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oracapital-my.sharepoint.com/personal/kenri_tops_finoragroup_eu/Documents/Dokumendid/"/>
    </mc:Choice>
  </mc:AlternateContent>
  <xr:revisionPtr revIDLastSave="0" documentId="8_{75541033-C9AD-460A-8944-489FAA2D7D02}" xr6:coauthVersionLast="47" xr6:coauthVersionMax="47" xr10:uidLastSave="{00000000-0000-0000-0000-000000000000}"/>
  <bookViews>
    <workbookView xWindow="-110" yWindow="-110" windowWidth="19420" windowHeight="10420" activeTab="2" xr2:uid="{0CD5B378-4E38-4C01-BC0F-BD237419C644}"/>
  </bookViews>
  <sheets>
    <sheet name="Customers" sheetId="3" r:id="rId1"/>
    <sheet name="Products" sheetId="2" r:id="rId2"/>
    <sheet name="Sheet2" sheetId="5" r:id="rId3"/>
    <sheet name="Orders" sheetId="1" r:id="rId4"/>
    <sheet name="Dates" sheetId="4" r:id="rId5"/>
  </sheets>
  <definedNames>
    <definedName name="_xlnm._FilterDatabase" localSheetId="3">Orders!$H$1:$AB$1270</definedName>
    <definedName name="ExternalData_1" localSheetId="1" hidden="1">Products!$A$1:$E$60</definedName>
    <definedName name="ExternalData_2" localSheetId="0" hidden="1">Customers!$A$1:$F$1039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H2" i="2"/>
  <c r="F2" i="2" s="1"/>
  <c r="F53" i="2" l="1"/>
  <c r="F45" i="2"/>
  <c r="F37" i="2"/>
  <c r="F29" i="2"/>
  <c r="F21" i="2"/>
  <c r="F13" i="2"/>
  <c r="F5" i="2"/>
  <c r="F41" i="2"/>
  <c r="F9" i="2"/>
  <c r="F48" i="2"/>
  <c r="F24" i="2"/>
  <c r="F55" i="2"/>
  <c r="F31" i="2"/>
  <c r="F7" i="2"/>
  <c r="F38" i="2"/>
  <c r="F22" i="2"/>
  <c r="F14" i="2"/>
  <c r="F6" i="2"/>
  <c r="F60" i="2"/>
  <c r="F52" i="2"/>
  <c r="F44" i="2"/>
  <c r="F36" i="2"/>
  <c r="F28" i="2"/>
  <c r="F20" i="2"/>
  <c r="F12" i="2"/>
  <c r="F4" i="2"/>
  <c r="F49" i="2"/>
  <c r="F25" i="2"/>
  <c r="F56" i="2"/>
  <c r="F32" i="2"/>
  <c r="F8" i="2"/>
  <c r="F39" i="2"/>
  <c r="F15" i="2"/>
  <c r="F46" i="2"/>
  <c r="F59" i="2"/>
  <c r="F43" i="2"/>
  <c r="F35" i="2"/>
  <c r="F19" i="2"/>
  <c r="F11" i="2"/>
  <c r="F3" i="2"/>
  <c r="F57" i="2"/>
  <c r="F33" i="2"/>
  <c r="F17" i="2"/>
  <c r="F40" i="2"/>
  <c r="F16" i="2"/>
  <c r="F47" i="2"/>
  <c r="F23" i="2"/>
  <c r="F54" i="2"/>
  <c r="F30" i="2"/>
  <c r="F51" i="2"/>
  <c r="F27" i="2"/>
  <c r="F58" i="2"/>
  <c r="F50" i="2"/>
  <c r="F42" i="2"/>
  <c r="F34" i="2"/>
  <c r="F26" i="2"/>
  <c r="F18" i="2"/>
  <c r="F10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E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tc={8E7080FD-B41F-41D6-A245-2D45659F08D1}</author>
  </authors>
  <commentList>
    <comment ref="H2" authorId="0" shapeId="0" xr:uid="{8E7080FD-B41F-41D6-A245-2D45659F08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the use of average as the aggregation method is the best way forward for the creation of an expensive products categorization.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C795F-E3BC-40E1-AEB0-3F72D7780798}" keepAlive="1" name="Query - DataCo_Customers" description="Connection to the 'DataCo_Customers' query in the workbook." type="5" refreshedVersion="8" background="1" saveData="1">
    <dbPr connection="Provider=Microsoft.Mashup.OleDb.1;Data Source=$Workbook$;Location=DataCo_Customers;Extended Properties=&quot;&quot;" command="SELECT * FROM [DataCo_Customers]"/>
  </connection>
  <connection id="2" xr16:uid="{F4C434DE-8C10-4304-BADD-738B6573E642}" keepAlive="1" name="Query - DataCo_Products" description="Connection to the 'DataCo_Products' query in the workbook." type="5" refreshedVersion="8" background="1" saveData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<sst xmlns="http://schemas.openxmlformats.org/spreadsheetml/2006/main" count="15513" uniqueCount="3048">
  <si>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</si>
  <si>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</si>
  <si>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</si>
  <si>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</si>
  <si>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</si>
  <si>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</si>
  <si>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</si>
  <si>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</si>
  <si>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</si>
  <si>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</si>
  <si>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</si>
  <si>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</si>
  <si>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</si>
  <si>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</si>
  <si>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</si>
  <si>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</si>
  <si>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</si>
  <si>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</si>
  <si>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</si>
  <si>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</si>
  <si>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</si>
  <si>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</si>
  <si>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</si>
  <si>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</si>
  <si>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</si>
  <si>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</si>
  <si>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</si>
  <si>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</si>
  <si>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</si>
  <si>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</si>
  <si>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</si>
  <si>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</si>
  <si>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</si>
  <si>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</si>
  <si>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</si>
  <si>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</si>
  <si>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</si>
  <si>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</si>
  <si>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</si>
  <si>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</si>
  <si>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</si>
  <si>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</si>
  <si>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</si>
  <si>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</si>
  <si>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</si>
  <si>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</si>
  <si>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</si>
  <si>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</si>
  <si>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</si>
  <si>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</si>
  <si>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</si>
  <si>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</si>
  <si>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</si>
  <si>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</si>
  <si>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</si>
  <si>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</si>
  <si>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</si>
  <si>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</si>
  <si>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</si>
  <si>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</si>
  <si>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</si>
  <si>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</si>
  <si>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</si>
  <si>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</si>
  <si>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</si>
  <si>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</si>
  <si>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</si>
  <si>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</si>
  <si>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</si>
  <si>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</si>
  <si>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</si>
  <si>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</si>
  <si>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</si>
  <si>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</si>
  <si>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</si>
  <si>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</si>
  <si>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</si>
  <si>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</si>
  <si>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</si>
  <si>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</si>
  <si>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</si>
  <si>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</si>
  <si>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</si>
  <si>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</si>
  <si>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</si>
  <si>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</si>
  <si>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</si>
  <si>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</si>
  <si>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</si>
  <si>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</si>
  <si>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</si>
  <si>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</si>
  <si>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</si>
  <si>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</si>
  <si>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</si>
  <si>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</si>
  <si>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</si>
  <si>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</si>
  <si>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</si>
  <si>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</si>
  <si>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</si>
  <si>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</si>
  <si>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</si>
  <si>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</si>
  <si>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</si>
  <si>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</si>
  <si>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</si>
  <si>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</si>
  <si>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</si>
  <si>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</si>
  <si>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</si>
  <si>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</si>
  <si>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</si>
  <si>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</si>
  <si>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</si>
  <si>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</si>
  <si>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</si>
  <si>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</si>
  <si>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</si>
  <si>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</si>
  <si>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</si>
  <si>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</si>
  <si>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</si>
  <si>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</si>
  <si>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</si>
  <si>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</si>
  <si>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</si>
  <si>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</si>
  <si>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</si>
  <si>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</si>
  <si>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</si>
  <si>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</si>
  <si>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</si>
  <si>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</si>
  <si>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</si>
  <si>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</si>
  <si>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</si>
  <si>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</si>
  <si>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</si>
  <si>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</si>
  <si>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</si>
  <si>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</si>
  <si>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</si>
  <si>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</si>
  <si>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</si>
  <si>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</si>
  <si>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</si>
  <si>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</si>
  <si>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</si>
  <si>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</si>
  <si>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</si>
  <si>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</si>
  <si>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</si>
  <si>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</si>
  <si>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</si>
  <si>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</si>
  <si>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</si>
  <si>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</si>
  <si>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</si>
  <si>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</si>
  <si>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</si>
  <si>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</si>
  <si>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</si>
  <si>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</si>
  <si>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</si>
  <si>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</si>
  <si>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</si>
  <si>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</si>
  <si>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</si>
  <si>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</si>
  <si>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</si>
  <si>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</si>
  <si>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</si>
  <si>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</si>
  <si>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</si>
  <si>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</si>
  <si>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</si>
  <si>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</si>
  <si>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</si>
  <si>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</si>
  <si>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</si>
  <si>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</si>
  <si>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</si>
  <si>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</si>
  <si>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</si>
  <si>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</si>
  <si>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</si>
  <si>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</si>
  <si>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</si>
  <si>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</si>
  <si>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</si>
  <si>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</si>
  <si>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</si>
  <si>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</si>
  <si>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</si>
  <si>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</si>
  <si>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</si>
  <si>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</si>
  <si>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</si>
  <si>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</si>
  <si>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</si>
  <si>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</si>
  <si>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</si>
  <si>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</si>
  <si>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</si>
  <si>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</si>
  <si>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</si>
  <si>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</si>
  <si>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</si>
  <si>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</si>
  <si>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</si>
  <si>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</si>
  <si>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</si>
  <si>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</si>
  <si>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</si>
  <si>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</si>
  <si>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</si>
  <si>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</si>
  <si>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</si>
  <si>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</si>
  <si>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</si>
  <si>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</si>
  <si>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</si>
  <si>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</si>
  <si>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</si>
  <si>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</si>
  <si>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</si>
  <si>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</si>
  <si>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</si>
  <si>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</si>
  <si>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</si>
  <si>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</si>
  <si>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</si>
  <si>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</si>
  <si>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</si>
  <si>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</si>
  <si>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</si>
  <si>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</si>
  <si>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</si>
  <si>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</si>
  <si>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</si>
  <si>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</si>
  <si>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</si>
  <si>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</si>
  <si>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</si>
  <si>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</si>
  <si>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</si>
  <si>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</si>
  <si>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</si>
  <si>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</si>
  <si>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</si>
  <si>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</si>
  <si>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</si>
  <si>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</si>
  <si>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</si>
  <si>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</si>
  <si>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</si>
  <si>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</si>
  <si>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</si>
  <si>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</si>
  <si>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</si>
  <si>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</si>
  <si>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</si>
  <si>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</si>
  <si>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</si>
  <si>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</si>
  <si>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</si>
  <si>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</si>
  <si>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</si>
  <si>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</si>
  <si>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</si>
  <si>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</si>
  <si>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</si>
  <si>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</si>
  <si>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</si>
  <si>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</si>
  <si>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</si>
  <si>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</si>
  <si>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</si>
  <si>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</si>
  <si>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</si>
  <si>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</si>
  <si>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</si>
  <si>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</si>
  <si>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</si>
  <si>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</si>
  <si>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</si>
  <si>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</si>
  <si>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</si>
  <si>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</si>
  <si>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</si>
  <si>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</si>
  <si>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</si>
  <si>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</si>
  <si>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</si>
  <si>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</si>
  <si>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</si>
  <si>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</si>
  <si>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</si>
  <si>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</si>
  <si>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</si>
  <si>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</si>
  <si>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</si>
  <si>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</si>
  <si>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</si>
  <si>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</si>
  <si>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</si>
  <si>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</si>
  <si>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</si>
  <si>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</si>
  <si>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</si>
  <si>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</si>
  <si>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</si>
  <si>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</si>
  <si>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</si>
  <si>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</si>
  <si>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</si>
  <si>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</si>
  <si>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</si>
  <si>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</si>
  <si>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</si>
  <si>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</si>
  <si>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</si>
  <si>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</si>
  <si>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</si>
  <si>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</si>
  <si>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</si>
  <si>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</si>
  <si>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</si>
  <si>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</si>
  <si>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</si>
  <si>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</si>
  <si>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</si>
  <si>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</si>
  <si>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</si>
  <si>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</si>
  <si>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</si>
  <si>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</si>
  <si>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</si>
  <si>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</si>
  <si>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</si>
  <si>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</si>
  <si>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</si>
  <si>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</si>
  <si>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</si>
  <si>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</si>
  <si>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</si>
  <si>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</si>
  <si>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</si>
  <si>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</si>
  <si>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</si>
  <si>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</si>
  <si>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</si>
  <si>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</si>
  <si>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</si>
  <si>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</si>
  <si>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</si>
  <si>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</si>
  <si>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</si>
  <si>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</si>
  <si>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</si>
  <si>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</si>
  <si>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</si>
  <si>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</si>
  <si>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</si>
  <si>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</si>
  <si>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</si>
  <si>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</si>
  <si>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</si>
  <si>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</si>
  <si>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</si>
  <si>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</si>
  <si>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</si>
  <si>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</si>
  <si>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</si>
  <si>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</si>
  <si>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</si>
  <si>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</si>
  <si>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</si>
  <si>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</si>
  <si>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</si>
  <si>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</si>
  <si>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</si>
  <si>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</si>
  <si>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</si>
  <si>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</si>
  <si>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</si>
  <si>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</si>
  <si>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</si>
  <si>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</si>
  <si>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</si>
  <si>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</si>
  <si>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</si>
  <si>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</si>
  <si>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</si>
  <si>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</si>
  <si>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</si>
  <si>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</si>
  <si>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</si>
  <si>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</si>
  <si>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</si>
  <si>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</si>
  <si>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</si>
  <si>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</si>
  <si>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</si>
  <si>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</si>
  <si>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</si>
  <si>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</si>
  <si>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</si>
  <si>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</si>
  <si>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</si>
  <si>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</si>
  <si>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</si>
  <si>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</si>
  <si>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</si>
  <si>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</si>
  <si>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</si>
  <si>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</si>
  <si>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</si>
  <si>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</si>
  <si>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</si>
  <si>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</si>
  <si>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</si>
  <si>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</si>
  <si>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</si>
  <si>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</si>
  <si>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</si>
  <si>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</si>
  <si>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</si>
  <si>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</si>
  <si>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</si>
  <si>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</si>
  <si>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</si>
  <si>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</si>
  <si>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</si>
  <si>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</si>
  <si>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</si>
  <si>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</si>
  <si>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</si>
  <si>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</si>
  <si>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</si>
  <si>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</si>
  <si>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</si>
  <si>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</si>
  <si>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</si>
  <si>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</si>
  <si>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</si>
  <si>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</si>
  <si>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</si>
  <si>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</si>
  <si>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</si>
  <si>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</si>
  <si>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</si>
  <si>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</si>
  <si>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</si>
  <si>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</si>
  <si>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</si>
  <si>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</si>
  <si>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</si>
  <si>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</si>
  <si>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</si>
  <si>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</si>
  <si>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</si>
  <si>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</si>
  <si>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</si>
  <si>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</si>
  <si>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</si>
  <si>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</si>
  <si>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</si>
  <si>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</si>
  <si>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</si>
  <si>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</si>
  <si>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</si>
  <si>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</si>
  <si>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</si>
  <si>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</si>
  <si>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</si>
  <si>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</si>
  <si>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</si>
  <si>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</si>
  <si>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</si>
  <si>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</si>
  <si>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</si>
  <si>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</si>
  <si>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</si>
  <si>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</si>
  <si>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</si>
  <si>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</si>
  <si>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</si>
  <si>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</si>
  <si>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</si>
  <si>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</si>
  <si>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</si>
  <si>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</si>
  <si>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</si>
  <si>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</si>
  <si>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</si>
  <si>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</si>
  <si>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</si>
  <si>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</si>
  <si>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</si>
  <si>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</si>
  <si>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</si>
  <si>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</si>
  <si>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</si>
  <si>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</si>
  <si>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</si>
  <si>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</si>
  <si>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</si>
  <si>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</si>
  <si>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</si>
  <si>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</si>
  <si>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</si>
  <si>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</si>
  <si>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</si>
  <si>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</si>
  <si>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</si>
  <si>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</si>
  <si>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</si>
  <si>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</si>
  <si>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</si>
  <si>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</si>
  <si>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</si>
  <si>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</si>
  <si>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</si>
  <si>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</si>
  <si>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</si>
  <si>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</si>
  <si>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</si>
  <si>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</si>
  <si>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</si>
  <si>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</si>
  <si>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</si>
  <si>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</si>
  <si>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</si>
  <si>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</si>
  <si>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</si>
  <si>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</si>
  <si>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</si>
  <si>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</si>
  <si>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</si>
  <si>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</si>
  <si>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</si>
  <si>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</si>
  <si>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</si>
  <si>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</si>
  <si>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</si>
  <si>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</si>
  <si>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</si>
  <si>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</si>
  <si>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</si>
  <si>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</si>
  <si>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</si>
  <si>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</si>
  <si>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</si>
  <si>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</si>
  <si>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</si>
  <si>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</si>
  <si>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</si>
  <si>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</si>
  <si>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</si>
  <si>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</si>
  <si>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</si>
  <si>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</si>
  <si>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</si>
  <si>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</si>
  <si>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</si>
  <si>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</si>
  <si>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</si>
  <si>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</si>
  <si>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</si>
  <si>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</si>
  <si>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</si>
  <si>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</si>
  <si>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</si>
  <si>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</si>
  <si>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</si>
  <si>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</si>
  <si>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</si>
  <si>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</si>
  <si>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</si>
  <si>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</si>
  <si>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</si>
  <si>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</si>
  <si>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</si>
  <si>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</si>
  <si>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</si>
  <si>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</si>
  <si>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</si>
  <si>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</si>
  <si>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</si>
  <si>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</si>
  <si>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</si>
  <si>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</si>
  <si>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</si>
  <si>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</si>
  <si>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</si>
  <si>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</si>
  <si>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</si>
  <si>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</si>
  <si>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</si>
  <si>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</si>
  <si>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</si>
  <si>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</si>
  <si>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</si>
  <si>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</si>
  <si>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</si>
  <si>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</si>
  <si>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</si>
  <si>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</si>
  <si>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</si>
  <si>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</si>
  <si>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</si>
  <si>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</si>
  <si>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</si>
  <si>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</si>
  <si>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</si>
  <si>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</si>
  <si>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</si>
  <si>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</si>
  <si>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</si>
  <si>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</si>
  <si>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</si>
  <si>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</si>
  <si>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</si>
  <si>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</si>
  <si>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</si>
  <si>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</si>
  <si>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</si>
  <si>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</si>
  <si>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</si>
  <si>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</si>
  <si>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</si>
  <si>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</si>
  <si>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</si>
  <si>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</si>
  <si>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</si>
  <si>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</si>
  <si>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</si>
  <si>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</si>
  <si>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</si>
  <si>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</si>
  <si>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</si>
  <si>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</si>
  <si>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</si>
  <si>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</si>
  <si>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</si>
  <si>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</si>
  <si>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</si>
  <si>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</si>
  <si>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</si>
  <si>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</si>
  <si>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</si>
  <si>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</si>
  <si>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</si>
  <si>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</si>
  <si>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</si>
  <si>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</si>
  <si>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</si>
  <si>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</si>
  <si>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</si>
  <si>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</si>
  <si>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</si>
  <si>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</si>
  <si>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</si>
  <si>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</si>
  <si>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</si>
  <si>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</si>
  <si>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</si>
  <si>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</si>
  <si>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</si>
  <si>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</si>
  <si>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</si>
  <si>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</si>
  <si>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</si>
  <si>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</si>
  <si>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</si>
  <si>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</si>
  <si>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</si>
  <si>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</si>
  <si>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</si>
  <si>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</si>
  <si>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</si>
  <si>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</si>
  <si>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</si>
  <si>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</si>
  <si>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</si>
  <si>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</si>
  <si>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</si>
  <si>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</si>
  <si>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</si>
  <si>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</si>
  <si>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</si>
  <si>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</si>
  <si>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</si>
  <si>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</si>
  <si>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</si>
  <si>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</si>
  <si>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</si>
  <si>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</si>
  <si>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</si>
  <si>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</si>
  <si>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</si>
  <si>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</si>
  <si>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</si>
  <si>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</si>
  <si>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</si>
  <si>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</si>
  <si>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</si>
  <si>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</si>
  <si>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</si>
  <si>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</si>
  <si>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</si>
  <si>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</si>
  <si>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</si>
  <si>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</si>
  <si>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</si>
  <si>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</si>
  <si>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</si>
  <si>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</si>
  <si>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</si>
  <si>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</si>
  <si>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</si>
  <si>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</si>
  <si>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</si>
  <si>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</si>
  <si>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</si>
  <si>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</si>
  <si>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</si>
  <si>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</si>
  <si>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</si>
  <si>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</si>
  <si>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</si>
  <si>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</si>
  <si>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</si>
  <si>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</si>
  <si>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</si>
  <si>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</si>
  <si>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</si>
  <si>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</si>
  <si>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</si>
  <si>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</si>
  <si>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</si>
  <si>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</si>
  <si>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</si>
  <si>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</si>
  <si>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</si>
  <si>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</si>
  <si>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</si>
  <si>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</si>
  <si>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</si>
  <si>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</si>
  <si>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</si>
  <si>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</si>
  <si>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</si>
  <si>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</si>
  <si>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</si>
  <si>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</si>
  <si>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</si>
  <si>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</si>
  <si>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</si>
  <si>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</si>
  <si>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</si>
  <si>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</si>
  <si>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</si>
  <si>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</si>
  <si>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</si>
  <si>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</si>
  <si>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</si>
  <si>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</si>
  <si>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</si>
  <si>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</si>
  <si>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</si>
  <si>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</si>
  <si>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</si>
  <si>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</si>
  <si>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</si>
  <si>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</si>
  <si>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</si>
  <si>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</si>
  <si>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</si>
  <si>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</si>
  <si>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</si>
  <si>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</si>
  <si>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</si>
  <si>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</si>
  <si>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</si>
  <si>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</si>
  <si>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</si>
  <si>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</si>
  <si>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</si>
  <si>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</si>
  <si>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</si>
  <si>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</si>
  <si>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</si>
  <si>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</si>
  <si>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</si>
  <si>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</si>
  <si>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</si>
  <si>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</si>
  <si>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</si>
  <si>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</si>
  <si>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</si>
  <si>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</si>
  <si>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</si>
  <si>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</si>
  <si>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</si>
  <si>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</si>
  <si>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</si>
  <si>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</si>
  <si>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</si>
  <si>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</si>
  <si>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</si>
  <si>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</si>
  <si>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</si>
  <si>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</si>
  <si>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</si>
  <si>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</si>
  <si>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</si>
  <si>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</si>
  <si>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</si>
  <si>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</si>
  <si>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</si>
  <si>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</si>
  <si>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</si>
  <si>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</si>
  <si>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</si>
  <si>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</si>
  <si>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</si>
  <si>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</si>
  <si>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</si>
  <si>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</si>
  <si>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</si>
  <si>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</si>
  <si>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</si>
  <si>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</si>
  <si>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</si>
  <si>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</si>
  <si>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</si>
  <si>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</si>
  <si>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</si>
  <si>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</si>
  <si>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</si>
  <si>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</si>
  <si>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</si>
  <si>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</si>
  <si>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</si>
  <si>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</si>
  <si>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</si>
  <si>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</si>
  <si>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</si>
  <si>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</si>
  <si>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</si>
  <si>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</si>
  <si>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</si>
  <si>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</si>
  <si>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</si>
  <si>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</si>
  <si>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</si>
  <si>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</si>
  <si>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</si>
  <si>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</si>
  <si>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</si>
  <si>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</si>
  <si>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</si>
  <si>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</si>
  <si>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</si>
  <si>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</si>
  <si>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</si>
  <si>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</si>
  <si>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</si>
  <si>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</si>
  <si>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</si>
  <si>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</si>
  <si>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</si>
  <si>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</si>
  <si>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</si>
  <si>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</si>
  <si>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</si>
  <si>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</si>
  <si>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</si>
  <si>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</si>
  <si>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</si>
  <si>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</si>
  <si>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</si>
  <si>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</si>
  <si>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</si>
  <si>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</si>
  <si>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</si>
  <si>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</si>
  <si>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</si>
  <si>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</si>
  <si>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</si>
  <si>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</si>
  <si>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</si>
  <si>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</si>
  <si>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</si>
  <si>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</si>
  <si>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</si>
  <si>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</si>
  <si>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</si>
  <si>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</si>
  <si>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</si>
  <si>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</si>
  <si>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</si>
  <si>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</si>
  <si>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</si>
  <si>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</si>
  <si>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</si>
  <si>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</si>
  <si>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</si>
  <si>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</si>
  <si>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</si>
  <si>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</si>
  <si>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</si>
  <si>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</si>
  <si>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</si>
  <si>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</si>
  <si>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</si>
  <si>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</si>
  <si>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</si>
  <si>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</si>
  <si>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</si>
  <si>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</si>
  <si>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</si>
  <si>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</si>
  <si>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</si>
  <si>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</si>
  <si>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</si>
  <si>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</si>
  <si>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</si>
  <si>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</si>
  <si>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</si>
  <si>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</si>
  <si>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</si>
  <si>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</si>
  <si>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</si>
  <si>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</si>
  <si>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</si>
  <si>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</si>
  <si>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</si>
  <si>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</si>
  <si>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</si>
  <si>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</si>
  <si>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</si>
  <si>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</si>
  <si>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</si>
  <si>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</si>
  <si>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</si>
  <si>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</si>
  <si>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</si>
  <si>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</si>
  <si>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</si>
  <si>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</si>
  <si>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</si>
  <si>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</si>
  <si>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</si>
  <si>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</si>
  <si>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</si>
  <si>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</si>
  <si>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</si>
  <si>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</si>
  <si>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</si>
  <si>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</si>
  <si>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</si>
  <si>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</si>
  <si>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</si>
  <si>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</si>
  <si>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</si>
  <si>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</si>
  <si>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</si>
  <si>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</si>
  <si>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</si>
  <si>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</si>
  <si>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</si>
  <si>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</si>
  <si>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</si>
  <si>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</si>
  <si>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</si>
  <si>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</si>
  <si>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</si>
  <si>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</si>
  <si>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</si>
  <si>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</si>
  <si>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</si>
  <si>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</si>
  <si>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</si>
  <si>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</si>
  <si>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</si>
  <si>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</si>
  <si>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</si>
  <si>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</si>
  <si>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</si>
  <si>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</si>
  <si>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</si>
  <si>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</si>
  <si>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</si>
  <si>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</si>
  <si>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</si>
  <si>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</si>
  <si>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</si>
  <si>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</si>
  <si>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</si>
  <si>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</si>
  <si>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</si>
  <si>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</si>
  <si>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</si>
  <si>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</si>
  <si>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</si>
  <si>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</si>
  <si>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</si>
  <si>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</si>
  <si>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</si>
  <si>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</si>
  <si>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</si>
  <si>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</si>
  <si>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</si>
  <si>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</si>
  <si>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</si>
  <si>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</si>
  <si>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</si>
  <si>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</si>
  <si>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</si>
  <si>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</si>
  <si>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</si>
  <si>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</si>
  <si>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</si>
  <si>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</si>
  <si>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</si>
  <si>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</si>
  <si>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</si>
  <si>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</si>
  <si>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</si>
  <si>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</si>
  <si>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</si>
  <si>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</si>
  <si>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</si>
  <si>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</si>
  <si>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</si>
  <si>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</si>
  <si>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</si>
  <si>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</si>
  <si>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</si>
  <si>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</si>
  <si>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</si>
  <si>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</si>
  <si>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</si>
  <si>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</si>
  <si>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</si>
  <si>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</si>
  <si>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</si>
  <si>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</si>
  <si>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</si>
  <si>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</si>
  <si>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</si>
  <si>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</si>
  <si>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</si>
  <si>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</si>
  <si>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</si>
  <si>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</si>
  <si>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</si>
  <si>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</si>
  <si>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</si>
  <si>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</si>
  <si>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</si>
  <si>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</si>
  <si>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</si>
  <si>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</si>
  <si>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</si>
  <si>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</si>
  <si>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</si>
  <si>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</si>
  <si>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</si>
  <si>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</si>
  <si>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</si>
  <si>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</si>
  <si>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</si>
  <si>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</si>
  <si>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</si>
  <si>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</si>
  <si>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</si>
  <si>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</si>
  <si>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</si>
  <si>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</si>
  <si>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</si>
  <si>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</si>
  <si>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</si>
  <si>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</si>
  <si>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</si>
  <si>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</si>
  <si>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</si>
  <si>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</si>
  <si>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</si>
  <si>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</si>
  <si>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</si>
  <si>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</si>
  <si>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</si>
  <si>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</si>
  <si>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</si>
  <si>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</si>
  <si>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</si>
  <si>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</si>
  <si>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</si>
  <si>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</si>
  <si>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</si>
  <si>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</si>
  <si>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</si>
  <si>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</si>
  <si>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</si>
  <si>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</si>
  <si>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</si>
  <si>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</si>
  <si>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</si>
  <si>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</si>
  <si>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</si>
  <si>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</si>
  <si>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</si>
  <si>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</si>
  <si>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</si>
  <si>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</si>
  <si>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</si>
  <si>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</si>
  <si>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</si>
  <si>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</si>
  <si>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</si>
  <si>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</si>
  <si>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</si>
  <si>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</si>
  <si>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</si>
  <si>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</si>
  <si>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</si>
  <si>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</si>
  <si>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</si>
  <si>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</si>
  <si>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</si>
  <si>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</si>
  <si>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Customer State</t>
  </si>
  <si>
    <t>Home Office</t>
  </si>
  <si>
    <t>Puerto Rico</t>
  </si>
  <si>
    <t xml:space="preserve"> PR</t>
  </si>
  <si>
    <t xml:space="preserve"> PR </t>
  </si>
  <si>
    <t>Consumer</t>
  </si>
  <si>
    <t>PR</t>
  </si>
  <si>
    <t xml:space="preserve">PR </t>
  </si>
  <si>
    <t>NY</t>
  </si>
  <si>
    <t xml:space="preserve"> TX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</si>
  <si>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</si>
  <si>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</si>
  <si>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</si>
  <si>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</si>
  <si>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</si>
  <si>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</si>
  <si>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</si>
  <si>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</si>
  <si>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</si>
  <si>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</si>
  <si>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</si>
  <si>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</si>
  <si>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</si>
  <si>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</si>
  <si>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 xml:space="preserve">KY </t>
  </si>
  <si>
    <t>MI</t>
  </si>
  <si>
    <t>MD</t>
  </si>
  <si>
    <t>RI</t>
  </si>
  <si>
    <t>GA</t>
  </si>
  <si>
    <t>OR</t>
  </si>
  <si>
    <t>TN</t>
  </si>
  <si>
    <t>Corporate</t>
  </si>
  <si>
    <t xml:space="preserve">IL </t>
  </si>
  <si>
    <t>UT</t>
  </si>
  <si>
    <t xml:space="preserve">CA </t>
  </si>
  <si>
    <t xml:space="preserve">FL </t>
  </si>
  <si>
    <t>NC</t>
  </si>
  <si>
    <t xml:space="preserve">TX 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</si>
  <si>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</si>
  <si>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</si>
  <si>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</si>
  <si>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</si>
  <si>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</si>
  <si>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</si>
  <si>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</si>
  <si>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</si>
  <si>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</si>
  <si>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</si>
  <si>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 xml:space="preserve">NY </t>
  </si>
  <si>
    <t xml:space="preserve">MO </t>
  </si>
  <si>
    <t xml:space="preserve">MI </t>
  </si>
  <si>
    <t xml:space="preserve">UT </t>
  </si>
  <si>
    <t xml:space="preserve">HI 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</si>
  <si>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</si>
  <si>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</si>
  <si>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</si>
  <si>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</si>
  <si>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</si>
  <si>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</si>
  <si>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</si>
  <si>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</si>
  <si>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</si>
  <si>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</si>
  <si>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</si>
  <si>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</si>
  <si>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</si>
  <si>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</si>
  <si>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</si>
  <si>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</si>
  <si>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</si>
  <si>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</si>
  <si>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</si>
  <si>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</si>
  <si>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</si>
  <si>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</si>
  <si>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</si>
  <si>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</si>
  <si>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</si>
  <si>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</si>
  <si>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</si>
  <si>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</si>
  <si>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</si>
  <si>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</si>
  <si>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</si>
  <si>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</si>
  <si>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</si>
  <si>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</si>
  <si>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</si>
  <si>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</si>
  <si>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</si>
  <si>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</si>
  <si>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</si>
  <si>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</si>
  <si>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</si>
  <si>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</si>
  <si>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</si>
  <si>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</si>
  <si>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</si>
  <si>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</si>
  <si>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</si>
  <si>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</si>
  <si>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</si>
  <si>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</si>
  <si>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</si>
  <si>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</si>
  <si>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</si>
  <si>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</si>
  <si>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</si>
  <si>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</si>
  <si>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</si>
  <si>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</si>
  <si>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</si>
  <si>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</si>
  <si>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</si>
  <si>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</si>
  <si>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</si>
  <si>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</si>
  <si>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</si>
  <si>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</si>
  <si>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</si>
  <si>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</si>
  <si>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</si>
  <si>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</si>
  <si>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</si>
  <si>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</si>
  <si>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</si>
  <si>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</si>
  <si>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</si>
  <si>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</si>
  <si>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</si>
  <si>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</si>
  <si>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</si>
  <si>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</si>
  <si>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</si>
  <si>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</si>
  <si>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</si>
  <si>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</si>
  <si>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</si>
  <si>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</si>
  <si>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</si>
  <si>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</si>
  <si>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</si>
  <si>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</si>
  <si>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</si>
  <si>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</si>
  <si>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</si>
  <si>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</si>
  <si>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</si>
  <si>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</si>
  <si>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</si>
  <si>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</si>
  <si>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</si>
  <si>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</si>
  <si>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</si>
  <si>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</si>
  <si>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</si>
  <si>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</si>
  <si>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</si>
  <si>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</si>
  <si>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</si>
  <si>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</si>
  <si>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</si>
  <si>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</si>
  <si>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</si>
  <si>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</si>
  <si>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</si>
  <si>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</si>
  <si>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</si>
  <si>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</si>
  <si>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</si>
  <si>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</si>
  <si>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</si>
  <si>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</si>
  <si>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</si>
  <si>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</si>
  <si>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</si>
  <si>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</si>
  <si>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</si>
  <si>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</si>
  <si>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</si>
  <si>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</si>
  <si>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</si>
  <si>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</si>
  <si>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</si>
  <si>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</si>
  <si>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</si>
  <si>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</si>
  <si>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</si>
  <si>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</si>
  <si>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</si>
  <si>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</si>
  <si>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</si>
  <si>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</si>
  <si>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</si>
  <si>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</si>
  <si>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</si>
  <si>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</si>
  <si>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</si>
  <si>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</si>
  <si>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</si>
  <si>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</si>
  <si>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</si>
  <si>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</si>
  <si>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</si>
  <si>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</si>
  <si>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</si>
  <si>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</si>
  <si>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</si>
  <si>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</si>
  <si>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</si>
  <si>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</si>
  <si>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</si>
  <si>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</si>
  <si>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</si>
  <si>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</si>
  <si>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</si>
  <si>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</si>
  <si>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</si>
  <si>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</si>
  <si>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</si>
  <si>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</si>
  <si>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</si>
  <si>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</si>
  <si>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</si>
  <si>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</si>
  <si>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</si>
  <si>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</si>
  <si>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</si>
  <si>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</si>
  <si>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</si>
  <si>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</si>
  <si>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</si>
  <si>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</si>
  <si>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</si>
  <si>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</si>
  <si>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</si>
  <si>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</si>
  <si>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</si>
  <si>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</si>
  <si>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</si>
  <si>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</si>
  <si>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</si>
  <si>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</si>
  <si>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</si>
  <si>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</si>
  <si>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</si>
  <si>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</si>
  <si>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</si>
  <si>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</si>
  <si>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</si>
  <si>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</si>
  <si>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</si>
  <si>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</si>
  <si>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</si>
  <si>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</si>
  <si>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</si>
  <si>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</si>
  <si>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</si>
  <si>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</si>
  <si>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</si>
  <si>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</si>
  <si>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</si>
  <si>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</si>
  <si>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</si>
  <si>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</si>
  <si>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</si>
  <si>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</si>
  <si>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</si>
  <si>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</si>
  <si>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</si>
  <si>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</si>
  <si>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</si>
  <si>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</si>
  <si>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</si>
  <si>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</si>
  <si>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</si>
  <si>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</si>
  <si>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</si>
  <si>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</si>
  <si>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</si>
  <si>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</si>
  <si>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</si>
  <si>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</si>
  <si>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</si>
  <si>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</si>
  <si>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</si>
  <si>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</si>
  <si>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</si>
  <si>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</si>
  <si>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</si>
  <si>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</si>
  <si>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</si>
  <si>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</si>
  <si>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</si>
  <si>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</si>
  <si>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</si>
  <si>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</si>
  <si>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</si>
  <si>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</si>
  <si>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</si>
  <si>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</si>
  <si>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</si>
  <si>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</si>
  <si>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</si>
  <si>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</si>
  <si>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</si>
  <si>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</si>
  <si>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</si>
  <si>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</si>
  <si>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</si>
  <si>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</si>
  <si>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</si>
  <si>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</si>
  <si>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</si>
  <si>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</si>
  <si>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</si>
  <si>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</si>
  <si>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</si>
  <si>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</si>
  <si>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</si>
  <si>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</si>
  <si>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</si>
  <si>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</si>
  <si>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</si>
  <si>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</si>
  <si>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</si>
  <si>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</si>
  <si>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</si>
  <si>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</si>
  <si>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</si>
  <si>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</si>
  <si>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</si>
  <si>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</si>
  <si>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</si>
  <si>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</si>
  <si>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</si>
  <si>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</si>
  <si>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</si>
  <si>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</si>
  <si>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</si>
  <si>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</si>
  <si>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</si>
  <si>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</si>
  <si>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</si>
  <si>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</si>
  <si>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</si>
  <si>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</si>
  <si>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</si>
  <si>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</si>
  <si>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</si>
  <si>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</si>
  <si>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</si>
  <si>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</si>
  <si>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</si>
  <si>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</si>
  <si>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</si>
  <si>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</si>
  <si>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</si>
  <si>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</si>
  <si>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</si>
  <si>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</si>
  <si>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</si>
  <si>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</si>
  <si>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</si>
  <si>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</si>
  <si>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</si>
  <si>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</si>
  <si>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</si>
  <si>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</si>
  <si>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</si>
  <si>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</si>
  <si>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</si>
  <si>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</si>
  <si>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</si>
  <si>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</si>
  <si>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</si>
  <si>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</si>
  <si>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</si>
  <si>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</si>
  <si>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</si>
  <si>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</si>
  <si>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</si>
  <si>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</si>
  <si>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</si>
  <si>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</si>
  <si>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</si>
  <si>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</si>
  <si>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</si>
  <si>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</si>
  <si>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</si>
  <si>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</si>
  <si>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</si>
  <si>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</si>
  <si>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</si>
  <si>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</si>
  <si>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</si>
  <si>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</si>
  <si>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</si>
  <si>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</si>
  <si>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</si>
  <si>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</si>
  <si>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</si>
  <si>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</si>
  <si>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</si>
  <si>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</si>
  <si>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</si>
  <si>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</si>
  <si>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</si>
  <si>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</si>
  <si>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</si>
  <si>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</si>
  <si>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</si>
  <si>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</si>
  <si>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</si>
  <si>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</si>
  <si>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</si>
  <si>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</si>
  <si>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</si>
  <si>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</si>
  <si>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</si>
  <si>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</si>
  <si>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</si>
  <si>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</si>
  <si>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</si>
  <si>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</si>
  <si>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</si>
  <si>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</si>
  <si>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</si>
  <si>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</si>
  <si>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</si>
  <si>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</si>
  <si>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</si>
  <si>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</si>
  <si>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</si>
  <si>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</si>
  <si>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</si>
  <si>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</si>
  <si>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</si>
  <si>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</si>
  <si>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</si>
  <si>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</si>
  <si>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</si>
  <si>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</si>
  <si>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</si>
  <si>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</si>
  <si>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</si>
  <si>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</si>
  <si>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</si>
  <si>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</si>
  <si>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</si>
  <si>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</si>
  <si>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</si>
  <si>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</si>
  <si>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</si>
  <si>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</si>
  <si>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</si>
  <si>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</si>
  <si>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</si>
  <si>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</si>
  <si>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</si>
  <si>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</si>
  <si>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</si>
  <si>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</si>
  <si>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</si>
  <si>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</si>
  <si>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</si>
  <si>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</si>
  <si>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</si>
  <si>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</si>
  <si>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</si>
  <si>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</si>
  <si>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</si>
  <si>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</si>
  <si>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</si>
  <si>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</si>
  <si>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</si>
  <si>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</si>
  <si>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</si>
  <si>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</si>
  <si>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</si>
  <si>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</si>
  <si>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</si>
  <si>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</si>
  <si>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</si>
  <si>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</si>
  <si>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</si>
  <si>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</si>
  <si>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</si>
  <si>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</si>
  <si>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</si>
  <si>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</si>
  <si>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</si>
  <si>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</si>
  <si>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</si>
  <si>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</si>
  <si>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</si>
  <si>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</si>
  <si>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</si>
  <si>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</si>
  <si>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</si>
  <si>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</si>
  <si>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</si>
  <si>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</si>
  <si>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</si>
  <si>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</si>
  <si>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</si>
  <si>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</si>
  <si>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</si>
  <si>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</si>
  <si>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</si>
  <si>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</si>
  <si>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</si>
  <si>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</si>
  <si>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</si>
  <si>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</si>
  <si>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</si>
  <si>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</si>
  <si>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</si>
  <si>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</si>
  <si>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</si>
  <si>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</si>
  <si>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</si>
  <si>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</si>
  <si>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</si>
  <si>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</si>
  <si>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</si>
  <si>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</si>
  <si>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</si>
  <si>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</si>
  <si>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</si>
  <si>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</si>
  <si>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</si>
  <si>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</si>
  <si>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</si>
  <si>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</si>
  <si>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</si>
  <si>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</si>
  <si>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</si>
  <si>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</si>
  <si>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</si>
  <si>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</si>
  <si>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</si>
  <si>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</si>
  <si>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</si>
  <si>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</si>
  <si>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</si>
  <si>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</si>
  <si>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</si>
  <si>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</si>
  <si>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</si>
  <si>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</si>
  <si>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</si>
  <si>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</si>
  <si>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</si>
  <si>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</si>
  <si>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</si>
  <si>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</si>
  <si>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</si>
  <si>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</si>
  <si>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</si>
  <si>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</si>
  <si>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</si>
  <si>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</si>
  <si>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</si>
  <si>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</si>
  <si>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</si>
  <si>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</si>
  <si>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</si>
  <si>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</si>
  <si>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</si>
  <si>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</si>
  <si>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</si>
  <si>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</si>
  <si>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</si>
  <si>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</si>
  <si>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</si>
  <si>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</si>
  <si>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</si>
  <si>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</si>
  <si>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</si>
  <si>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</si>
  <si>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</si>
  <si>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</si>
  <si>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</si>
  <si>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</si>
  <si>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</si>
  <si>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</si>
  <si>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</si>
  <si>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</si>
  <si>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</si>
  <si>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</si>
  <si>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</si>
  <si>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</si>
  <si>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</si>
  <si>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</si>
  <si>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</si>
  <si>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</si>
  <si>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</si>
  <si>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</si>
  <si>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</si>
  <si>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</si>
  <si>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</si>
  <si>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</si>
  <si>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</si>
  <si>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</si>
  <si>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</si>
  <si>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</si>
  <si>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</si>
  <si>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</si>
  <si>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</si>
  <si>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</si>
  <si>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</si>
  <si>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</si>
  <si>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</si>
  <si>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</si>
  <si>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</si>
  <si>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</si>
  <si>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</si>
  <si>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</si>
  <si>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</si>
  <si>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</si>
  <si>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</si>
  <si>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</si>
  <si>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</si>
  <si>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</si>
  <si>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</si>
  <si>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</si>
  <si>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</si>
  <si>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</si>
  <si>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</si>
  <si>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</si>
  <si>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</si>
  <si>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</si>
  <si>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</si>
  <si>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</si>
  <si>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</si>
  <si>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</si>
  <si>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</si>
  <si>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</si>
  <si>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</si>
  <si>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</si>
  <si>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</si>
  <si>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</si>
  <si>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</si>
  <si>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</si>
  <si>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</si>
  <si>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</si>
  <si>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</si>
  <si>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</si>
  <si>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</si>
  <si>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</si>
  <si>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</si>
  <si>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</si>
  <si>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</si>
  <si>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</si>
  <si>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</si>
  <si>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</si>
  <si>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</si>
  <si>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</si>
  <si>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</si>
  <si>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</si>
  <si>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</si>
  <si>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</si>
  <si>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</si>
  <si>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</si>
  <si>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</si>
  <si>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</si>
  <si>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</si>
  <si>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</si>
  <si>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</si>
  <si>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</si>
  <si>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</si>
  <si>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</si>
  <si>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</si>
  <si>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</si>
  <si>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</si>
  <si>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</si>
  <si>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</si>
  <si>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</si>
  <si>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</si>
  <si>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</si>
  <si>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</si>
  <si>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</si>
  <si>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</si>
  <si>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</si>
  <si>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</si>
  <si>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</si>
  <si>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</si>
  <si>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</si>
  <si>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</si>
  <si>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</si>
  <si>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</si>
  <si>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</si>
  <si>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</si>
  <si>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</si>
  <si>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</si>
  <si>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</si>
  <si>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</si>
  <si>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</si>
  <si>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</si>
  <si>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</si>
  <si>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</si>
  <si>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</si>
  <si>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</si>
  <si>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</si>
  <si>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</si>
  <si>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</si>
  <si>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</si>
  <si>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</si>
  <si>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</si>
  <si>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</si>
  <si>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</si>
  <si>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</si>
  <si>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</si>
  <si>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</si>
  <si>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</si>
  <si>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</si>
  <si>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</si>
  <si>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</si>
  <si>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</si>
  <si>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</si>
  <si>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</si>
  <si>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</si>
  <si>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</si>
  <si>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</si>
  <si>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</si>
  <si>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</si>
  <si>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</si>
  <si>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</si>
  <si>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</si>
  <si>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</si>
  <si>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</si>
  <si>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</si>
  <si>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</si>
  <si>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</si>
  <si>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</si>
  <si>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</si>
  <si>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</si>
  <si>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</si>
  <si>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</si>
  <si>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</si>
  <si>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</si>
  <si>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</si>
  <si>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</si>
  <si>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</si>
  <si>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</si>
  <si>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</si>
  <si>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</si>
  <si>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</si>
  <si>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</si>
  <si>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</si>
  <si>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</si>
  <si>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</si>
  <si>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</si>
  <si>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</si>
  <si>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</si>
  <si>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</si>
  <si>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</si>
  <si>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</si>
  <si>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</si>
  <si>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</si>
  <si>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</si>
  <si>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</si>
  <si>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</si>
  <si>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</si>
  <si>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</si>
  <si>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</si>
  <si>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</si>
  <si>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</si>
  <si>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</si>
  <si>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</si>
  <si>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</si>
  <si>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</si>
  <si>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</si>
  <si>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</si>
  <si>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</si>
  <si>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</si>
  <si>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</si>
  <si>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</si>
  <si>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</si>
  <si>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</si>
  <si>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</si>
  <si>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</si>
  <si>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</si>
  <si>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</si>
  <si>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</si>
  <si>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</si>
  <si>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</si>
  <si>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</si>
  <si>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</si>
  <si>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</si>
  <si>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</si>
  <si>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</si>
  <si>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</si>
  <si>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</si>
  <si>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</si>
  <si>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</si>
  <si>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</si>
  <si>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</si>
  <si>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</si>
  <si>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</si>
  <si>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</si>
  <si>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</si>
  <si>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</si>
  <si>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</si>
  <si>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</si>
  <si>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</si>
  <si>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</si>
  <si>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</si>
  <si>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</si>
  <si>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</si>
  <si>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</si>
  <si>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</si>
  <si>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</si>
  <si>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</si>
  <si>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</si>
  <si>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</si>
  <si>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</si>
  <si>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</si>
  <si>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</si>
  <si>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</si>
  <si>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</si>
  <si>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</si>
  <si>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</si>
  <si>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</si>
  <si>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</si>
  <si>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</si>
  <si>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</si>
  <si>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</si>
  <si>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</si>
  <si>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</si>
  <si>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</si>
  <si>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</si>
  <si>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</si>
  <si>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</si>
  <si>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</si>
  <si>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</si>
  <si>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</si>
  <si>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</si>
  <si>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</si>
  <si>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</si>
  <si>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</si>
  <si>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</si>
  <si>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</si>
  <si>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</si>
  <si>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</si>
  <si>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</si>
  <si>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</si>
  <si>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</si>
  <si>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</si>
  <si>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</si>
  <si>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</si>
  <si>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</si>
  <si>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</si>
  <si>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</si>
  <si>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</si>
  <si>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</si>
  <si>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</si>
  <si>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</si>
  <si>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</si>
  <si>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</si>
  <si>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</si>
  <si>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</si>
  <si>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</si>
  <si>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</si>
  <si>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</si>
  <si>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</si>
  <si>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</si>
  <si>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</si>
  <si>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</si>
  <si>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</si>
  <si>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</si>
  <si>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</si>
  <si>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</si>
  <si>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</si>
  <si>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</si>
  <si>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</si>
  <si>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</si>
  <si>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</si>
  <si>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</si>
  <si>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</si>
  <si>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</si>
  <si>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</si>
  <si>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</si>
  <si>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</si>
  <si>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</si>
  <si>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</si>
  <si>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</si>
  <si>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</si>
  <si>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</si>
  <si>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</si>
  <si>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</si>
  <si>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</si>
  <si>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</si>
  <si>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</si>
  <si>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</si>
  <si>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</si>
  <si>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</si>
  <si>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</si>
  <si>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</si>
  <si>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</si>
  <si>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</si>
  <si>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</si>
  <si>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</si>
  <si>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</si>
  <si>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</si>
  <si>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</si>
  <si>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</si>
  <si>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</si>
  <si>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</si>
  <si>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</si>
  <si>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</si>
  <si>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</si>
  <si>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</si>
  <si>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</si>
  <si>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</si>
  <si>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</si>
  <si>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</si>
  <si>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</si>
  <si>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</si>
  <si>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</si>
  <si>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</si>
  <si>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</si>
  <si>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</si>
  <si>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</si>
  <si>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</si>
  <si>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</si>
  <si>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</si>
  <si>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</si>
  <si>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</si>
  <si>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</si>
  <si>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</si>
  <si>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</si>
  <si>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</si>
  <si>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</si>
  <si>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</si>
  <si>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</si>
  <si>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</si>
  <si>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</si>
  <si>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</si>
  <si>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</si>
  <si>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</si>
  <si>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</si>
  <si>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</si>
  <si>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</si>
  <si>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</si>
  <si>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</si>
  <si>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</si>
  <si>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</si>
  <si>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</si>
  <si>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</si>
  <si>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</si>
  <si>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</si>
  <si>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</si>
  <si>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</si>
  <si>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</si>
  <si>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</si>
  <si>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</si>
  <si>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</si>
  <si>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</si>
  <si>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</si>
  <si>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</si>
  <si>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</si>
  <si>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</si>
  <si>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</si>
  <si>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</si>
  <si>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</si>
  <si>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</si>
  <si>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</si>
  <si>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</si>
  <si>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</si>
  <si>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</si>
  <si>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</si>
  <si>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</si>
  <si>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</si>
  <si>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</si>
  <si>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</si>
  <si>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</si>
  <si>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</si>
  <si>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</si>
  <si>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</si>
  <si>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</si>
  <si>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</si>
  <si>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</si>
  <si>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</si>
  <si>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</si>
  <si>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</si>
  <si>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</si>
  <si>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</si>
  <si>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</si>
  <si>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</si>
  <si>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</si>
  <si>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</si>
  <si>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</si>
  <si>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</si>
  <si>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</si>
  <si>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</si>
  <si>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</si>
  <si>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</si>
  <si>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</si>
  <si>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</si>
  <si>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</si>
  <si>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</si>
  <si>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</si>
  <si>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</si>
  <si>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</si>
  <si>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</si>
  <si>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</si>
  <si>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</si>
  <si>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</si>
  <si>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</si>
  <si>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</si>
  <si>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</si>
  <si>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</si>
  <si>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</si>
  <si>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</si>
  <si>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</si>
  <si>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</si>
  <si>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</si>
  <si>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</si>
  <si>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</si>
  <si>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</si>
  <si>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</si>
  <si>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</si>
  <si>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</si>
  <si>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</si>
  <si>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</si>
  <si>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</si>
  <si>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</si>
  <si>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</si>
  <si>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</si>
  <si>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</si>
  <si>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</si>
  <si>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</si>
  <si>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</si>
  <si>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</si>
  <si>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</si>
  <si>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</si>
  <si>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</si>
  <si>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</si>
  <si>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</si>
  <si>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</si>
  <si>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</si>
  <si>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</si>
  <si>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</si>
  <si>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</si>
  <si>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</si>
  <si>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</si>
  <si>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</si>
  <si>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</si>
  <si>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</si>
  <si>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</si>
  <si>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</si>
  <si>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</si>
  <si>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</si>
  <si>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</si>
  <si>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</si>
  <si>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</si>
  <si>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</si>
  <si>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</si>
  <si>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</si>
  <si>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</si>
  <si>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</si>
  <si>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</si>
  <si>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</si>
  <si>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</si>
  <si>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</si>
  <si>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</si>
  <si>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</si>
  <si>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</si>
  <si>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</si>
  <si>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</si>
  <si>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</si>
  <si>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</si>
  <si>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</si>
  <si>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</si>
  <si>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</si>
  <si>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</si>
  <si>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</si>
  <si>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</si>
  <si>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</si>
  <si>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</si>
  <si>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</si>
  <si>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</si>
  <si>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</si>
  <si>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</si>
  <si>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</si>
  <si>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</si>
  <si>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</si>
  <si>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</si>
  <si>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</si>
  <si>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</si>
  <si>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</si>
  <si>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</si>
  <si>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</si>
  <si>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</si>
  <si>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</si>
  <si>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</si>
  <si>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</si>
  <si>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</si>
  <si>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</si>
  <si>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</si>
  <si>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</si>
  <si>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</si>
  <si>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</si>
  <si>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</si>
  <si>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</si>
  <si>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</si>
  <si>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</si>
  <si>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</si>
  <si>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</si>
  <si>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</si>
  <si>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</si>
  <si>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</si>
  <si>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</si>
  <si>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</si>
  <si>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</si>
  <si>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</si>
  <si>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</si>
  <si>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</si>
  <si>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</si>
  <si>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</si>
  <si>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</si>
  <si>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</si>
  <si>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</si>
  <si>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</si>
  <si>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</si>
  <si>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</si>
  <si>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</si>
  <si>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</si>
  <si>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</si>
  <si>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</si>
  <si>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</si>
  <si>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</si>
  <si>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</si>
  <si>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</si>
  <si>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</si>
  <si>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</si>
  <si>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</si>
  <si>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</si>
  <si>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</si>
  <si>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</si>
  <si>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</si>
  <si>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</si>
  <si>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</si>
  <si>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</si>
  <si>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</si>
  <si>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</si>
  <si>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</si>
  <si>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</si>
  <si>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</si>
  <si>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</si>
  <si>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</si>
  <si>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</si>
  <si>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</si>
  <si>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</si>
  <si>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</si>
  <si>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</si>
  <si>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</si>
  <si>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</si>
  <si>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</si>
  <si>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</si>
  <si>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</si>
  <si>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</si>
  <si>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</si>
  <si>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</si>
  <si>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</si>
  <si>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</si>
  <si>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</si>
  <si>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</si>
  <si>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</si>
  <si>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</si>
  <si>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</si>
  <si>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</si>
  <si>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</si>
  <si>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</si>
  <si>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</si>
  <si>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</si>
  <si>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</si>
  <si>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</si>
  <si>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</si>
  <si>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</si>
  <si>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</si>
  <si>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</si>
  <si>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</si>
  <si>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</si>
  <si>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</si>
  <si>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</si>
  <si>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</si>
  <si>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</si>
  <si>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</si>
  <si>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</si>
  <si>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</si>
  <si>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</si>
  <si>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</si>
  <si>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</si>
  <si>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</si>
  <si>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</si>
  <si>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</si>
  <si>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</si>
  <si>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</si>
  <si>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</si>
  <si>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</si>
  <si>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</si>
  <si>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</si>
  <si>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</si>
  <si>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</si>
  <si>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</si>
  <si>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</si>
  <si>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</si>
  <si>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</si>
  <si>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</si>
  <si>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</si>
  <si>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</si>
  <si>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</si>
  <si>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</si>
  <si>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</si>
  <si>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</si>
  <si>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</si>
  <si>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</si>
  <si>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</si>
  <si>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</si>
  <si>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</si>
  <si>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</si>
  <si>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</si>
  <si>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</si>
  <si>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</si>
  <si>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</si>
  <si>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</si>
  <si>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</si>
  <si>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</si>
  <si>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</si>
  <si>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</si>
  <si>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</si>
  <si>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</si>
  <si>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</si>
  <si>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</si>
  <si>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</si>
  <si>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</si>
  <si>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</si>
  <si>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</si>
  <si>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</si>
  <si>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</si>
  <si>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</si>
  <si>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</si>
  <si>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</si>
  <si>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</si>
  <si>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</si>
  <si>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</si>
  <si>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</si>
  <si>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</si>
  <si>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</si>
  <si>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</si>
  <si>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</si>
  <si>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</si>
  <si>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</si>
  <si>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</si>
  <si>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</si>
  <si>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</si>
  <si>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</si>
  <si>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</si>
  <si>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</si>
  <si>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</si>
  <si>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</si>
  <si>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</si>
  <si>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</si>
  <si>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</si>
  <si>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</si>
  <si>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</si>
  <si>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</si>
  <si>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</si>
  <si>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</si>
  <si>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</si>
  <si>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</si>
  <si>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</si>
  <si>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</si>
  <si>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</si>
  <si>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</si>
  <si>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</si>
  <si>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</si>
  <si>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</si>
  <si>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</si>
  <si>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</si>
  <si>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</si>
  <si>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</si>
  <si>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</si>
  <si>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</si>
  <si>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</si>
  <si>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</si>
  <si>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</si>
  <si>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</si>
  <si>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</si>
  <si>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</si>
  <si>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</si>
  <si>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</si>
  <si>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</si>
  <si>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</si>
  <si>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</si>
  <si>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</si>
  <si>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</si>
  <si>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</si>
  <si>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</si>
  <si>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</si>
  <si>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</si>
  <si>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</si>
  <si>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</si>
  <si>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</si>
  <si>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</si>
  <si>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</si>
  <si>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</si>
  <si>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</si>
  <si>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</si>
  <si>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</si>
  <si>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</si>
  <si>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</si>
  <si>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</si>
  <si>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</si>
  <si>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</si>
  <si>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</si>
  <si>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</si>
  <si>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</si>
  <si>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</si>
  <si>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</si>
  <si>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</si>
  <si>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</si>
  <si>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</si>
  <si>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</si>
  <si>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</si>
  <si>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</si>
  <si>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</si>
  <si>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</si>
  <si>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</si>
  <si>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</si>
  <si>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</si>
  <si>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</si>
  <si>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</si>
  <si>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</si>
  <si>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</si>
  <si>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</si>
  <si>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</si>
  <si>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</si>
  <si>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</si>
  <si>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</si>
  <si>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</si>
  <si>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</si>
  <si>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</si>
  <si>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</si>
  <si>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</si>
  <si>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</si>
  <si>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</si>
  <si>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</si>
  <si>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</si>
  <si>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</si>
  <si>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</si>
  <si>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</si>
  <si>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</si>
  <si>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</si>
  <si>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</si>
  <si>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</si>
  <si>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</si>
  <si>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</si>
  <si>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</si>
  <si>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</si>
  <si>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</si>
  <si>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</si>
  <si>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</si>
  <si>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</si>
  <si>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</si>
  <si>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</si>
  <si>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</si>
  <si>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</si>
  <si>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</si>
  <si>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</si>
  <si>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</si>
  <si>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</si>
  <si>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</si>
  <si>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</si>
  <si>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</si>
  <si>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</si>
  <si>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</si>
  <si>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</si>
  <si>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</si>
  <si>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</si>
  <si>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</si>
  <si>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</si>
  <si>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</si>
  <si>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</si>
  <si>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</si>
  <si>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</si>
  <si>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</si>
  <si>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</si>
  <si>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</si>
  <si>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</si>
  <si>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</si>
  <si>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</si>
  <si>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</si>
  <si>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</si>
  <si>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</si>
  <si>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</si>
  <si>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</si>
  <si>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</si>
  <si>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</si>
  <si>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</si>
  <si>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</si>
  <si>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</si>
  <si>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</si>
  <si>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</si>
  <si>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</si>
  <si>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</si>
  <si>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</si>
  <si>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</si>
  <si>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</si>
  <si>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</si>
  <si>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</si>
  <si>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</si>
  <si>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</si>
  <si>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</si>
  <si>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</si>
  <si>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</si>
  <si>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</si>
  <si>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</si>
  <si>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</si>
  <si>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</si>
  <si>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</si>
  <si>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</si>
  <si>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</si>
  <si>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</si>
  <si>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</si>
  <si>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</si>
  <si>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</si>
  <si>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</si>
  <si>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</si>
  <si>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</si>
  <si>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</si>
  <si>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</si>
  <si>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</si>
  <si>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</si>
  <si>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</si>
  <si>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</si>
  <si>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</si>
  <si>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</si>
  <si>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</si>
  <si>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</si>
  <si>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</si>
  <si>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</si>
  <si>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</si>
  <si>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</si>
  <si>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</si>
  <si>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</si>
  <si>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</si>
  <si>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</si>
  <si>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</si>
  <si>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</si>
  <si>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</si>
  <si>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</si>
  <si>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</si>
  <si>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</si>
  <si>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</si>
  <si>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</si>
  <si>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</si>
  <si>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</si>
  <si>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</si>
  <si>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</si>
  <si>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</si>
  <si>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</si>
  <si>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</si>
  <si>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</si>
  <si>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</si>
  <si>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</si>
  <si>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</si>
  <si>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</si>
  <si>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</si>
  <si>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</si>
  <si>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</si>
  <si>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</si>
  <si>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</si>
  <si>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</si>
  <si>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</si>
  <si>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</si>
  <si>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</si>
  <si>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</si>
  <si>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</si>
  <si>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</si>
  <si>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</si>
  <si>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</si>
  <si>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</si>
  <si>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</si>
  <si>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</si>
  <si>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</si>
  <si>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</si>
  <si>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</si>
  <si>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</si>
  <si>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</si>
  <si>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</si>
  <si>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</si>
  <si>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</si>
  <si>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</si>
  <si>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</si>
  <si>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</si>
  <si>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</si>
  <si>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</si>
  <si>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</si>
  <si>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</si>
  <si>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</si>
  <si>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</si>
  <si>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</si>
  <si>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</si>
  <si>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</si>
  <si>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</si>
  <si>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</si>
  <si>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</si>
  <si>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</si>
  <si>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</si>
  <si>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</si>
  <si>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</si>
  <si>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</si>
  <si>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</si>
  <si>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</si>
  <si>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</si>
  <si>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</si>
  <si>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</si>
  <si>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</si>
  <si>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</si>
  <si>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</si>
  <si>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</si>
  <si>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</si>
  <si>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</si>
  <si>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</si>
  <si>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</si>
  <si>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</si>
  <si>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</si>
  <si>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</si>
  <si>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</si>
  <si>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</si>
  <si>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</si>
  <si>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</si>
  <si>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</si>
  <si>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</si>
  <si>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</si>
  <si>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</si>
  <si>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</si>
  <si>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</si>
  <si>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</si>
  <si>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</si>
  <si>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</si>
  <si>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</si>
  <si>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</si>
  <si>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</si>
  <si>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</si>
  <si>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</si>
  <si>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</si>
  <si>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</si>
  <si>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</si>
  <si>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</si>
  <si>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</si>
  <si>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</si>
  <si>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</si>
  <si>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</si>
  <si>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</si>
  <si>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</si>
  <si>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</si>
  <si>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</si>
  <si>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</si>
  <si>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</si>
  <si>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</si>
  <si>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</si>
  <si>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</si>
  <si>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</si>
  <si>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</si>
  <si>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</si>
  <si>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</si>
  <si>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</si>
  <si>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</si>
  <si>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</si>
  <si>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</si>
  <si>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</si>
  <si>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</si>
  <si>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</si>
  <si>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</si>
  <si>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</si>
  <si>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</si>
  <si>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</si>
  <si>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</si>
  <si>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</si>
  <si>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</si>
  <si>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</si>
  <si>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</si>
  <si>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</si>
  <si>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</si>
  <si>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</si>
  <si>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</si>
  <si>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</si>
  <si>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</si>
  <si>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</si>
  <si>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</si>
  <si>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</si>
  <si>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</si>
  <si>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</si>
  <si>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</si>
  <si>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</si>
  <si>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</si>
  <si>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</si>
  <si>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</si>
  <si>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</si>
  <si>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</si>
  <si>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</si>
  <si>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</si>
  <si>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</si>
  <si>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</si>
  <si>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</si>
  <si>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</si>
  <si>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</si>
  <si>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</si>
  <si>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</si>
  <si>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</si>
  <si>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</si>
  <si>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</si>
  <si>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</si>
  <si>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</si>
  <si>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</si>
  <si>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</si>
  <si>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</si>
  <si>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</si>
  <si>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</si>
  <si>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</si>
  <si>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</si>
  <si>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</si>
  <si>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</si>
  <si>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</si>
  <si>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</si>
  <si>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</si>
  <si>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</si>
  <si>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</si>
  <si>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</si>
  <si>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</si>
  <si>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</si>
  <si>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</si>
  <si>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</si>
  <si>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</si>
  <si>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</si>
  <si>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</si>
  <si>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</si>
  <si>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</si>
  <si>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</si>
  <si>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</si>
  <si>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</si>
  <si>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</si>
  <si>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</si>
  <si>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</si>
  <si>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</si>
  <si>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</si>
  <si>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</si>
  <si>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</si>
  <si>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</si>
  <si>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</si>
  <si>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</si>
  <si>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</si>
  <si>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</si>
  <si>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</si>
  <si>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</si>
  <si>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</si>
  <si>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</si>
  <si>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</si>
  <si>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</si>
  <si>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</si>
  <si>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</si>
  <si>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</si>
  <si>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</si>
  <si>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</si>
  <si>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</si>
  <si>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</si>
  <si>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</si>
  <si>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</si>
  <si>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</si>
  <si>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</si>
  <si>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</si>
  <si>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</si>
  <si>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</si>
  <si>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</si>
  <si>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</si>
  <si>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</si>
  <si>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</si>
  <si>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</si>
  <si>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</si>
  <si>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</si>
  <si>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</si>
  <si>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</si>
  <si>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</si>
  <si>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</si>
  <si>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</si>
  <si>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</si>
  <si>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</si>
  <si>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</si>
  <si>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</si>
  <si>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</si>
  <si>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</si>
  <si>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</si>
  <si>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</si>
  <si>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</si>
  <si>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</si>
  <si>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</si>
  <si>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</si>
  <si>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</si>
  <si>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</si>
  <si>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</si>
  <si>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</si>
  <si>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</si>
  <si>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</si>
  <si>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</si>
  <si>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</si>
  <si>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</si>
  <si>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</si>
  <si>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</si>
  <si>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</si>
  <si>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</si>
  <si>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</si>
  <si>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</si>
  <si>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</si>
  <si>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</si>
  <si>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</si>
  <si>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</si>
  <si>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</si>
  <si>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</si>
  <si>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</si>
  <si>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</si>
  <si>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</si>
  <si>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</si>
  <si>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</si>
  <si>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</si>
  <si>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</si>
  <si>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</si>
  <si>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</si>
  <si>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</si>
  <si>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</si>
  <si>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</si>
  <si>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</si>
  <si>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</si>
  <si>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</si>
  <si>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</si>
  <si>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</si>
  <si>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</si>
  <si>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</si>
  <si>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</si>
  <si>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</si>
  <si>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</si>
  <si>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</si>
  <si>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</si>
  <si>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</si>
  <si>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</si>
  <si>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</si>
  <si>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</si>
  <si>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</si>
  <si>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</si>
  <si>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</si>
  <si>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</si>
  <si>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</si>
  <si>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</si>
  <si>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</si>
  <si>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</si>
  <si>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</si>
  <si>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</si>
  <si>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</si>
  <si>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</si>
  <si>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</si>
  <si>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</si>
  <si>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</si>
  <si>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</si>
  <si>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</si>
  <si>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</si>
  <si>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</si>
  <si>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</si>
  <si>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</si>
  <si>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</si>
  <si>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</si>
  <si>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</si>
  <si>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</si>
  <si>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</si>
  <si>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</si>
  <si>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</si>
  <si>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</si>
  <si>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</si>
  <si>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</si>
  <si>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</si>
  <si>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</si>
  <si>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</si>
  <si>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</si>
  <si>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</si>
  <si>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</si>
  <si>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</si>
  <si>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</si>
  <si>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</si>
  <si>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</si>
  <si>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</si>
  <si>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</si>
  <si>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</si>
  <si>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</si>
  <si>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</si>
  <si>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</si>
  <si>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</si>
  <si>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</si>
  <si>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</si>
  <si>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</si>
  <si>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</si>
  <si>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</si>
  <si>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</si>
  <si>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</si>
  <si>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</si>
  <si>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</si>
  <si>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</si>
  <si>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</si>
  <si>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</si>
  <si>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</si>
  <si>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</si>
  <si>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</si>
  <si>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</si>
  <si>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</si>
  <si>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</si>
  <si>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</si>
  <si>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</si>
  <si>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</si>
  <si>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</si>
  <si>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</si>
  <si>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</si>
  <si>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</si>
  <si>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</si>
  <si>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</si>
  <si>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</si>
  <si>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</si>
  <si>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</si>
  <si>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</si>
  <si>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</si>
  <si>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</si>
  <si>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</si>
  <si>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</si>
  <si>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</si>
  <si>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</si>
  <si>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</si>
  <si>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</si>
  <si>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</si>
  <si>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</si>
  <si>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</si>
  <si>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</si>
  <si>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</si>
  <si>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</si>
  <si>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</si>
  <si>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</si>
  <si>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</si>
  <si>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</si>
  <si>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</si>
  <si>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</si>
  <si>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</si>
  <si>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</si>
  <si>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</si>
  <si>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</si>
  <si>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</si>
  <si>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</si>
  <si>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</si>
  <si>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</si>
  <si>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</si>
  <si>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</si>
  <si>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</si>
  <si>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</si>
  <si>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</si>
  <si>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</si>
  <si>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</si>
  <si>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</si>
  <si>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</si>
  <si>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</si>
  <si>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</si>
  <si>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</si>
  <si>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</si>
  <si>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</si>
  <si>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</si>
  <si>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</si>
  <si>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</si>
  <si>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</si>
  <si>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</si>
  <si>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</si>
  <si>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</si>
  <si>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</si>
  <si>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</si>
  <si>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</si>
  <si>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</si>
  <si>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</si>
  <si>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</si>
  <si>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</si>
  <si>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</si>
  <si>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</si>
  <si>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</si>
  <si>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</si>
  <si>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</si>
  <si>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</si>
  <si>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</si>
  <si>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</si>
  <si>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</si>
  <si>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</si>
  <si>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</si>
  <si>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</si>
  <si>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</si>
  <si>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</si>
  <si>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</si>
  <si>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</si>
  <si>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Date Last</t>
  </si>
  <si>
    <t>Scheduled Delivery Date</t>
  </si>
  <si>
    <t>Expensive Product</t>
  </si>
  <si>
    <t>On Time Priority Deliveries</t>
  </si>
  <si>
    <t>Order Total Sales</t>
  </si>
  <si>
    <t>Product Category</t>
  </si>
  <si>
    <t>Row Labels</t>
  </si>
  <si>
    <t>Grand Total</t>
  </si>
  <si>
    <t>Count of Order Quantity</t>
  </si>
  <si>
    <t>Sum of Order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</si>
</sst>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pivotButton="1"/>
  </cellXfs>
  <cellStyles count="2"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ri Tops | Finora Group" id="{36AC27F7-2915-4229-AE4A-696811E4622E}" userId="S::kenri.tops@finoragroup.eu::17705d66-f86b-4e47-8b70-f005779c250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ri Tops | Finora Group" refreshedDate="45188.787923379627" createdVersion="8" refreshedVersion="8" minRefreshableVersion="3" recordCount="1269" xr:uid="{0668AE41-F200-438D-BA58-0F9837994542}">
  <cacheSource type="worksheet">
    <worksheetSource name="Table3"/>
  </cacheSource>
  <cacheFields count="28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/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0">
      <sharedItems containsSemiMixedTypes="0" containsString="0" containsNumber="1" containsInteger="1" minValue="2" maxValue="13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 containsNonDate="0" containsString="0" containsBlank="1"/>
    </cacheField>
    <cacheField name="Category Id" numFmtId="0">
      <sharedItems containsSemiMixedTypes="0" containsString="0" containsNumber="1" containsInteger="1" minValue="2" maxValue="76"/>
    </cacheField>
    <cacheField name="Product Category" numFmtId="0">
      <sharedItems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 Id" numFmtId="0">
      <sharedItems containsSemiMixedTypes="0" containsString="0" containsNumber="1" containsInteger="1" minValue="2" maxValue="76"/>
    </cacheField>
    <cacheField name="Product Id" numFmtId="0">
      <sharedItems containsSemiMixedTypes="0" containsString="0" containsNumber="1" containsInteger="1" minValue="24" maxValue="1363"/>
    </cacheField>
    <cacheField name="Product Name" numFmtId="0">
      <sharedItems/>
    </cacheField>
    <cacheField name="Product Price" numFmtId="0">
      <sharedItems containsSemiMixedTypes="0" containsString="0" containsNumber="1" minValue="15.989999770000001" maxValue="1500"/>
    </cacheField>
    <cacheField name="Product Cost" numFmtId="0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0">
      <sharedItems containsSemiMixedTypes="0" containsString="0" containsNumber="1" minValue="0" maxValue="300"/>
    </cacheField>
    <cacheField name="Sales" numFmtId="0">
      <sharedItems containsSemiMixedTypes="0" containsString="0" containsNumber="1" minValue="21.989999770000001" maxValue="1500"/>
    </cacheField>
    <cacheField name="Order Total Sales" numFmtId="0">
      <sharedItems/>
    </cacheField>
    <cacheField name="Payment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d v="2016-04-10T00:00:00"/>
    <n v="2"/>
    <n v="6"/>
    <n v="0"/>
    <s v="Second Class"/>
    <m/>
    <n v="9"/>
    <s v="Cardio Equipment"/>
    <n v="5197"/>
    <n v="3"/>
    <s v="Footwear"/>
    <x v="0"/>
    <s v="Ugep"/>
    <s v="Cross River"/>
    <m/>
    <s v="Nigeria"/>
    <s v="West Africa"/>
    <n v="9"/>
    <n v="191"/>
    <s v="Nike Men's Free 5.0+ Running Shoe"/>
    <n v="99.989997860000003"/>
    <n v="95.114003926871064"/>
    <n v="3"/>
    <n v="36"/>
    <n v="299.96999357999999"/>
    <s v="Cash Over 200"/>
    <s v="CASH"/>
  </r>
  <r>
    <x v="1"/>
    <d v="2016-08-11T00:00:00"/>
    <n v="2"/>
    <n v="9"/>
    <n v="1"/>
    <s v="Second Class"/>
    <m/>
    <n v="29"/>
    <s v="Shop By Sport"/>
    <n v="1535"/>
    <n v="5"/>
    <s v="Golf"/>
    <x v="0"/>
    <s v="Kinshasa"/>
    <s v="Kinshasa"/>
    <m/>
    <s v="Democratic Republic of the Congo"/>
    <s v="Central Africa"/>
    <n v="29"/>
    <n v="627"/>
    <s v="Under Armour Girls' Toddler Spine Surge Runni"/>
    <n v="39.990001679999999"/>
    <n v="34.198098313835338"/>
    <n v="3"/>
    <n v="6"/>
    <n v="119.97000503999999"/>
    <s v="Cash not over 200"/>
    <s v="CASH"/>
  </r>
  <r>
    <x v="2"/>
    <d v="2016-11-11T00:00:00"/>
    <n v="2"/>
    <n v="10"/>
    <n v="1"/>
    <s v="Second Class"/>
    <m/>
    <n v="41"/>
    <s v="Trade-In"/>
    <n v="6122"/>
    <n v="6"/>
    <s v="Outdoors"/>
    <x v="0"/>
    <s v="Dakar"/>
    <s v="Dakar"/>
    <m/>
    <s v="Senegal"/>
    <s v="West Africa"/>
    <n v="41"/>
    <n v="917"/>
    <s v="Glove It Women's Mod Oval 3-Zip Carry All Gol"/>
    <n v="21.989999770000001"/>
    <n v="20.391999720066668"/>
    <n v="3"/>
    <n v="1.980000019"/>
    <n v="65.969999310000006"/>
    <s v="Cash not over 200"/>
    <s v="CASH"/>
  </r>
  <r>
    <x v="3"/>
    <d v="2016-08-12T00:00:00"/>
    <n v="2"/>
    <n v="11"/>
    <n v="1"/>
    <s v="Second Class"/>
    <m/>
    <n v="37"/>
    <s v="Electronics"/>
    <n v="9451"/>
    <n v="6"/>
    <s v="Outdoors"/>
    <x v="0"/>
    <s v="Casablanca"/>
    <s v="Grand Casablanca"/>
    <m/>
    <s v="Morocco"/>
    <s v="North Africa"/>
    <n v="37"/>
    <n v="828"/>
    <s v="Bridgestone e6 Straight Distance NFL San Dieg"/>
    <n v="31.989999770000001"/>
    <n v="24.284221986666665"/>
    <n v="3"/>
    <n v="16.309999470000001"/>
    <n v="95.969999310000006"/>
    <s v="Cash not over 200"/>
    <s v="CASH"/>
  </r>
  <r>
    <x v="4"/>
    <d v="2017-01-15T00:00:00"/>
    <n v="2"/>
    <n v="3"/>
    <n v="1"/>
    <s v="Second Class"/>
    <m/>
    <n v="9"/>
    <s v="Cardio Equipment"/>
    <n v="1840"/>
    <n v="3"/>
    <s v="Footwear"/>
    <x v="0"/>
    <s v="Kuito"/>
    <s v="Bayelsa"/>
    <m/>
    <s v="Angola"/>
    <s v="Central Africa"/>
    <n v="9"/>
    <n v="191"/>
    <s v="Nike Men's Free 5.0+ Running Shoe"/>
    <n v="99.989997860000003"/>
    <n v="95.114003926871064"/>
    <n v="1"/>
    <n v="13"/>
    <n v="99.989997860000003"/>
    <s v="Non-Cash Payments"/>
    <s v="DEBIT"/>
  </r>
  <r>
    <x v="5"/>
    <d v="2016-10-28T00:00:00"/>
    <n v="2"/>
    <n v="4"/>
    <n v="1"/>
    <s v="Second Class"/>
    <m/>
    <n v="18"/>
    <s v="Men's Footwear"/>
    <n v="6757"/>
    <n v="4"/>
    <s v="Apparel"/>
    <x v="0"/>
    <s v="Khartoum"/>
    <s v="Khartoum"/>
    <m/>
    <s v="Sudan"/>
    <s v="North Africa"/>
    <n v="18"/>
    <n v="403"/>
    <s v="Nike Men's CJ Elite 2 TD Football Cleat"/>
    <n v="129.9900055"/>
    <n v="110.80340837177086"/>
    <n v="1"/>
    <n v="2.5999999049999998"/>
    <n v="129.9900055"/>
    <s v="Non-Cash Payments"/>
    <s v="DEBIT"/>
  </r>
  <r>
    <x v="6"/>
    <d v="2016-09-19T00:00:00"/>
    <n v="2"/>
    <n v="5"/>
    <n v="1"/>
    <s v="Second Class"/>
    <m/>
    <n v="18"/>
    <s v="Men's Footwear"/>
    <n v="3972"/>
    <n v="4"/>
    <s v="Apparel"/>
    <x v="0"/>
    <s v="Hargeisa"/>
    <s v="Woqooyi Galbeed"/>
    <m/>
    <s v="Somalia"/>
    <s v="East Afric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7"/>
    <d v="2016-08-25T00:00:00"/>
    <n v="2"/>
    <n v="6"/>
    <n v="1"/>
    <s v="Second Class"/>
    <m/>
    <n v="18"/>
    <s v="Men's Footwear"/>
    <n v="9316"/>
    <n v="4"/>
    <s v="Apparel"/>
    <x v="0"/>
    <s v="Kenitra"/>
    <s v="Gharb-Chrarda-Beni Hssen"/>
    <m/>
    <s v="Morocco"/>
    <s v="North Africa"/>
    <n v="18"/>
    <n v="403"/>
    <s v="Nike Men's CJ Elite 2 TD Football Cleat"/>
    <n v="129.9900055"/>
    <n v="110.80340837177086"/>
    <n v="1"/>
    <n v="13"/>
    <n v="129.9900055"/>
    <s v="Non-Cash Payments"/>
    <s v="DEBIT"/>
  </r>
  <r>
    <x v="5"/>
    <d v="2016-10-28T00:00:00"/>
    <n v="2"/>
    <n v="9"/>
    <n v="1"/>
    <s v="Second Class"/>
    <m/>
    <n v="17"/>
    <s v="Cleats"/>
    <n v="6757"/>
    <n v="4"/>
    <s v="Apparel"/>
    <x v="0"/>
    <s v="Khartoum"/>
    <s v="Khartoum"/>
    <m/>
    <s v="Sudan"/>
    <s v="North Africa"/>
    <n v="17"/>
    <n v="365"/>
    <s v="Perfect Fitness Perfect Rip Deck"/>
    <n v="59.990001679999999"/>
    <n v="54.488929209402009"/>
    <n v="1"/>
    <n v="10.80000019"/>
    <n v="59.990001679999999"/>
    <s v="Non-Cash Payments"/>
    <s v="DEBIT"/>
  </r>
  <r>
    <x v="8"/>
    <d v="2016-07-10T00:00:00"/>
    <n v="2"/>
    <n v="10"/>
    <n v="1"/>
    <s v="Second Class"/>
    <m/>
    <n v="18"/>
    <s v="Men's Footwear"/>
    <n v="11213"/>
    <n v="4"/>
    <s v="Apparel"/>
    <x v="0"/>
    <s v="Abidjan"/>
    <s v="Lagunes"/>
    <m/>
    <s v="Ivory Coast"/>
    <s v="West Africa"/>
    <n v="18"/>
    <n v="403"/>
    <s v="Nike Men's CJ Elite 2 TD Football Cleat"/>
    <n v="129.9900055"/>
    <n v="110.80340837177086"/>
    <n v="1"/>
    <n v="26"/>
    <n v="129.9900055"/>
    <s v="Non-Cash Payments"/>
    <s v="DEBIT"/>
  </r>
  <r>
    <x v="9"/>
    <d v="2016-03-11T00:00:00"/>
    <n v="2"/>
    <n v="11"/>
    <n v="1"/>
    <s v="Second Class"/>
    <m/>
    <n v="43"/>
    <s v="Camping &amp; Hiking"/>
    <n v="3474"/>
    <n v="7"/>
    <s v="Fan Shop"/>
    <x v="0"/>
    <s v="Abu Kabir"/>
    <s v="Eastern Province"/>
    <m/>
    <s v="Egypt"/>
    <s v="North Africa"/>
    <n v="43"/>
    <n v="957"/>
    <s v="Diamondback Women's Serene Classic Comfort Bi"/>
    <n v="299.98001099999999"/>
    <n v="295.0300103351052"/>
    <n v="1"/>
    <n v="3"/>
    <n v="299.98001099999999"/>
    <s v="Non-Cash Payments"/>
    <s v="DEBIT"/>
  </r>
  <r>
    <x v="7"/>
    <d v="2016-08-25T00:00:00"/>
    <n v="2"/>
    <n v="3"/>
    <n v="1"/>
    <s v="Second Class"/>
    <m/>
    <n v="43"/>
    <s v="Camping &amp; Hiking"/>
    <n v="9316"/>
    <n v="7"/>
    <s v="Fan Shop"/>
    <x v="0"/>
    <s v="Kenitra"/>
    <s v="Gharb-Chrarda-Beni Hssen"/>
    <m/>
    <s v="Morocco"/>
    <s v="North Africa"/>
    <n v="43"/>
    <n v="957"/>
    <s v="Diamondback Women's Serene Classic Comfort Bi"/>
    <n v="299.98001099999999"/>
    <n v="295.0300103351052"/>
    <n v="1"/>
    <n v="6"/>
    <n v="299.98001099999999"/>
    <s v="Non-Cash Payments"/>
    <s v="DEBIT"/>
  </r>
  <r>
    <x v="10"/>
    <d v="2016-09-09T00:00:00"/>
    <n v="4"/>
    <n v="6"/>
    <n v="0"/>
    <s v="Standard Class"/>
    <m/>
    <n v="17"/>
    <s v="Cleats"/>
    <n v="6246"/>
    <n v="4"/>
    <s v="Apparel"/>
    <x v="0"/>
    <s v="Antananarivo"/>
    <s v="Analamanga"/>
    <m/>
    <s v="Madagascar"/>
    <s v="East Africa"/>
    <n v="17"/>
    <n v="365"/>
    <s v="Perfect Fitness Perfect Rip Deck"/>
    <n v="59.990001679999999"/>
    <n v="54.488929209402009"/>
    <n v="4"/>
    <n v="12"/>
    <n v="239.96000672"/>
    <s v="Non-Cash Payments"/>
    <s v="TRANSFER"/>
  </r>
  <r>
    <x v="11"/>
    <d v="2016-08-26T00:00:00"/>
    <n v="4"/>
    <n v="9"/>
    <n v="0"/>
    <s v="Standard Class"/>
    <m/>
    <n v="17"/>
    <s v="Cleats"/>
    <n v="8741"/>
    <n v="4"/>
    <s v="Apparel"/>
    <x v="0"/>
    <s v="Algiers"/>
    <s v="Algiers"/>
    <m/>
    <s v="Algeria"/>
    <s v="North Africa"/>
    <n v="17"/>
    <n v="365"/>
    <s v="Perfect Fitness Perfect Rip Deck"/>
    <n v="59.990001679999999"/>
    <n v="54.488929209402009"/>
    <n v="4"/>
    <n v="35.990001679999999"/>
    <n v="239.96000672"/>
    <s v="Non-Cash Payments"/>
    <s v="TRANSFER"/>
  </r>
  <r>
    <x v="12"/>
    <d v="2017-01-16T00:00:00"/>
    <n v="4"/>
    <n v="10"/>
    <n v="0"/>
    <s v="Standard Class"/>
    <m/>
    <n v="24"/>
    <s v="Women's Apparel"/>
    <n v="8050"/>
    <n v="5"/>
    <s v="Golf"/>
    <x v="0"/>
    <s v="Monrovia"/>
    <s v="Montserrado"/>
    <m/>
    <s v="Liberia"/>
    <s v="West Africa"/>
    <n v="24"/>
    <n v="502"/>
    <s v="Nike Men's Dri-FIT Victory Golf Polo"/>
    <n v="50"/>
    <n v="43.678035218757444"/>
    <n v="4"/>
    <n v="0"/>
    <n v="200"/>
    <s v="Non-Cash Payments"/>
    <s v="TRANSFER"/>
  </r>
  <r>
    <x v="12"/>
    <d v="2017-01-16T00:00:00"/>
    <n v="4"/>
    <n v="11"/>
    <n v="0"/>
    <s v="Standard Class"/>
    <m/>
    <n v="29"/>
    <s v="Shop By Sport"/>
    <n v="8050"/>
    <n v="5"/>
    <s v="Golf"/>
    <x v="0"/>
    <s v="Monrovia"/>
    <s v="Montserrado"/>
    <m/>
    <s v="Liberia"/>
    <s v="West Africa"/>
    <n v="29"/>
    <n v="627"/>
    <s v="Under Armour Girls' Toddler Spine Surge Runni"/>
    <n v="39.990001679999999"/>
    <n v="34.198098313835338"/>
    <n v="4"/>
    <n v="3.2000000480000002"/>
    <n v="159.96000672"/>
    <s v="Non-Cash Payments"/>
    <s v="TRANSFER"/>
  </r>
  <r>
    <x v="13"/>
    <d v="2016-09-28T00:00:00"/>
    <n v="4"/>
    <n v="12"/>
    <n v="0"/>
    <s v="Standard Class"/>
    <m/>
    <n v="24"/>
    <s v="Women's Apparel"/>
    <n v="5474"/>
    <n v="5"/>
    <s v="Golf"/>
    <x v="0"/>
    <s v="Khartoum"/>
    <s v="Khartoum"/>
    <m/>
    <s v="Sudan"/>
    <s v="North Africa"/>
    <n v="24"/>
    <n v="502"/>
    <s v="Nike Men's Dri-FIT Victory Golf Polo"/>
    <n v="50"/>
    <n v="43.678035218757444"/>
    <n v="4"/>
    <n v="11"/>
    <n v="200"/>
    <s v="Non-Cash Payments"/>
    <s v="TRANSFER"/>
  </r>
  <r>
    <x v="14"/>
    <d v="2016-03-09T00:00:00"/>
    <n v="4"/>
    <n v="13"/>
    <n v="0"/>
    <s v="Standard Class"/>
    <m/>
    <n v="40"/>
    <s v="Accessories"/>
    <n v="474"/>
    <n v="6"/>
    <s v="Outdoors"/>
    <x v="0"/>
    <s v="Gagnoa"/>
    <s v="Fromager"/>
    <m/>
    <s v="Ivory Coast"/>
    <s v="West Africa"/>
    <n v="40"/>
    <n v="905"/>
    <s v="Team Golf Texas Longhorns Putter Grip"/>
    <n v="24.989999770000001"/>
    <n v="20.52742837007143"/>
    <n v="4"/>
    <n v="19.989999770000001"/>
    <n v="99.959999080000003"/>
    <s v="Non-Cash Payments"/>
    <s v="TRANSFER"/>
  </r>
  <r>
    <x v="15"/>
    <d v="2016-09-16T00:00:00"/>
    <n v="4"/>
    <n v="5"/>
    <n v="0"/>
    <s v="Standard Class"/>
    <m/>
    <n v="9"/>
    <s v="Cardio Equipment"/>
    <n v="12255"/>
    <n v="3"/>
    <s v="Footwear"/>
    <x v="0"/>
    <s v="Livingstone"/>
    <s v="Meridional"/>
    <m/>
    <s v="Zambia"/>
    <s v="East Africa"/>
    <n v="9"/>
    <n v="191"/>
    <s v="Nike Men's Free 5.0+ Running Shoe"/>
    <n v="99.989997860000003"/>
    <n v="95.114003926871064"/>
    <n v="4"/>
    <n v="36"/>
    <n v="399.95999144000001"/>
    <s v="Non-Cash Payments"/>
    <s v="TRANSFER"/>
  </r>
  <r>
    <x v="16"/>
    <d v="2016-10-20T00:00:00"/>
    <n v="4"/>
    <n v="6"/>
    <n v="0"/>
    <s v="Standard Class"/>
    <m/>
    <n v="17"/>
    <s v="Cleats"/>
    <n v="10288"/>
    <n v="4"/>
    <s v="Apparel"/>
    <x v="0"/>
    <s v="Fez"/>
    <s v="Fes-Boulemane"/>
    <m/>
    <s v="Morocco"/>
    <s v="North Africa"/>
    <n v="17"/>
    <n v="365"/>
    <s v="Perfect Fitness Perfect Rip Deck"/>
    <n v="59.990001679999999"/>
    <n v="54.488929209402009"/>
    <n v="4"/>
    <n v="0"/>
    <n v="239.96000672"/>
    <s v="Non-Cash Payments"/>
    <s v="TRANSFER"/>
  </r>
  <r>
    <x v="17"/>
    <d v="2017-07-01T00:00:00"/>
    <n v="4"/>
    <n v="9"/>
    <n v="1"/>
    <s v="Standard Class"/>
    <m/>
    <n v="17"/>
    <s v="Cleats"/>
    <n v="4717"/>
    <n v="4"/>
    <s v="Apparel"/>
    <x v="0"/>
    <s v="Cairo"/>
    <s v="Cairo"/>
    <m/>
    <s v="Egypt"/>
    <s v="North Africa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18"/>
    <d v="2016-10-10T00:00:00"/>
    <n v="4"/>
    <n v="10"/>
    <n v="1"/>
    <s v="Standard Class"/>
    <m/>
    <n v="17"/>
    <s v="Cleats"/>
    <n v="4799"/>
    <n v="4"/>
    <s v="Apparel"/>
    <x v="0"/>
    <s v="Dakar"/>
    <s v="Dakar"/>
    <m/>
    <s v="Senegal"/>
    <s v="West Africa"/>
    <n v="17"/>
    <n v="365"/>
    <s v="Perfect Fitness Perfect Rip Deck"/>
    <n v="59.990001679999999"/>
    <n v="54.488929209402009"/>
    <n v="4"/>
    <n v="12"/>
    <n v="239.96000672"/>
    <s v="Non-Cash Payments"/>
    <s v="TRANSFER"/>
  </r>
  <r>
    <x v="19"/>
    <d v="2016-06-09T00:00:00"/>
    <n v="4"/>
    <n v="11"/>
    <n v="0"/>
    <s v="Standard Class"/>
    <m/>
    <n v="17"/>
    <s v="Cleats"/>
    <n v="4533"/>
    <n v="4"/>
    <s v="Apparel"/>
    <x v="0"/>
    <s v="Hurghada"/>
    <s v="Red Sea"/>
    <m/>
    <s v="Egypt"/>
    <s v="North Africa"/>
    <n v="17"/>
    <n v="365"/>
    <s v="Perfect Fitness Perfect Rip Deck"/>
    <n v="59.990001679999999"/>
    <n v="54.488929209402009"/>
    <n v="4"/>
    <n v="13.19999981"/>
    <n v="239.96000672"/>
    <s v="Non-Cash Payments"/>
    <s v="TRANSFER"/>
  </r>
  <r>
    <x v="20"/>
    <d v="2017-06-01T00:00:00"/>
    <n v="4"/>
    <n v="12"/>
    <n v="1"/>
    <s v="Standard Class"/>
    <m/>
    <n v="17"/>
    <s v="Cleats"/>
    <n v="12383"/>
    <n v="4"/>
    <s v="Apparel"/>
    <x v="0"/>
    <s v="Kenitra"/>
    <s v="Gharb-Chrarda-Beni Hssen"/>
    <m/>
    <s v="Morocco"/>
    <s v="North Africa"/>
    <n v="17"/>
    <n v="365"/>
    <s v="Perfect Fitness Perfect Rip Deck"/>
    <n v="59.990001679999999"/>
    <n v="54.488929209402009"/>
    <n v="4"/>
    <n v="31.190000529999999"/>
    <n v="239.96000672"/>
    <s v="Non-Cash Payments"/>
    <s v="TRANSFER"/>
  </r>
  <r>
    <x v="21"/>
    <d v="2016-12-28T00:00:00"/>
    <n v="4"/>
    <n v="13"/>
    <n v="1"/>
    <s v="Standard Class"/>
    <m/>
    <n v="24"/>
    <s v="Women's Apparel"/>
    <n v="3518"/>
    <n v="5"/>
    <s v="Golf"/>
    <x v="0"/>
    <s v="Abidjan"/>
    <s v="Lagunes"/>
    <m/>
    <s v="Ivory Coast"/>
    <s v="West Africa"/>
    <n v="24"/>
    <n v="502"/>
    <s v="Nike Men's Dri-FIT Victory Golf Polo"/>
    <n v="50"/>
    <n v="43.678035218757444"/>
    <n v="4"/>
    <n v="0"/>
    <n v="200"/>
    <s v="Non-Cash Payments"/>
    <s v="TRANSFER"/>
  </r>
  <r>
    <x v="22"/>
    <d v="2016-08-25T00:00:00"/>
    <n v="4"/>
    <n v="5"/>
    <n v="1"/>
    <s v="Standard Class"/>
    <m/>
    <n v="24"/>
    <s v="Women's Apparel"/>
    <n v="4674"/>
    <n v="5"/>
    <s v="Golf"/>
    <x v="0"/>
    <s v="Hurghada"/>
    <s v="Red Sea"/>
    <m/>
    <s v="Egypt"/>
    <s v="North Africa"/>
    <n v="24"/>
    <n v="502"/>
    <s v="Nike Men's Dri-FIT Victory Golf Polo"/>
    <n v="50"/>
    <n v="43.678035218757444"/>
    <n v="4"/>
    <n v="2"/>
    <n v="200"/>
    <s v="Non-Cash Payments"/>
    <s v="TRANSFER"/>
  </r>
  <r>
    <x v="23"/>
    <d v="2016-05-09T00:00:00"/>
    <n v="4"/>
    <n v="6"/>
    <n v="0"/>
    <s v="Standard Class"/>
    <m/>
    <n v="29"/>
    <s v="Shop By Sport"/>
    <n v="8519"/>
    <n v="5"/>
    <s v="Golf"/>
    <x v="0"/>
    <s v="Niamey"/>
    <s v="Niamey"/>
    <m/>
    <s v="Niger"/>
    <s v="West Africa"/>
    <n v="29"/>
    <n v="627"/>
    <s v="Under Armour Girls' Toddler Spine Surge Runni"/>
    <n v="39.990001679999999"/>
    <n v="34.198098313835338"/>
    <n v="4"/>
    <n v="4.8000001909999996"/>
    <n v="159.96000672"/>
    <s v="Non-Cash Payments"/>
    <s v="TRANSFER"/>
  </r>
  <r>
    <x v="24"/>
    <d v="2016-11-28T00:00:00"/>
    <n v="4"/>
    <n v="9"/>
    <n v="1"/>
    <s v="Standard Class"/>
    <m/>
    <n v="29"/>
    <s v="Shop By Sport"/>
    <n v="5302"/>
    <n v="5"/>
    <s v="Golf"/>
    <x v="0"/>
    <s v="Sale"/>
    <s v="Rabat-Salé-Zemmour-Zaer"/>
    <m/>
    <s v="Morocco"/>
    <s v="North Africa"/>
    <n v="29"/>
    <n v="627"/>
    <s v="Under Armour Girls' Toddler Spine Surge Runni"/>
    <n v="39.990001679999999"/>
    <n v="34.198098313835338"/>
    <n v="4"/>
    <n v="8.8000001910000005"/>
    <n v="159.96000672"/>
    <s v="Non-Cash Payments"/>
    <s v="TRANSFER"/>
  </r>
  <r>
    <x v="25"/>
    <d v="2016-02-09T00:00:00"/>
    <n v="4"/>
    <n v="10"/>
    <n v="0"/>
    <s v="Standard Class"/>
    <m/>
    <n v="26"/>
    <s v="Girls' Apparel"/>
    <n v="3594"/>
    <n v="5"/>
    <s v="Golf"/>
    <x v="0"/>
    <s v="Pretoria"/>
    <s v="Gauteng"/>
    <m/>
    <s v="South Africa"/>
    <s v="Southern Africa"/>
    <n v="26"/>
    <n v="564"/>
    <s v="Nike Men's Deutschland Weltmeister Winners Bl"/>
    <n v="30"/>
    <n v="45.158749390000004"/>
    <n v="4"/>
    <n v="8.3999996190000008"/>
    <n v="120"/>
    <s v="Non-Cash Payments"/>
    <s v="TRANSFER"/>
  </r>
  <r>
    <x v="26"/>
    <d v="2016-11-19T00:00:00"/>
    <n v="4"/>
    <n v="11"/>
    <n v="0"/>
    <s v="Standard Class"/>
    <m/>
    <n v="24"/>
    <s v="Women's Apparel"/>
    <n v="9890"/>
    <n v="5"/>
    <s v="Golf"/>
    <x v="0"/>
    <s v="Marrakech"/>
    <s v="Marrakech-Tensift-Al Haouz"/>
    <m/>
    <s v="Morocco"/>
    <s v="North Africa"/>
    <n v="24"/>
    <n v="502"/>
    <s v="Nike Men's Dri-FIT Victory Golf Polo"/>
    <n v="50"/>
    <n v="43.678035218757444"/>
    <n v="4"/>
    <n v="30"/>
    <n v="200"/>
    <s v="Non-Cash Payments"/>
    <s v="TRANSFER"/>
  </r>
  <r>
    <x v="27"/>
    <d v="2016-09-14T00:00:00"/>
    <n v="4"/>
    <n v="12"/>
    <n v="0"/>
    <s v="Standard Class"/>
    <m/>
    <n v="24"/>
    <s v="Women's Apparel"/>
    <n v="1410"/>
    <n v="5"/>
    <s v="Golf"/>
    <x v="0"/>
    <s v="Bur Sudan"/>
    <s v="Red Sea"/>
    <m/>
    <s v="Sudan"/>
    <s v="North Africa"/>
    <n v="24"/>
    <n v="502"/>
    <s v="Nike Men's Dri-FIT Victory Golf Polo"/>
    <n v="50"/>
    <n v="43.678035218757444"/>
    <n v="4"/>
    <n v="40"/>
    <n v="200"/>
    <s v="Non-Cash Payments"/>
    <s v="TRANSFER"/>
  </r>
  <r>
    <x v="28"/>
    <d v="2016-05-11T00:00:00"/>
    <n v="4"/>
    <n v="13"/>
    <n v="1"/>
    <s v="Standard Class"/>
    <m/>
    <n v="24"/>
    <s v="Women's Apparel"/>
    <n v="7521"/>
    <n v="5"/>
    <s v="Golf"/>
    <x v="0"/>
    <s v="Lagos"/>
    <s v="Lagos"/>
    <m/>
    <s v="Nigeria"/>
    <s v="West Africa"/>
    <n v="24"/>
    <n v="502"/>
    <s v="Nike Men's Dri-FIT Victory Golf Polo"/>
    <n v="50"/>
    <n v="43.678035218757444"/>
    <n v="4"/>
    <n v="50"/>
    <n v="200"/>
    <s v="Non-Cash Payments"/>
    <s v="TRANSFER"/>
  </r>
  <r>
    <x v="29"/>
    <d v="2016-08-12T00:00:00"/>
    <n v="4"/>
    <n v="5"/>
    <n v="0"/>
    <s v="Standard Class"/>
    <m/>
    <n v="40"/>
    <s v="Accessories"/>
    <n v="2106"/>
    <n v="6"/>
    <s v="Outdoors"/>
    <x v="0"/>
    <s v="Lagos"/>
    <s v="Lagos"/>
    <m/>
    <s v="Nigeria"/>
    <s v="West Africa"/>
    <n v="40"/>
    <n v="885"/>
    <s v="Team Golf St. Louis Cardinals Putter Grip"/>
    <n v="24.989999770000001"/>
    <n v="29.483249567625002"/>
    <n v="4"/>
    <n v="5.5"/>
    <n v="99.959999080000003"/>
    <s v="Non-Cash Payments"/>
    <s v="TRANSFER"/>
  </r>
  <r>
    <x v="30"/>
    <d v="2017-01-14T00:00:00"/>
    <n v="4"/>
    <n v="6"/>
    <n v="1"/>
    <s v="Standard Class"/>
    <m/>
    <n v="9"/>
    <s v="Cardio Equipment"/>
    <n v="8144"/>
    <n v="3"/>
    <s v="Footwear"/>
    <x v="0"/>
    <s v="Quelimane"/>
    <s v="Zambezia"/>
    <m/>
    <s v="Mozambique"/>
    <s v="East Africa"/>
    <n v="9"/>
    <n v="191"/>
    <s v="Nike Men's Free 5.0+ Running Shoe"/>
    <n v="99.989997860000003"/>
    <n v="95.114003926871064"/>
    <n v="4"/>
    <n v="4"/>
    <n v="399.95999144000001"/>
    <s v="Non-Cash Payments"/>
    <s v="TRANSFER"/>
  </r>
  <r>
    <x v="31"/>
    <d v="2016-05-11T00:00:00"/>
    <n v="4"/>
    <n v="9"/>
    <n v="1"/>
    <s v="Standard Class"/>
    <m/>
    <n v="9"/>
    <s v="Cardio Equipment"/>
    <n v="5643"/>
    <n v="3"/>
    <s v="Footwear"/>
    <x v="0"/>
    <s v="Port Elizabeth"/>
    <s v="Eastern Cape"/>
    <m/>
    <s v="South Africa"/>
    <s v="Southern Africa"/>
    <n v="9"/>
    <n v="191"/>
    <s v="Nike Men's Free 5.0+ Running Shoe"/>
    <n v="99.989997860000003"/>
    <n v="95.114003926871064"/>
    <n v="4"/>
    <n v="8"/>
    <n v="399.95999144000001"/>
    <s v="Non-Cash Payments"/>
    <s v="TRANSFER"/>
  </r>
  <r>
    <x v="32"/>
    <d v="2016-09-17T00:00:00"/>
    <n v="4"/>
    <n v="10"/>
    <n v="0"/>
    <s v="Standard Class"/>
    <m/>
    <n v="9"/>
    <s v="Cardio Equipment"/>
    <n v="2041"/>
    <n v="3"/>
    <s v="Footwear"/>
    <x v="0"/>
    <s v="Shinyanga"/>
    <s v="Shinyanga"/>
    <m/>
    <s v="Tanzania"/>
    <s v="East Africa"/>
    <n v="9"/>
    <n v="191"/>
    <s v="Nike Men's Free 5.0+ Running Shoe"/>
    <n v="99.989997860000003"/>
    <n v="95.114003926871064"/>
    <n v="4"/>
    <n v="20"/>
    <n v="399.95999144000001"/>
    <s v="Non-Cash Payments"/>
    <s v="TRANSFER"/>
  </r>
  <r>
    <x v="33"/>
    <d v="2016-11-14T00:00:00"/>
    <n v="4"/>
    <n v="11"/>
    <n v="0"/>
    <s v="Standard Class"/>
    <m/>
    <n v="9"/>
    <s v="Cardio Equipment"/>
    <n v="7537"/>
    <n v="3"/>
    <s v="Footwear"/>
    <x v="0"/>
    <s v="Kismaayo"/>
    <s v="Jubbada Hoose"/>
    <m/>
    <s v="Somalia"/>
    <s v="East Africa"/>
    <n v="9"/>
    <n v="191"/>
    <s v="Nike Men's Free 5.0+ Running Shoe"/>
    <n v="99.989997860000003"/>
    <n v="95.114003926871064"/>
    <n v="4"/>
    <n v="36"/>
    <n v="399.95999144000001"/>
    <s v="Non-Cash Payments"/>
    <s v="TRANSFER"/>
  </r>
  <r>
    <x v="34"/>
    <d v="2016-11-12T00:00:00"/>
    <n v="4"/>
    <n v="12"/>
    <n v="1"/>
    <s v="Standard Class"/>
    <m/>
    <n v="9"/>
    <s v="Cardio Equipment"/>
    <n v="3056"/>
    <n v="3"/>
    <s v="Footwear"/>
    <x v="0"/>
    <s v="Butare"/>
    <s v="Meridional"/>
    <m/>
    <s v="Rwanda"/>
    <s v="East Africa"/>
    <n v="9"/>
    <n v="191"/>
    <s v="Nike Men's Free 5.0+ Running Shoe"/>
    <n v="99.989997860000003"/>
    <n v="95.114003926871064"/>
    <n v="4"/>
    <n v="40"/>
    <n v="399.95999144000001"/>
    <s v="Non-Cash Payments"/>
    <s v="TRANSFER"/>
  </r>
  <r>
    <x v="34"/>
    <d v="2016-11-12T00:00:00"/>
    <n v="4"/>
    <n v="13"/>
    <n v="1"/>
    <s v="Standard Class"/>
    <m/>
    <n v="9"/>
    <s v="Cardio Equipment"/>
    <n v="3056"/>
    <n v="3"/>
    <s v="Footwear"/>
    <x v="0"/>
    <s v="Butare"/>
    <s v="Meridional"/>
    <m/>
    <s v="Rwanda"/>
    <s v="East Africa"/>
    <n v="9"/>
    <n v="191"/>
    <s v="Nike Men's Free 5.0+ Running Shoe"/>
    <n v="99.989997860000003"/>
    <n v="95.114003926871064"/>
    <n v="4"/>
    <n v="48"/>
    <n v="399.95999144000001"/>
    <s v="Non-Cash Payments"/>
    <s v="TRANSFER"/>
  </r>
  <r>
    <x v="35"/>
    <d v="2016-08-11T00:00:00"/>
    <n v="4"/>
    <n v="5"/>
    <n v="0"/>
    <s v="Standard Class"/>
    <m/>
    <n v="9"/>
    <s v="Cardio Equipment"/>
    <n v="7967"/>
    <n v="3"/>
    <s v="Footwear"/>
    <x v="0"/>
    <s v="Cairo"/>
    <s v="Cairo"/>
    <m/>
    <s v="Egypt"/>
    <s v="North Africa"/>
    <n v="9"/>
    <n v="191"/>
    <s v="Nike Men's Free 5.0+ Running Shoe"/>
    <n v="99.989997860000003"/>
    <n v="95.114003926871064"/>
    <n v="4"/>
    <n v="48"/>
    <n v="399.95999144000001"/>
    <s v="Non-Cash Payments"/>
    <s v="TRANSFER"/>
  </r>
  <r>
    <x v="36"/>
    <d v="2016-11-22T00:00:00"/>
    <n v="4"/>
    <n v="6"/>
    <n v="0"/>
    <s v="Standard Class"/>
    <m/>
    <n v="9"/>
    <s v="Cardio Equipment"/>
    <n v="1758"/>
    <n v="3"/>
    <s v="Footwear"/>
    <x v="0"/>
    <s v="Newcastle"/>
    <s v="KwaZulu-Natal"/>
    <m/>
    <s v="South Africa"/>
    <s v="Southern Africa"/>
    <n v="9"/>
    <n v="191"/>
    <s v="Nike Men's Free 5.0+ Running Shoe"/>
    <n v="99.989997860000003"/>
    <n v="95.114003926871064"/>
    <n v="4"/>
    <n v="59.990001679999999"/>
    <n v="399.95999144000001"/>
    <s v="Non-Cash Payments"/>
    <s v="TRANSFER"/>
  </r>
  <r>
    <x v="37"/>
    <d v="2016-10-12T00:00:00"/>
    <n v="4"/>
    <n v="9"/>
    <n v="0"/>
    <s v="Standard Class"/>
    <m/>
    <n v="24"/>
    <s v="Women's Apparel"/>
    <n v="4398"/>
    <n v="5"/>
    <s v="Golf"/>
    <x v="0"/>
    <s v="Lokossa"/>
    <s v="Mono"/>
    <m/>
    <s v="Benin"/>
    <s v="West Africa"/>
    <n v="24"/>
    <n v="502"/>
    <s v="Nike Men's Dri-FIT Victory Golf Polo"/>
    <n v="50"/>
    <n v="43.678035218757444"/>
    <n v="5"/>
    <n v="25"/>
    <n v="250"/>
    <s v="Non-Cash Payments"/>
    <s v="DEBIT"/>
  </r>
  <r>
    <x v="38"/>
    <d v="2016-10-26T00:00:00"/>
    <n v="4"/>
    <n v="10"/>
    <n v="0"/>
    <s v="Standard Class"/>
    <m/>
    <n v="24"/>
    <s v="Women's Apparel"/>
    <n v="5687"/>
    <n v="5"/>
    <s v="Golf"/>
    <x v="0"/>
    <s v="Ikot Ekpene"/>
    <s v="Akwa Ibom"/>
    <m/>
    <s v="Nigeria"/>
    <s v="West Africa"/>
    <n v="24"/>
    <n v="502"/>
    <s v="Nike Men's Dri-FIT Victory Golf Polo"/>
    <n v="50"/>
    <n v="43.678035218757444"/>
    <n v="5"/>
    <n v="30"/>
    <n v="250"/>
    <s v="Non-Cash Payments"/>
    <s v="DEBIT"/>
  </r>
  <r>
    <x v="39"/>
    <d v="2016-10-19T00:00:00"/>
    <n v="4"/>
    <n v="11"/>
    <n v="0"/>
    <s v="Standard Class"/>
    <m/>
    <n v="29"/>
    <s v="Shop By Sport"/>
    <n v="8534"/>
    <n v="5"/>
    <s v="Golf"/>
    <x v="0"/>
    <s v="Warri"/>
    <s v="Delta"/>
    <m/>
    <s v="Nigeria"/>
    <s v="West Africa"/>
    <n v="29"/>
    <n v="627"/>
    <s v="Under Armour Girls' Toddler Spine Surge Runni"/>
    <n v="39.990001679999999"/>
    <n v="34.198098313835338"/>
    <n v="5"/>
    <n v="25.989999770000001"/>
    <n v="199.9500084"/>
    <s v="Non-Cash Payments"/>
    <s v="DEBIT"/>
  </r>
  <r>
    <x v="40"/>
    <d v="2016-06-11T00:00:00"/>
    <n v="4"/>
    <n v="12"/>
    <n v="0"/>
    <s v="Standard Class"/>
    <m/>
    <n v="29"/>
    <s v="Shop By Sport"/>
    <n v="3372"/>
    <n v="5"/>
    <s v="Golf"/>
    <x v="0"/>
    <s v="Bandundu"/>
    <s v="Bandundu"/>
    <m/>
    <s v="Democratic Republic of the Congo"/>
    <s v="Central Africa"/>
    <n v="29"/>
    <n v="627"/>
    <s v="Under Armour Girls' Toddler Spine Surge Runni"/>
    <n v="39.990001679999999"/>
    <n v="34.198098313835338"/>
    <n v="5"/>
    <n v="29.989999770000001"/>
    <n v="199.9500084"/>
    <s v="Non-Cash Payments"/>
    <s v="DEBIT"/>
  </r>
  <r>
    <x v="41"/>
    <d v="2016-09-29T00:00:00"/>
    <n v="4"/>
    <n v="13"/>
    <n v="1"/>
    <s v="Standard Class"/>
    <m/>
    <n v="24"/>
    <s v="Women's Apparel"/>
    <n v="10927"/>
    <n v="5"/>
    <s v="Golf"/>
    <x v="0"/>
    <s v="Lagos"/>
    <s v="Lagos"/>
    <m/>
    <s v="Nigeria"/>
    <s v="West Africa"/>
    <n v="24"/>
    <n v="502"/>
    <s v="Nike Men's Dri-FIT Victory Golf Polo"/>
    <n v="50"/>
    <n v="43.678035218757444"/>
    <n v="5"/>
    <n v="40"/>
    <n v="250"/>
    <s v="Non-Cash Payments"/>
    <s v="DEBIT"/>
  </r>
  <r>
    <x v="42"/>
    <d v="2016-03-09T00:00:00"/>
    <n v="4"/>
    <n v="5"/>
    <n v="0"/>
    <s v="Standard Class"/>
    <m/>
    <n v="24"/>
    <s v="Women's Apparel"/>
    <n v="3597"/>
    <n v="5"/>
    <s v="Golf"/>
    <x v="0"/>
    <s v="Foumban"/>
    <s v="West"/>
    <m/>
    <s v="Cameroon"/>
    <s v="Central Africa"/>
    <n v="24"/>
    <n v="502"/>
    <s v="Nike Men's Dri-FIT Victory Golf Polo"/>
    <n v="50"/>
    <n v="43.678035218757444"/>
    <n v="5"/>
    <n v="42.5"/>
    <n v="250"/>
    <s v="Non-Cash Payments"/>
    <s v="DEBIT"/>
  </r>
  <r>
    <x v="43"/>
    <d v="2016-07-11T00:00:00"/>
    <n v="4"/>
    <n v="6"/>
    <n v="1"/>
    <s v="Standard Class"/>
    <m/>
    <n v="24"/>
    <s v="Women's Apparel"/>
    <n v="2052"/>
    <n v="5"/>
    <s v="Golf"/>
    <x v="0"/>
    <s v="Luanda"/>
    <s v="Luanda"/>
    <m/>
    <s v="Angola"/>
    <s v="Central Africa"/>
    <n v="24"/>
    <n v="502"/>
    <s v="Nike Men's Dri-FIT Victory Golf Polo"/>
    <n v="50"/>
    <n v="43.678035218757444"/>
    <n v="5"/>
    <n v="42.5"/>
    <n v="250"/>
    <s v="Non-Cash Payments"/>
    <s v="DEBIT"/>
  </r>
  <r>
    <x v="44"/>
    <d v="2016-12-11T00:00:00"/>
    <n v="4"/>
    <n v="9"/>
    <n v="0"/>
    <s v="Standard Class"/>
    <m/>
    <n v="24"/>
    <s v="Women's Apparel"/>
    <n v="4399"/>
    <n v="5"/>
    <s v="Golf"/>
    <x v="0"/>
    <s v="Maiduguri"/>
    <s v="Borno"/>
    <m/>
    <s v="Nigeria"/>
    <s v="West Africa"/>
    <n v="24"/>
    <n v="502"/>
    <s v="Nike Men's Dri-FIT Victory Golf Polo"/>
    <n v="50"/>
    <n v="43.678035218757444"/>
    <n v="5"/>
    <n v="42.5"/>
    <n v="250"/>
    <s v="Non-Cash Payments"/>
    <s v="DEBIT"/>
  </r>
  <r>
    <x v="45"/>
    <d v="2016-11-26T00:00:00"/>
    <n v="4"/>
    <n v="10"/>
    <n v="0"/>
    <s v="Standard Class"/>
    <m/>
    <n v="24"/>
    <s v="Women's Apparel"/>
    <n v="185"/>
    <n v="5"/>
    <s v="Golf"/>
    <x v="0"/>
    <s v="Nairobi"/>
    <s v="Nairobi"/>
    <m/>
    <s v="Kenya"/>
    <s v="East Africa"/>
    <n v="24"/>
    <n v="502"/>
    <s v="Nike Men's Dri-FIT Victory Golf Polo"/>
    <n v="50"/>
    <n v="43.678035218757444"/>
    <n v="5"/>
    <n v="45"/>
    <n v="250"/>
    <s v="Non-Cash Payments"/>
    <s v="DEBIT"/>
  </r>
  <r>
    <x v="46"/>
    <d v="2016-09-12T00:00:00"/>
    <n v="4"/>
    <n v="11"/>
    <n v="1"/>
    <s v="Standard Class"/>
    <m/>
    <n v="24"/>
    <s v="Women's Apparel"/>
    <n v="3441"/>
    <n v="5"/>
    <s v="Golf"/>
    <x v="0"/>
    <s v="Kitwe"/>
    <s v="Copperbelt"/>
    <m/>
    <s v="Zambia"/>
    <s v="East Africa"/>
    <n v="24"/>
    <n v="502"/>
    <s v="Nike Men's Dri-FIT Victory Golf Polo"/>
    <n v="50"/>
    <n v="43.678035218757444"/>
    <n v="5"/>
    <n v="45"/>
    <n v="250"/>
    <s v="Non-Cash Payments"/>
    <s v="DEBIT"/>
  </r>
  <r>
    <x v="47"/>
    <d v="2016-02-10T00:00:00"/>
    <n v="4"/>
    <n v="12"/>
    <n v="1"/>
    <s v="Standard Class"/>
    <m/>
    <n v="24"/>
    <s v="Women's Apparel"/>
    <n v="11947"/>
    <n v="5"/>
    <s v="Golf"/>
    <x v="0"/>
    <s v="Lagos"/>
    <s v="Lagos"/>
    <m/>
    <s v="Nigeria"/>
    <s v="West Africa"/>
    <n v="24"/>
    <n v="502"/>
    <s v="Nike Men's Dri-FIT Victory Golf Polo"/>
    <n v="50"/>
    <n v="43.678035218757444"/>
    <n v="5"/>
    <n v="45"/>
    <n v="250"/>
    <s v="Non-Cash Payments"/>
    <s v="DEBIT"/>
  </r>
  <r>
    <x v="48"/>
    <d v="2016-10-20T00:00:00"/>
    <n v="4"/>
    <n v="13"/>
    <n v="0"/>
    <s v="Standard Class"/>
    <m/>
    <n v="24"/>
    <s v="Women's Apparel"/>
    <n v="1555"/>
    <n v="5"/>
    <s v="Golf"/>
    <x v="0"/>
    <s v="Nkongsamba"/>
    <s v="Littoral"/>
    <m/>
    <s v="Cameroon"/>
    <s v="Central Africa"/>
    <n v="24"/>
    <n v="502"/>
    <s v="Nike Men's Dri-FIT Victory Golf Polo"/>
    <n v="50"/>
    <n v="43.678035218757444"/>
    <n v="5"/>
    <n v="50"/>
    <n v="250"/>
    <s v="Non-Cash Payments"/>
    <s v="DEBIT"/>
  </r>
  <r>
    <x v="49"/>
    <d v="2016-06-10T00:00:00"/>
    <n v="4"/>
    <n v="5"/>
    <n v="1"/>
    <s v="Standard Class"/>
    <m/>
    <n v="29"/>
    <s v="Shop By Sport"/>
    <n v="9399"/>
    <n v="5"/>
    <s v="Golf"/>
    <x v="0"/>
    <s v="Mbuji-Mayi"/>
    <s v="Kasai-Oriental"/>
    <m/>
    <s v="Democratic Republic of the Congo"/>
    <s v="Central Africa"/>
    <n v="29"/>
    <n v="627"/>
    <s v="Under Armour Girls' Toddler Spine Surge Runni"/>
    <n v="39.990001679999999"/>
    <n v="34.198098313835338"/>
    <n v="5"/>
    <n v="49.990001679999999"/>
    <n v="199.9500084"/>
    <s v="Non-Cash Payments"/>
    <s v="DEBIT"/>
  </r>
  <r>
    <x v="50"/>
    <d v="2016-12-19T00:00:00"/>
    <n v="4"/>
    <n v="6"/>
    <n v="1"/>
    <s v="Standard Class"/>
    <m/>
    <n v="24"/>
    <s v="Women's Apparel"/>
    <n v="2792"/>
    <n v="5"/>
    <s v="Golf"/>
    <x v="0"/>
    <s v="Lomé"/>
    <s v="Maritime"/>
    <m/>
    <s v="Togo"/>
    <s v="West Africa"/>
    <n v="24"/>
    <n v="502"/>
    <s v="Nike Men's Dri-FIT Victory Golf Polo"/>
    <n v="50"/>
    <n v="43.678035218757444"/>
    <n v="5"/>
    <n v="62.5"/>
    <n v="250"/>
    <s v="Non-Cash Payments"/>
    <s v="DEBIT"/>
  </r>
  <r>
    <x v="51"/>
    <d v="2016-02-09T00:00:00"/>
    <n v="4"/>
    <n v="9"/>
    <n v="1"/>
    <s v="Standard Class"/>
    <m/>
    <n v="40"/>
    <s v="Accessories"/>
    <n v="10118"/>
    <n v="6"/>
    <s v="Outdoors"/>
    <x v="0"/>
    <s v="Pretoria"/>
    <s v="Gauteng"/>
    <m/>
    <s v="South Africa"/>
    <s v="Southern Africa"/>
    <n v="40"/>
    <n v="906"/>
    <s v="Team Golf Tennessee Volunteers Putter Grip"/>
    <n v="24.989999770000001"/>
    <n v="16.911999892000001"/>
    <n v="5"/>
    <n v="0"/>
    <n v="124.94999885"/>
    <s v="Non-Cash Payments"/>
    <s v="DEBIT"/>
  </r>
  <r>
    <x v="52"/>
    <d v="2016-11-10T00:00:00"/>
    <n v="4"/>
    <n v="10"/>
    <n v="1"/>
    <s v="Standard Class"/>
    <m/>
    <n v="40"/>
    <s v="Accessories"/>
    <n v="8544"/>
    <n v="6"/>
    <s v="Outdoors"/>
    <x v="0"/>
    <s v="Dakar"/>
    <s v="Dakar"/>
    <m/>
    <s v="Senegal"/>
    <s v="West Africa"/>
    <n v="40"/>
    <n v="885"/>
    <s v="Team Golf St. Louis Cardinals Putter Grip"/>
    <n v="24.989999770000001"/>
    <n v="29.483249567625002"/>
    <n v="5"/>
    <n v="6.25"/>
    <n v="124.94999885"/>
    <s v="Non-Cash Payments"/>
    <s v="DEBIT"/>
  </r>
  <r>
    <x v="53"/>
    <d v="2016-11-10T00:00:00"/>
    <n v="4"/>
    <n v="11"/>
    <n v="0"/>
    <s v="Standard Class"/>
    <m/>
    <n v="40"/>
    <s v="Accessories"/>
    <n v="4296"/>
    <n v="6"/>
    <s v="Outdoors"/>
    <x v="0"/>
    <s v="Mahajanga"/>
    <s v="Boeny"/>
    <m/>
    <s v="Madagascar"/>
    <s v="East Africa"/>
    <n v="40"/>
    <n v="886"/>
    <s v="Team Golf San Francisco Giants Putter Grip"/>
    <n v="24.989999770000001"/>
    <n v="18.459749817000002"/>
    <n v="5"/>
    <n v="6.8699998860000004"/>
    <n v="124.94999885"/>
    <s v="Non-Cash Payments"/>
    <s v="DEBIT"/>
  </r>
  <r>
    <x v="54"/>
    <d v="2016-10-27T00:00:00"/>
    <n v="4"/>
    <n v="12"/>
    <n v="1"/>
    <s v="Standard Class"/>
    <m/>
    <n v="41"/>
    <s v="Trade-In"/>
    <n v="4391"/>
    <n v="6"/>
    <s v="Outdoors"/>
    <x v="0"/>
    <s v="Lomé"/>
    <s v="Maritime"/>
    <m/>
    <s v="Togo"/>
    <s v="West Africa"/>
    <n v="41"/>
    <n v="926"/>
    <s v="Glove It Imperial Golf Towel"/>
    <n v="15.989999770000001"/>
    <n v="12.230249713200003"/>
    <n v="5"/>
    <n v="5.5999999049999998"/>
    <n v="79.94999885"/>
    <s v="Non-Cash Payments"/>
    <s v="DEBIT"/>
  </r>
  <r>
    <x v="55"/>
    <d v="2016-05-10T00:00:00"/>
    <n v="4"/>
    <n v="13"/>
    <n v="1"/>
    <s v="Standard Class"/>
    <m/>
    <n v="41"/>
    <s v="Trade-In"/>
    <n v="2882"/>
    <n v="6"/>
    <s v="Outdoors"/>
    <x v="0"/>
    <s v="Kano"/>
    <s v="Kano"/>
    <m/>
    <s v="Nigeria"/>
    <s v="West Africa"/>
    <n v="41"/>
    <n v="924"/>
    <s v="Glove It Urban Brick Golf Towel"/>
    <n v="15.989999770000001"/>
    <n v="16.143866608000003"/>
    <n v="5"/>
    <n v="12.789999959999999"/>
    <n v="79.94999885"/>
    <s v="Non-Cash Payments"/>
    <s v="DEBIT"/>
  </r>
  <r>
    <x v="56"/>
    <d v="2016-12-28T00:00:00"/>
    <n v="4"/>
    <n v="5"/>
    <n v="0"/>
    <s v="Standard Class"/>
    <m/>
    <n v="37"/>
    <s v="Electronics"/>
    <n v="3283"/>
    <n v="6"/>
    <s v="Outdoors"/>
    <x v="0"/>
    <s v="Annaba"/>
    <s v="Annaba"/>
    <m/>
    <s v="Algeria"/>
    <s v="North Africa"/>
    <n v="37"/>
    <n v="825"/>
    <s v="Bridgestone e6 Straight Distance NFL Tennesse"/>
    <n v="31.989999770000001"/>
    <n v="23.973333102666668"/>
    <n v="5"/>
    <n v="28.790000920000001"/>
    <n v="159.94999885000001"/>
    <s v="Non-Cash Payments"/>
    <s v="DEBIT"/>
  </r>
  <r>
    <x v="57"/>
    <d v="2016-01-09T00:00:00"/>
    <n v="4"/>
    <n v="6"/>
    <n v="0"/>
    <s v="Standard Class"/>
    <m/>
    <n v="44"/>
    <s v="Hunting &amp; Shooting"/>
    <n v="397"/>
    <n v="7"/>
    <s v="Fan Shop"/>
    <x v="0"/>
    <s v="Casablanca"/>
    <s v="Grand Casablanca"/>
    <m/>
    <s v="Morocco"/>
    <s v="North Africa"/>
    <n v="44"/>
    <n v="977"/>
    <s v="ENO Atlas Hammock Straps"/>
    <n v="29.989999770000001"/>
    <n v="21.106999969000004"/>
    <n v="5"/>
    <n v="29.989999770000001"/>
    <n v="149.94999885000001"/>
    <s v="Non-Cash Payments"/>
    <s v="DEBIT"/>
  </r>
  <r>
    <x v="58"/>
    <d v="2016-02-12T00:00:00"/>
    <n v="4"/>
    <n v="9"/>
    <n v="0"/>
    <s v="Standard Class"/>
    <m/>
    <n v="6"/>
    <s v="Tennis &amp; Racquet"/>
    <n v="4104"/>
    <n v="2"/>
    <s v="Fitness"/>
    <x v="0"/>
    <s v="Cotonou"/>
    <s v="Littoral"/>
    <m/>
    <s v="Benin"/>
    <s v="West Africa"/>
    <n v="6"/>
    <n v="116"/>
    <s v="Nike Men's Comfort 2 Slide"/>
    <n v="44.990001679999999"/>
    <n v="30.409585080374999"/>
    <n v="5"/>
    <n v="38.240001679999999"/>
    <n v="224.9500084"/>
    <s v="Non-Cash Payments"/>
    <s v="DEBIT"/>
  </r>
  <r>
    <x v="59"/>
    <d v="2016-08-10T00:00:00"/>
    <n v="4"/>
    <n v="10"/>
    <n v="0"/>
    <s v="Standard Class"/>
    <m/>
    <n v="9"/>
    <s v="Cardio Equipment"/>
    <n v="12214"/>
    <n v="3"/>
    <s v="Footwear"/>
    <x v="0"/>
    <s v="Khartoum"/>
    <s v="Khartoum"/>
    <m/>
    <s v="Sudan"/>
    <s v="North Africa"/>
    <n v="9"/>
    <n v="191"/>
    <s v="Nike Men's Free 5.0+ Running Shoe"/>
    <n v="99.989997860000003"/>
    <n v="95.114003926871064"/>
    <n v="5"/>
    <n v="25"/>
    <n v="499.94998930000003"/>
    <s v="Non-Cash Payments"/>
    <s v="DEBIT"/>
  </r>
  <r>
    <x v="60"/>
    <d v="2016-08-30T00:00:00"/>
    <n v="4"/>
    <n v="11"/>
    <n v="0"/>
    <s v="Standard Class"/>
    <m/>
    <n v="17"/>
    <s v="Cleats"/>
    <n v="10699"/>
    <n v="4"/>
    <s v="Apparel"/>
    <x v="0"/>
    <s v="Dar es Salaam"/>
    <s v="Dar es Salaam"/>
    <m/>
    <s v="Tanzania"/>
    <s v="East Africa"/>
    <n v="17"/>
    <n v="365"/>
    <s v="Perfect Fitness Perfect Rip Deck"/>
    <n v="59.990001679999999"/>
    <n v="54.488929209402009"/>
    <n v="5"/>
    <n v="0"/>
    <n v="299.9500084"/>
    <s v="Non-Cash Payments"/>
    <s v="DEBIT"/>
  </r>
  <r>
    <x v="61"/>
    <d v="2016-10-18T00:00:00"/>
    <n v="4"/>
    <n v="12"/>
    <n v="0"/>
    <s v="Standard Class"/>
    <m/>
    <n v="29"/>
    <s v="Shop By Sport"/>
    <n v="2091"/>
    <n v="5"/>
    <s v="Golf"/>
    <x v="0"/>
    <s v="Cairo"/>
    <s v="Cairo"/>
    <m/>
    <s v="Egypt"/>
    <s v="North Africa"/>
    <n v="29"/>
    <n v="627"/>
    <s v="Under Armour Girls' Toddler Spine Surge Runni"/>
    <n v="39.990001679999999"/>
    <n v="34.198098313835338"/>
    <n v="5"/>
    <n v="33.990001679999999"/>
    <n v="199.9500084"/>
    <s v="Non-Cash Payments"/>
    <s v="DEBIT"/>
  </r>
  <r>
    <x v="62"/>
    <d v="2016-08-29T00:00:00"/>
    <n v="4"/>
    <n v="13"/>
    <n v="1"/>
    <s v="Standard Class"/>
    <m/>
    <n v="24"/>
    <s v="Women's Apparel"/>
    <n v="10474"/>
    <n v="5"/>
    <s v="Golf"/>
    <x v="0"/>
    <s v="Cape Town"/>
    <s v="Western Cape"/>
    <m/>
    <s v="South Africa"/>
    <s v="Southern Africa"/>
    <n v="24"/>
    <n v="502"/>
    <s v="Nike Men's Dri-FIT Victory Golf Polo"/>
    <n v="50"/>
    <n v="43.678035218757444"/>
    <n v="5"/>
    <n v="50"/>
    <n v="250"/>
    <s v="Non-Cash Payments"/>
    <s v="DEBIT"/>
  </r>
  <r>
    <x v="63"/>
    <d v="2016-12-29T00:00:00"/>
    <n v="4"/>
    <n v="5"/>
    <n v="1"/>
    <s v="Standard Class"/>
    <m/>
    <n v="37"/>
    <s v="Electronics"/>
    <n v="7504"/>
    <n v="6"/>
    <s v="Outdoors"/>
    <x v="0"/>
    <s v="Cape Town"/>
    <s v="Western Cape"/>
    <m/>
    <s v="South Africa"/>
    <s v="Southern Africa"/>
    <n v="37"/>
    <n v="818"/>
    <s v="Titleist Pro V1x Golf Balls"/>
    <n v="47.990001679999999"/>
    <n v="51.274287170714288"/>
    <n v="5"/>
    <n v="43.189998629999998"/>
    <n v="239.9500084"/>
    <s v="Non-Cash Payments"/>
    <s v="DEBIT"/>
  </r>
  <r>
    <x v="64"/>
    <d v="2016-11-20T00:00:00"/>
    <n v="2"/>
    <n v="4"/>
    <n v="1"/>
    <s v="Second Class"/>
    <m/>
    <n v="9"/>
    <s v="Cardio Equipment"/>
    <n v="8133"/>
    <n v="3"/>
    <s v="Footwear"/>
    <x v="0"/>
    <s v="Potchefstroom"/>
    <s v="Northwest"/>
    <m/>
    <s v="South Africa"/>
    <s v="Southern Africa"/>
    <n v="9"/>
    <n v="191"/>
    <s v="Nike Men's Free 5.0+ Running Shoe"/>
    <n v="99.989997860000003"/>
    <n v="95.114003926871064"/>
    <n v="4"/>
    <n v="63.990001679999999"/>
    <n v="399.95999144000001"/>
    <s v="Cash Over 200"/>
    <s v="CASH"/>
  </r>
  <r>
    <x v="65"/>
    <d v="2016-10-15T00:00:00"/>
    <n v="2"/>
    <n v="5"/>
    <n v="0"/>
    <s v="Second Class"/>
    <m/>
    <n v="37"/>
    <s v="Electronics"/>
    <n v="1429"/>
    <n v="6"/>
    <s v="Outdoors"/>
    <x v="0"/>
    <s v="Cape Town"/>
    <s v="Western Cape"/>
    <m/>
    <s v="South Africa"/>
    <s v="Southern Africa"/>
    <n v="37"/>
    <n v="835"/>
    <s v="Bridgestone e6 Straight Distance NFL Carolina"/>
    <n v="31.989999770000001"/>
    <n v="21.242499350000003"/>
    <n v="4"/>
    <n v="5.1199998860000004"/>
    <n v="127.95999908"/>
    <s v="Cash not over 200"/>
    <s v="CASH"/>
  </r>
  <r>
    <x v="66"/>
    <d v="2016-07-12T00:00:00"/>
    <n v="2"/>
    <n v="6"/>
    <n v="1"/>
    <s v="Second Class"/>
    <m/>
    <n v="9"/>
    <s v="Cardio Equipment"/>
    <n v="1834"/>
    <n v="3"/>
    <s v="Footwear"/>
    <x v="0"/>
    <s v="Kinshasa"/>
    <s v="Kinshasa"/>
    <m/>
    <s v="Democratic Republic of the Congo"/>
    <s v="Central Africa"/>
    <n v="9"/>
    <n v="191"/>
    <s v="Nike Men's Free 5.0+ Running Shoe"/>
    <n v="99.989997860000003"/>
    <n v="95.114003926871064"/>
    <n v="5"/>
    <n v="64.989997860000003"/>
    <n v="499.94998930000003"/>
    <s v="Cash Over 200"/>
    <s v="CASH"/>
  </r>
  <r>
    <x v="3"/>
    <d v="2016-08-12T00:00:00"/>
    <n v="2"/>
    <n v="9"/>
    <n v="1"/>
    <s v="Second Class"/>
    <m/>
    <n v="24"/>
    <s v="Women's Apparel"/>
    <n v="9451"/>
    <n v="5"/>
    <s v="Golf"/>
    <x v="0"/>
    <s v="Casablanca"/>
    <s v="Grand Casablanca"/>
    <m/>
    <s v="Morocco"/>
    <s v="North Africa"/>
    <n v="24"/>
    <n v="502"/>
    <s v="Nike Men's Dri-FIT Victory Golf Polo"/>
    <n v="50"/>
    <n v="43.678035218757444"/>
    <n v="5"/>
    <n v="22.5"/>
    <n v="250"/>
    <s v="Cash Over 200"/>
    <s v="CASH"/>
  </r>
  <r>
    <x v="67"/>
    <d v="2016-10-10T00:00:00"/>
    <n v="4"/>
    <n v="12"/>
    <n v="1"/>
    <s v="Standard Class"/>
    <m/>
    <n v="9"/>
    <s v="Cardio Equipment"/>
    <n v="3497"/>
    <n v="3"/>
    <s v="Footwear"/>
    <x v="0"/>
    <s v="Khouribga"/>
    <s v="Chukotka Autonomous Okrug"/>
    <m/>
    <s v="Morocco"/>
    <s v="North Africa"/>
    <n v="9"/>
    <n v="191"/>
    <s v="Nike Men's Free 5.0+ Running Shoe"/>
    <n v="99.989997860000003"/>
    <n v="95.114003926871064"/>
    <n v="4"/>
    <n v="67.989997860000003"/>
    <n v="399.95999144000001"/>
    <s v="Non-Cash Payments"/>
    <s v="TRANSFER"/>
  </r>
  <r>
    <x v="68"/>
    <d v="2016-12-24T00:00:00"/>
    <n v="4"/>
    <n v="13"/>
    <n v="1"/>
    <s v="Standard Class"/>
    <m/>
    <n v="9"/>
    <s v="Cardio Equipment"/>
    <n v="10066"/>
    <n v="3"/>
    <s v="Footwear"/>
    <x v="0"/>
    <s v="Lagos"/>
    <s v="Lagos"/>
    <m/>
    <s v="Nigeria"/>
    <s v="West Africa"/>
    <n v="9"/>
    <n v="191"/>
    <s v="Nike Men's Free 5.0+ Running Shoe"/>
    <n v="99.989997860000003"/>
    <n v="95.114003926871064"/>
    <n v="4"/>
    <n v="67.989997860000003"/>
    <n v="399.95999144000001"/>
    <s v="Non-Cash Payments"/>
    <s v="TRANSFER"/>
  </r>
  <r>
    <x v="69"/>
    <d v="2016-06-09T00:00:00"/>
    <n v="4"/>
    <n v="5"/>
    <n v="1"/>
    <s v="Standard Class"/>
    <m/>
    <n v="17"/>
    <s v="Cleats"/>
    <n v="4248"/>
    <n v="4"/>
    <s v="Apparel"/>
    <x v="0"/>
    <s v="Hurghada"/>
    <s v="Red Sea"/>
    <m/>
    <s v="Egypt"/>
    <s v="North Africa"/>
    <n v="17"/>
    <n v="365"/>
    <s v="Perfect Fitness Perfect Rip Deck"/>
    <n v="59.990001679999999"/>
    <n v="54.488929209402009"/>
    <n v="4"/>
    <n v="21.600000380000001"/>
    <n v="239.96000672"/>
    <s v="Non-Cash Payments"/>
    <s v="TRANSFER"/>
  </r>
  <r>
    <x v="70"/>
    <d v="2016-11-27T00:00:00"/>
    <n v="4"/>
    <n v="6"/>
    <n v="0"/>
    <s v="Standard Class"/>
    <m/>
    <n v="17"/>
    <s v="Cleats"/>
    <n v="6473"/>
    <n v="4"/>
    <s v="Apparel"/>
    <x v="0"/>
    <s v="Accra"/>
    <s v="Greater Accra"/>
    <m/>
    <s v="Ghana"/>
    <s v="West Africa"/>
    <n v="17"/>
    <n v="365"/>
    <s v="Perfect Fitness Perfect Rip Deck"/>
    <n v="59.990001679999999"/>
    <n v="54.488929209402009"/>
    <n v="4"/>
    <n v="21.600000380000001"/>
    <n v="239.96000672"/>
    <s v="Non-Cash Payments"/>
    <s v="TRANSFER"/>
  </r>
  <r>
    <x v="71"/>
    <d v="2016-03-11T00:00:00"/>
    <n v="4"/>
    <n v="9"/>
    <n v="0"/>
    <s v="Standard Class"/>
    <m/>
    <n v="17"/>
    <s v="Cleats"/>
    <n v="12288"/>
    <n v="4"/>
    <s v="Apparel"/>
    <x v="0"/>
    <s v="Boghni"/>
    <s v="Tizi Ouzou"/>
    <m/>
    <s v="Algeria"/>
    <s v="North Africa"/>
    <n v="17"/>
    <n v="365"/>
    <s v="Perfect Fitness Perfect Rip Deck"/>
    <n v="59.990001679999999"/>
    <n v="54.488929209402009"/>
    <n v="4"/>
    <n v="28.799999239999998"/>
    <n v="239.96000672"/>
    <s v="Non-Cash Payments"/>
    <s v="TRANSFER"/>
  </r>
  <r>
    <x v="72"/>
    <d v="2016-10-17T00:00:00"/>
    <n v="4"/>
    <n v="10"/>
    <n v="0"/>
    <s v="Standard Class"/>
    <m/>
    <n v="17"/>
    <s v="Cleats"/>
    <n v="7764"/>
    <n v="4"/>
    <s v="Apparel"/>
    <x v="0"/>
    <s v="Meknes"/>
    <s v="Meknes-Tafilalet"/>
    <m/>
    <s v="Morocco"/>
    <s v="North Africa"/>
    <n v="17"/>
    <n v="365"/>
    <s v="Perfect Fitness Perfect Rip Deck"/>
    <n v="59.990001679999999"/>
    <n v="54.488929209402009"/>
    <n v="4"/>
    <n v="28.799999239999998"/>
    <n v="239.96000672"/>
    <s v="Non-Cash Payments"/>
    <s v="TRANSFER"/>
  </r>
  <r>
    <x v="73"/>
    <d v="2017-09-01T00:00:00"/>
    <n v="4"/>
    <n v="11"/>
    <n v="0"/>
    <s v="Standard Class"/>
    <m/>
    <n v="17"/>
    <s v="Cleats"/>
    <n v="11720"/>
    <n v="4"/>
    <s v="Apparel"/>
    <x v="0"/>
    <s v="Abidjan"/>
    <s v="Lagunes"/>
    <m/>
    <s v="Ivory Coast"/>
    <s v="West Africa"/>
    <n v="17"/>
    <n v="365"/>
    <s v="Perfect Fitness Perfect Rip Deck"/>
    <n v="59.990001679999999"/>
    <n v="54.488929209402009"/>
    <n v="4"/>
    <n v="35.990001679999999"/>
    <n v="239.96000672"/>
    <s v="Non-Cash Payments"/>
    <s v="TRANSFER"/>
  </r>
  <r>
    <x v="74"/>
    <d v="2016-12-22T00:00:00"/>
    <n v="4"/>
    <n v="12"/>
    <n v="1"/>
    <s v="Standard Class"/>
    <m/>
    <n v="17"/>
    <s v="Cleats"/>
    <n v="3935"/>
    <n v="4"/>
    <s v="Apparel"/>
    <x v="0"/>
    <s v="Thika"/>
    <s v="Central"/>
    <m/>
    <s v="Kenya"/>
    <s v="East Africa"/>
    <n v="17"/>
    <n v="365"/>
    <s v="Perfect Fitness Perfect Rip Deck"/>
    <n v="59.990001679999999"/>
    <n v="54.488929209402009"/>
    <n v="4"/>
    <n v="38.38999939"/>
    <n v="239.96000672"/>
    <s v="Non-Cash Payments"/>
    <s v="TRANSFER"/>
  </r>
  <r>
    <x v="75"/>
    <d v="2016-11-30T00:00:00"/>
    <n v="4"/>
    <n v="13"/>
    <n v="0"/>
    <s v="Standard Class"/>
    <m/>
    <n v="29"/>
    <s v="Shop By Sport"/>
    <n v="8792"/>
    <n v="5"/>
    <s v="Golf"/>
    <x v="0"/>
    <s v="Cairo"/>
    <s v="Cairo"/>
    <m/>
    <s v="Egypt"/>
    <s v="North Africa"/>
    <n v="29"/>
    <n v="627"/>
    <s v="Under Armour Girls' Toddler Spine Surge Runni"/>
    <n v="39.990001679999999"/>
    <n v="34.198098313835338"/>
    <n v="4"/>
    <n v="1.6000000240000001"/>
    <n v="159.96000672"/>
    <s v="Non-Cash Payments"/>
    <s v="TRANSFER"/>
  </r>
  <r>
    <x v="76"/>
    <d v="2016-10-22T00:00:00"/>
    <n v="4"/>
    <n v="5"/>
    <n v="1"/>
    <s v="Standard Class"/>
    <m/>
    <n v="29"/>
    <s v="Shop By Sport"/>
    <n v="10416"/>
    <n v="5"/>
    <s v="Golf"/>
    <x v="0"/>
    <s v="Ad Diwem"/>
    <s v="White Nile"/>
    <m/>
    <s v="Sudan"/>
    <s v="North Africa"/>
    <n v="29"/>
    <n v="627"/>
    <s v="Under Armour Girls' Toddler Spine Surge Runni"/>
    <n v="39.990001679999999"/>
    <n v="34.198098313835338"/>
    <n v="4"/>
    <n v="1.6000000240000001"/>
    <n v="159.96000672"/>
    <s v="Non-Cash Payments"/>
    <s v="TRANSFER"/>
  </r>
  <r>
    <x v="77"/>
    <d v="2016-03-09T00:00:00"/>
    <n v="4"/>
    <n v="6"/>
    <n v="1"/>
    <s v="Standard Class"/>
    <m/>
    <n v="24"/>
    <s v="Women's Apparel"/>
    <n v="424"/>
    <n v="5"/>
    <s v="Golf"/>
    <x v="0"/>
    <s v="Abu Kabir"/>
    <s v="Eastern Province"/>
    <m/>
    <s v="Egypt"/>
    <s v="North Africa"/>
    <n v="24"/>
    <n v="502"/>
    <s v="Nike Men's Dri-FIT Victory Golf Polo"/>
    <n v="50"/>
    <n v="43.678035218757444"/>
    <n v="4"/>
    <n v="6"/>
    <n v="200"/>
    <s v="Non-Cash Payments"/>
    <s v="TRANSFER"/>
  </r>
  <r>
    <x v="78"/>
    <d v="2016-08-29T00:00:00"/>
    <n v="4"/>
    <n v="9"/>
    <n v="0"/>
    <s v="Standard Class"/>
    <m/>
    <n v="24"/>
    <s v="Women's Apparel"/>
    <n v="10031"/>
    <n v="5"/>
    <s v="Golf"/>
    <x v="0"/>
    <s v="Alexandria"/>
    <s v="Alexandria"/>
    <m/>
    <s v="Egypt"/>
    <s v="North Africa"/>
    <n v="24"/>
    <n v="502"/>
    <s v="Nike Men's Dri-FIT Victory Golf Polo"/>
    <n v="50"/>
    <n v="43.678035218757444"/>
    <n v="4"/>
    <n v="14"/>
    <n v="200"/>
    <s v="Non-Cash Payments"/>
    <s v="TRANSFER"/>
  </r>
  <r>
    <x v="71"/>
    <d v="2016-03-11T00:00:00"/>
    <n v="4"/>
    <n v="10"/>
    <n v="0"/>
    <s v="Standard Class"/>
    <m/>
    <n v="24"/>
    <s v="Women's Apparel"/>
    <n v="12288"/>
    <n v="5"/>
    <s v="Golf"/>
    <x v="0"/>
    <s v="Boghni"/>
    <s v="Tizi Ouzou"/>
    <m/>
    <s v="Algeria"/>
    <s v="North Africa"/>
    <n v="24"/>
    <n v="502"/>
    <s v="Nike Men's Dri-FIT Victory Golf Polo"/>
    <n v="50"/>
    <n v="43.678035218757444"/>
    <n v="4"/>
    <n v="20"/>
    <n v="200"/>
    <s v="Non-Cash Payments"/>
    <s v="TRANSFER"/>
  </r>
  <r>
    <x v="79"/>
    <d v="2016-01-09T00:00:00"/>
    <n v="4"/>
    <n v="11"/>
    <n v="1"/>
    <s v="Standard Class"/>
    <m/>
    <n v="29"/>
    <s v="Shop By Sport"/>
    <n v="10819"/>
    <n v="5"/>
    <s v="Golf"/>
    <x v="0"/>
    <s v="Casablanca"/>
    <s v="Grand Casablanca"/>
    <m/>
    <s v="Morocco"/>
    <s v="North Africa"/>
    <n v="29"/>
    <n v="627"/>
    <s v="Under Armour Girls' Toddler Spine Surge Runni"/>
    <n v="39.990001679999999"/>
    <n v="34.198098313835338"/>
    <n v="4"/>
    <n v="20.790000920000001"/>
    <n v="159.96000672"/>
    <s v="Non-Cash Payments"/>
    <s v="TRANSFER"/>
  </r>
  <r>
    <x v="80"/>
    <d v="2016-09-19T00:00:00"/>
    <n v="4"/>
    <n v="12"/>
    <n v="0"/>
    <s v="Standard Class"/>
    <m/>
    <n v="29"/>
    <s v="Shop By Sport"/>
    <n v="5418"/>
    <n v="5"/>
    <s v="Golf"/>
    <x v="0"/>
    <s v="Sale"/>
    <s v="Rabat-Salé-Zemmour-Zaer"/>
    <m/>
    <s v="Morocco"/>
    <s v="North Africa"/>
    <n v="29"/>
    <n v="627"/>
    <s v="Under Armour Girls' Toddler Spine Surge Runni"/>
    <n v="39.990001679999999"/>
    <n v="34.198098313835338"/>
    <n v="4"/>
    <n v="20.790000920000001"/>
    <n v="159.96000672"/>
    <s v="Non-Cash Payments"/>
    <s v="TRANSFER"/>
  </r>
  <r>
    <x v="81"/>
    <d v="2016-10-14T00:00:00"/>
    <n v="4"/>
    <n v="13"/>
    <n v="0"/>
    <s v="Standard Class"/>
    <m/>
    <n v="24"/>
    <s v="Women's Apparel"/>
    <n v="7272"/>
    <n v="5"/>
    <s v="Golf"/>
    <x v="0"/>
    <s v="Kalemie"/>
    <s v="Katanga"/>
    <m/>
    <s v="Democratic Republic of the Congo"/>
    <s v="Central Africa"/>
    <n v="24"/>
    <n v="502"/>
    <s v="Nike Men's Dri-FIT Victory Golf Polo"/>
    <n v="50"/>
    <n v="43.678035218757444"/>
    <n v="4"/>
    <n v="34"/>
    <n v="200"/>
    <s v="Non-Cash Payments"/>
    <s v="TRANSFER"/>
  </r>
  <r>
    <x v="82"/>
    <d v="2016-09-23T00:00:00"/>
    <n v="4"/>
    <n v="5"/>
    <n v="0"/>
    <s v="Standard Class"/>
    <m/>
    <n v="24"/>
    <s v="Women's Apparel"/>
    <n v="5329"/>
    <n v="5"/>
    <s v="Golf"/>
    <x v="0"/>
    <s v="Wad Madani"/>
    <s v="Gezira"/>
    <m/>
    <s v="Sudan"/>
    <s v="North Africa"/>
    <n v="24"/>
    <n v="502"/>
    <s v="Nike Men's Dri-FIT Victory Golf Polo"/>
    <n v="50"/>
    <n v="43.678035218757444"/>
    <n v="4"/>
    <n v="34"/>
    <n v="200"/>
    <s v="Non-Cash Payments"/>
    <s v="TRANSFER"/>
  </r>
  <r>
    <x v="73"/>
    <d v="2017-09-01T00:00:00"/>
    <n v="4"/>
    <n v="6"/>
    <n v="0"/>
    <s v="Standard Class"/>
    <m/>
    <n v="29"/>
    <s v="Shop By Sport"/>
    <n v="11720"/>
    <n v="5"/>
    <s v="Golf"/>
    <x v="0"/>
    <s v="Abidjan"/>
    <s v="Lagunes"/>
    <m/>
    <s v="Ivory Coast"/>
    <s v="West Africa"/>
    <n v="29"/>
    <n v="627"/>
    <s v="Under Armour Girls' Toddler Spine Surge Runni"/>
    <n v="39.990001679999999"/>
    <n v="34.198098313835338"/>
    <n v="4"/>
    <n v="27.190000529999999"/>
    <n v="159.96000672"/>
    <s v="Non-Cash Payments"/>
    <s v="TRANSFER"/>
  </r>
  <r>
    <x v="83"/>
    <d v="2016-11-30T00:00:00"/>
    <n v="4"/>
    <n v="9"/>
    <n v="0"/>
    <s v="Standard Class"/>
    <m/>
    <n v="24"/>
    <s v="Women's Apparel"/>
    <n v="7810"/>
    <n v="5"/>
    <s v="Golf"/>
    <x v="0"/>
    <s v="Kinshasa"/>
    <s v="Kinshasa"/>
    <m/>
    <s v="Democratic Republic of the Congo"/>
    <s v="Central Africa"/>
    <n v="24"/>
    <n v="502"/>
    <s v="Nike Men's Dri-FIT Victory Golf Polo"/>
    <n v="50"/>
    <n v="43.678035218757444"/>
    <n v="4"/>
    <n v="36"/>
    <n v="200"/>
    <s v="Non-Cash Payments"/>
    <s v="TRANSFER"/>
  </r>
  <r>
    <x v="84"/>
    <d v="2016-12-14T00:00:00"/>
    <n v="4"/>
    <n v="10"/>
    <n v="0"/>
    <s v="Standard Class"/>
    <m/>
    <n v="36"/>
    <s v="Golf Balls"/>
    <n v="3624"/>
    <n v="6"/>
    <s v="Outdoors"/>
    <x v="0"/>
    <s v="Mogadishu"/>
    <s v="Benadir"/>
    <m/>
    <s v="Somalia"/>
    <s v="East Africa"/>
    <n v="36"/>
    <n v="810"/>
    <s v="Glove It Women's Mod Oval Golf Glove"/>
    <n v="19.989999770000001"/>
    <n v="13.40499973"/>
    <n v="4"/>
    <n v="12.789999959999999"/>
    <n v="79.959999080000003"/>
    <s v="Non-Cash Payments"/>
    <s v="TRANSFER"/>
  </r>
  <r>
    <x v="85"/>
    <d v="2016-08-10T00:00:00"/>
    <n v="4"/>
    <n v="11"/>
    <n v="0"/>
    <s v="Standard Class"/>
    <m/>
    <n v="6"/>
    <s v="Tennis &amp; Racquet"/>
    <n v="7331"/>
    <n v="2"/>
    <s v="Fitness"/>
    <x v="0"/>
    <s v="Luanda"/>
    <s v="Luanda"/>
    <m/>
    <s v="Angola"/>
    <s v="Central Africa"/>
    <n v="6"/>
    <n v="116"/>
    <s v="Nike Men's Comfort 2 Slide"/>
    <n v="44.990001679999999"/>
    <n v="30.409585080374999"/>
    <n v="4"/>
    <n v="9"/>
    <n v="179.96000672"/>
    <s v="Non-Cash Payments"/>
    <s v="TRANSFER"/>
  </r>
  <r>
    <x v="86"/>
    <d v="2016-08-30T00:00:00"/>
    <n v="4"/>
    <n v="12"/>
    <n v="0"/>
    <s v="Standard Class"/>
    <m/>
    <n v="9"/>
    <s v="Cardio Equipment"/>
    <n v="125"/>
    <n v="3"/>
    <s v="Footwear"/>
    <x v="0"/>
    <s v="Dar es Salaam"/>
    <s v="Dar es Salaam"/>
    <m/>
    <s v="Tanzania"/>
    <s v="East Africa"/>
    <n v="9"/>
    <n v="191"/>
    <s v="Nike Men's Free 5.0+ Running Shoe"/>
    <n v="99.989997860000003"/>
    <n v="95.114003926871064"/>
    <n v="4"/>
    <n v="12"/>
    <n v="399.95999144000001"/>
    <s v="Non-Cash Payments"/>
    <s v="TRANSFER"/>
  </r>
  <r>
    <x v="87"/>
    <d v="2016-02-11T00:00:00"/>
    <n v="4"/>
    <n v="13"/>
    <n v="0"/>
    <s v="Standard Class"/>
    <m/>
    <n v="17"/>
    <s v="Cleats"/>
    <n v="9419"/>
    <n v="4"/>
    <s v="Apparel"/>
    <x v="0"/>
    <s v="Cairo"/>
    <s v="Cairo"/>
    <m/>
    <s v="Egypt"/>
    <s v="North Africa"/>
    <n v="17"/>
    <n v="365"/>
    <s v="Perfect Fitness Perfect Rip Deck"/>
    <n v="59.990001679999999"/>
    <n v="54.488929209402009"/>
    <n v="4"/>
    <n v="47.990001679999999"/>
    <n v="239.96000672"/>
    <s v="Non-Cash Payments"/>
    <s v="TRANSFER"/>
  </r>
  <r>
    <x v="88"/>
    <d v="2016-10-10T00:00:00"/>
    <n v="4"/>
    <n v="5"/>
    <n v="0"/>
    <s v="Standard Class"/>
    <m/>
    <n v="24"/>
    <s v="Women's Apparel"/>
    <n v="1250"/>
    <n v="5"/>
    <s v="Golf"/>
    <x v="0"/>
    <s v="Ad Diwem"/>
    <s v="White Nile"/>
    <m/>
    <s v="Sudan"/>
    <s v="North Africa"/>
    <n v="24"/>
    <n v="502"/>
    <s v="Nike Men's Dri-FIT Victory Golf Polo"/>
    <n v="50"/>
    <n v="43.678035218757444"/>
    <n v="4"/>
    <n v="24"/>
    <n v="200"/>
    <s v="Non-Cash Payments"/>
    <s v="TRANSFER"/>
  </r>
  <r>
    <x v="89"/>
    <d v="2016-12-19T00:00:00"/>
    <n v="4"/>
    <n v="6"/>
    <n v="0"/>
    <s v="Standard Class"/>
    <m/>
    <n v="29"/>
    <s v="Shop By Sport"/>
    <n v="7683"/>
    <n v="5"/>
    <s v="Golf"/>
    <x v="0"/>
    <s v="Kindia"/>
    <s v="Kindia"/>
    <m/>
    <s v="Guinea"/>
    <s v="West Africa"/>
    <n v="29"/>
    <n v="627"/>
    <s v="Under Armour Girls' Toddler Spine Surge Runni"/>
    <n v="39.990001679999999"/>
    <n v="34.198098313835338"/>
    <n v="4"/>
    <n v="20.790000920000001"/>
    <n v="159.96000672"/>
    <s v="Non-Cash Payments"/>
    <s v="TRANSFER"/>
  </r>
  <r>
    <x v="90"/>
    <d v="2016-11-29T00:00:00"/>
    <n v="4"/>
    <n v="9"/>
    <n v="0"/>
    <s v="Standard Class"/>
    <m/>
    <n v="26"/>
    <s v="Girls' Apparel"/>
    <n v="2728"/>
    <n v="5"/>
    <s v="Golf"/>
    <x v="0"/>
    <s v="Taza"/>
    <s v="Taza-Al Hoceima-Taounate"/>
    <m/>
    <s v="Morocco"/>
    <s v="North Africa"/>
    <n v="26"/>
    <n v="565"/>
    <s v="adidas Youth Germany Black/Red Away Match Soc"/>
    <n v="70"/>
    <n v="62.759999940857142"/>
    <n v="4"/>
    <n v="44.799999239999998"/>
    <n v="280"/>
    <s v="Non-Cash Payments"/>
    <s v="TRANSFER"/>
  </r>
  <r>
    <x v="91"/>
    <d v="2016-11-24T00:00:00"/>
    <n v="4"/>
    <n v="10"/>
    <n v="0"/>
    <s v="Standard Class"/>
    <m/>
    <n v="29"/>
    <s v="Shop By Sport"/>
    <n v="4612"/>
    <n v="5"/>
    <s v="Golf"/>
    <x v="0"/>
    <s v="Dire Dawa"/>
    <s v="Dire Dawa"/>
    <m/>
    <s v="Ethiopia"/>
    <s v="East Africa"/>
    <n v="29"/>
    <n v="627"/>
    <s v="Under Armour Girls' Toddler Spine Surge Runni"/>
    <n v="39.990001679999999"/>
    <n v="34.198098313835338"/>
    <n v="4"/>
    <n v="28.790000920000001"/>
    <n v="159.96000672"/>
    <s v="Non-Cash Payments"/>
    <s v="TRANSFER"/>
  </r>
  <r>
    <x v="87"/>
    <d v="2016-02-11T00:00:00"/>
    <n v="4"/>
    <n v="11"/>
    <n v="0"/>
    <s v="Standard Class"/>
    <m/>
    <n v="24"/>
    <s v="Women's Apparel"/>
    <n v="9419"/>
    <n v="5"/>
    <s v="Golf"/>
    <x v="0"/>
    <s v="Cairo"/>
    <s v="Cairo"/>
    <m/>
    <s v="Egypt"/>
    <s v="North Africa"/>
    <n v="24"/>
    <n v="502"/>
    <s v="Nike Men's Dri-FIT Victory Golf Polo"/>
    <n v="50"/>
    <n v="43.678035218757444"/>
    <n v="4"/>
    <n v="40"/>
    <n v="200"/>
    <s v="Non-Cash Payments"/>
    <s v="TRANSFER"/>
  </r>
  <r>
    <x v="86"/>
    <d v="2016-08-30T00:00:00"/>
    <n v="4"/>
    <n v="12"/>
    <n v="0"/>
    <s v="Standard Class"/>
    <m/>
    <n v="37"/>
    <s v="Electronics"/>
    <n v="125"/>
    <n v="6"/>
    <s v="Outdoors"/>
    <x v="0"/>
    <s v="Dar es Salaam"/>
    <s v="Dar es Salaam"/>
    <m/>
    <s v="Tanzania"/>
    <s v="East Africa"/>
    <n v="37"/>
    <n v="821"/>
    <s v="Titleist Pro V1 High Numbers Personalized Gol"/>
    <n v="51.990001679999999"/>
    <n v="36.5500021"/>
    <n v="4"/>
    <n v="2.079999924"/>
    <n v="207.96000672"/>
    <s v="Non-Cash Payments"/>
    <s v="TRANSFER"/>
  </r>
  <r>
    <x v="92"/>
    <d v="2016-11-16T00:00:00"/>
    <n v="4"/>
    <n v="13"/>
    <n v="0"/>
    <s v="Standard Class"/>
    <m/>
    <n v="24"/>
    <s v="Women's Apparel"/>
    <n v="6408"/>
    <n v="5"/>
    <s v="Golf"/>
    <x v="0"/>
    <s v="Zaria"/>
    <s v="Kaduna"/>
    <m/>
    <s v="Nigeria"/>
    <s v="West Africa"/>
    <n v="24"/>
    <n v="502"/>
    <s v="Nike Men's Dri-FIT Victory Golf Polo"/>
    <n v="50"/>
    <n v="43.678035218757444"/>
    <n v="1"/>
    <n v="12.5"/>
    <n v="50"/>
    <s v="Cash not over 200"/>
    <s v="CASH"/>
  </r>
  <r>
    <x v="93"/>
    <d v="2016-11-13T00:00:00"/>
    <n v="4"/>
    <n v="5"/>
    <n v="1"/>
    <s v="Standard Class"/>
    <m/>
    <n v="9"/>
    <s v="Cardio Equipment"/>
    <n v="2431"/>
    <n v="3"/>
    <s v="Footwear"/>
    <x v="0"/>
    <s v="Kinshasa"/>
    <s v="Kinshasa"/>
    <m/>
    <s v="Democratic Republic of the Congo"/>
    <s v="Central Africa"/>
    <n v="9"/>
    <n v="191"/>
    <s v="Nike Men's Free 5.0+ Running Shoe"/>
    <n v="99.989997860000003"/>
    <n v="95.114003926871064"/>
    <n v="1"/>
    <n v="25"/>
    <n v="99.989997860000003"/>
    <s v="Cash not over 200"/>
    <s v="CASH"/>
  </r>
  <r>
    <x v="94"/>
    <d v="2016-10-21T00:00:00"/>
    <n v="4"/>
    <n v="6"/>
    <n v="0"/>
    <s v="Standard Class"/>
    <m/>
    <n v="18"/>
    <s v="Men's Footwear"/>
    <n v="6497"/>
    <n v="4"/>
    <s v="Apparel"/>
    <x v="0"/>
    <s v="Luanda"/>
    <s v="Luanda"/>
    <m/>
    <s v="Angola"/>
    <s v="Central Africa"/>
    <n v="18"/>
    <n v="403"/>
    <s v="Nike Men's CJ Elite 2 TD Football Cleat"/>
    <n v="129.9900055"/>
    <n v="110.80340837177086"/>
    <n v="1"/>
    <n v="0"/>
    <n v="129.9900055"/>
    <s v="Cash not over 200"/>
    <s v="CASH"/>
  </r>
  <r>
    <x v="95"/>
    <d v="2016-10-24T00:00:00"/>
    <n v="4"/>
    <n v="9"/>
    <n v="0"/>
    <s v="Standard Class"/>
    <m/>
    <n v="18"/>
    <s v="Men's Footwear"/>
    <n v="9011"/>
    <n v="4"/>
    <s v="Apparel"/>
    <x v="0"/>
    <s v="Kampala"/>
    <s v="Kampala"/>
    <m/>
    <s v="Uganda"/>
    <s v="East Africa"/>
    <n v="18"/>
    <n v="403"/>
    <s v="Nike Men's CJ Elite 2 TD Football Cleat"/>
    <n v="129.9900055"/>
    <n v="110.80340837177086"/>
    <n v="1"/>
    <n v="0"/>
    <n v="129.9900055"/>
    <s v="Cash not over 200"/>
    <s v="CASH"/>
  </r>
  <r>
    <x v="94"/>
    <d v="2016-10-21T00:00:00"/>
    <n v="4"/>
    <n v="10"/>
    <n v="0"/>
    <s v="Standard Class"/>
    <m/>
    <n v="18"/>
    <s v="Men's Footwear"/>
    <n v="6497"/>
    <n v="4"/>
    <s v="Apparel"/>
    <x v="0"/>
    <s v="Luanda"/>
    <s v="Luanda"/>
    <m/>
    <s v="Angola"/>
    <s v="Central Africa"/>
    <n v="18"/>
    <n v="403"/>
    <s v="Nike Men's CJ Elite 2 TD Football Cleat"/>
    <n v="129.9900055"/>
    <n v="110.80340837177086"/>
    <n v="1"/>
    <n v="1.2999999520000001"/>
    <n v="129.9900055"/>
    <s v="Cash not over 200"/>
    <s v="CASH"/>
  </r>
  <r>
    <x v="96"/>
    <d v="2016-09-18T00:00:00"/>
    <n v="4"/>
    <n v="11"/>
    <n v="1"/>
    <s v="Standard Class"/>
    <m/>
    <n v="18"/>
    <s v="Men's Footwear"/>
    <n v="716"/>
    <n v="4"/>
    <s v="Apparel"/>
    <x v="0"/>
    <s v="Port Harcourt"/>
    <s v="Rivers"/>
    <m/>
    <s v="Nigeria"/>
    <s v="West Africa"/>
    <n v="18"/>
    <n v="403"/>
    <s v="Nike Men's CJ Elite 2 TD Football Cleat"/>
    <n v="129.9900055"/>
    <n v="110.80340837177086"/>
    <n v="1"/>
    <n v="2.5999999049999998"/>
    <n v="129.9900055"/>
    <s v="Cash not over 200"/>
    <s v="CASH"/>
  </r>
  <r>
    <x v="97"/>
    <d v="2016-11-10T00:00:00"/>
    <n v="4"/>
    <n v="12"/>
    <n v="1"/>
    <s v="Standard Class"/>
    <m/>
    <n v="18"/>
    <s v="Men's Footwear"/>
    <n v="7393"/>
    <n v="4"/>
    <s v="Apparel"/>
    <x v="0"/>
    <s v="Johannesburg"/>
    <s v="Gauteng"/>
    <m/>
    <s v="South Africa"/>
    <s v="Southern Africa"/>
    <n v="18"/>
    <n v="403"/>
    <s v="Nike Men's CJ Elite 2 TD Football Cleat"/>
    <n v="129.9900055"/>
    <n v="110.80340837177086"/>
    <n v="1"/>
    <n v="3.9000000950000002"/>
    <n v="129.9900055"/>
    <s v="Cash not over 200"/>
    <s v="CASH"/>
  </r>
  <r>
    <x v="98"/>
    <d v="2017-02-01T00:00:00"/>
    <n v="4"/>
    <n v="13"/>
    <n v="0"/>
    <s v="Standard Class"/>
    <m/>
    <n v="17"/>
    <s v="Cleats"/>
    <n v="3405"/>
    <n v="4"/>
    <s v="Apparel"/>
    <x v="0"/>
    <s v="Minna"/>
    <s v="Niger"/>
    <m/>
    <s v="Nigeria"/>
    <s v="West Africa"/>
    <n v="17"/>
    <n v="365"/>
    <s v="Perfect Fitness Perfect Rip Deck"/>
    <n v="59.990001679999999"/>
    <n v="54.488929209402009"/>
    <n v="1"/>
    <n v="1.7999999520000001"/>
    <n v="59.990001679999999"/>
    <s v="Cash not over 200"/>
    <s v="CASH"/>
  </r>
  <r>
    <x v="99"/>
    <d v="2016-10-12T00:00:00"/>
    <n v="4"/>
    <n v="5"/>
    <n v="0"/>
    <s v="Standard Class"/>
    <m/>
    <n v="18"/>
    <s v="Men's Footwear"/>
    <n v="3150"/>
    <n v="4"/>
    <s v="Apparel"/>
    <x v="0"/>
    <s v="Kinshasa"/>
    <s v="Kinshasa"/>
    <m/>
    <s v="Democratic Republic of the Congo"/>
    <s v="Central Africa"/>
    <n v="18"/>
    <n v="403"/>
    <s v="Nike Men's CJ Elite 2 TD Football Cleat"/>
    <n v="129.9900055"/>
    <n v="110.80340837177086"/>
    <n v="1"/>
    <n v="5.1999998090000004"/>
    <n v="129.9900055"/>
    <s v="Cash not over 200"/>
    <s v="CASH"/>
  </r>
  <r>
    <x v="100"/>
    <d v="2016-12-18T00:00:00"/>
    <n v="4"/>
    <n v="6"/>
    <n v="0"/>
    <s v="Standard Class"/>
    <m/>
    <n v="17"/>
    <s v="Cleats"/>
    <n v="7687"/>
    <n v="4"/>
    <s v="Apparel"/>
    <x v="0"/>
    <s v="Constantina"/>
    <s v="Constantine"/>
    <m/>
    <s v="Algeria"/>
    <s v="North Africa"/>
    <n v="17"/>
    <n v="365"/>
    <s v="Perfect Fitness Perfect Rip Deck"/>
    <n v="59.990001679999999"/>
    <n v="54.488929209402009"/>
    <n v="1"/>
    <n v="5.4000000950000002"/>
    <n v="59.990001679999999"/>
    <s v="Cash not over 200"/>
    <s v="CASH"/>
  </r>
  <r>
    <x v="101"/>
    <d v="2016-11-15T00:00:00"/>
    <n v="4"/>
    <n v="9"/>
    <n v="0"/>
    <s v="Standard Class"/>
    <m/>
    <n v="18"/>
    <s v="Men's Footwear"/>
    <n v="2324"/>
    <n v="4"/>
    <s v="Apparel"/>
    <x v="0"/>
    <s v="Abakaliki"/>
    <s v="Ebonyi"/>
    <m/>
    <s v="Nigeria"/>
    <s v="West Africa"/>
    <n v="18"/>
    <n v="403"/>
    <s v="Nike Men's CJ Elite 2 TD Football Cleat"/>
    <n v="129.9900055"/>
    <n v="110.80340837177086"/>
    <n v="1"/>
    <n v="19.5"/>
    <n v="129.9900055"/>
    <s v="Cash not over 200"/>
    <s v="CASH"/>
  </r>
  <r>
    <x v="97"/>
    <d v="2016-11-10T00:00:00"/>
    <n v="4"/>
    <n v="10"/>
    <n v="1"/>
    <s v="Standard Class"/>
    <m/>
    <n v="17"/>
    <s v="Cleats"/>
    <n v="7393"/>
    <n v="4"/>
    <s v="Apparel"/>
    <x v="0"/>
    <s v="Johannesburg"/>
    <s v="Gauteng"/>
    <m/>
    <s v="South Africa"/>
    <s v="Southern Africa"/>
    <n v="17"/>
    <n v="365"/>
    <s v="Perfect Fitness Perfect Rip Deck"/>
    <n v="59.990001679999999"/>
    <n v="54.488929209402009"/>
    <n v="1"/>
    <n v="9.6000003809999992"/>
    <n v="59.990001679999999"/>
    <s v="Cash not over 200"/>
    <s v="CASH"/>
  </r>
  <r>
    <x v="102"/>
    <d v="2016-04-10T00:00:00"/>
    <n v="4"/>
    <n v="11"/>
    <n v="0"/>
    <s v="Standard Class"/>
    <m/>
    <n v="18"/>
    <s v="Men's Footwear"/>
    <n v="4594"/>
    <n v="4"/>
    <s v="Apparel"/>
    <x v="0"/>
    <s v="Kano"/>
    <s v="Kano"/>
    <m/>
    <s v="Nigeria"/>
    <s v="West Africa"/>
    <n v="18"/>
    <n v="403"/>
    <s v="Nike Men's CJ Elite 2 TD Football Cleat"/>
    <n v="129.9900055"/>
    <n v="110.80340837177086"/>
    <n v="1"/>
    <n v="20.799999239999998"/>
    <n v="129.9900055"/>
    <s v="Cash not over 200"/>
    <s v="CASH"/>
  </r>
  <r>
    <x v="103"/>
    <d v="2016-03-10T00:00:00"/>
    <n v="4"/>
    <n v="12"/>
    <n v="0"/>
    <s v="Standard Class"/>
    <m/>
    <n v="18"/>
    <s v="Men's Footwear"/>
    <n v="1171"/>
    <n v="4"/>
    <s v="Apparel"/>
    <x v="0"/>
    <s v="Stellenbosch"/>
    <s v="Western Cape"/>
    <m/>
    <s v="South Africa"/>
    <s v="Southern Africa"/>
    <n v="18"/>
    <n v="403"/>
    <s v="Nike Men's CJ Elite 2 TD Football Cleat"/>
    <n v="129.9900055"/>
    <n v="110.80340837177086"/>
    <n v="1"/>
    <n v="22.100000380000001"/>
    <n v="129.9900055"/>
    <s v="Cash not over 200"/>
    <s v="CASH"/>
  </r>
  <r>
    <x v="104"/>
    <d v="2016-08-27T00:00:00"/>
    <n v="4"/>
    <n v="13"/>
    <n v="1"/>
    <s v="Standard Class"/>
    <m/>
    <n v="18"/>
    <s v="Men's Footwear"/>
    <n v="2851"/>
    <n v="4"/>
    <s v="Apparel"/>
    <x v="0"/>
    <s v="Casablanca"/>
    <s v="Grand Casablanca"/>
    <m/>
    <s v="Morocco"/>
    <s v="North Africa"/>
    <n v="18"/>
    <n v="403"/>
    <s v="Nike Men's CJ Elite 2 TD Football Cleat"/>
    <n v="129.9900055"/>
    <n v="110.80340837177086"/>
    <n v="1"/>
    <n v="23.399999619999999"/>
    <n v="129.9900055"/>
    <s v="Cash not over 200"/>
    <s v="CASH"/>
  </r>
  <r>
    <x v="93"/>
    <d v="2016-11-13T00:00:00"/>
    <n v="4"/>
    <n v="5"/>
    <n v="1"/>
    <s v="Standard Class"/>
    <m/>
    <n v="18"/>
    <s v="Men's Footwear"/>
    <n v="2431"/>
    <n v="4"/>
    <s v="Apparel"/>
    <x v="0"/>
    <s v="Kinshasa"/>
    <s v="Kinshasa"/>
    <m/>
    <s v="Democratic Republic of the Congo"/>
    <s v="Central Africa"/>
    <n v="18"/>
    <n v="403"/>
    <s v="Nike Men's CJ Elite 2 TD Football Cleat"/>
    <n v="129.9900055"/>
    <n v="110.80340837177086"/>
    <n v="1"/>
    <n v="32.5"/>
    <n v="129.9900055"/>
    <s v="Cash not over 200"/>
    <s v="CASH"/>
  </r>
  <r>
    <x v="105"/>
    <d v="2016-08-27T00:00:00"/>
    <n v="4"/>
    <n v="6"/>
    <n v="0"/>
    <s v="Standard Class"/>
    <m/>
    <n v="17"/>
    <s v="Cleats"/>
    <n v="223"/>
    <n v="4"/>
    <s v="Apparel"/>
    <x v="0"/>
    <s v="Abu Kabir"/>
    <s v="Eastern Province"/>
    <m/>
    <s v="Egypt"/>
    <s v="North Africa"/>
    <n v="17"/>
    <n v="365"/>
    <s v="Perfect Fitness Perfect Rip Deck"/>
    <n v="59.990001679999999"/>
    <n v="54.488929209402009"/>
    <n v="1"/>
    <n v="15"/>
    <n v="59.990001679999999"/>
    <s v="Cash not over 200"/>
    <s v="CASH"/>
  </r>
  <r>
    <x v="106"/>
    <d v="2016-08-30T00:00:00"/>
    <n v="4"/>
    <n v="9"/>
    <n v="1"/>
    <s v="Standard Class"/>
    <m/>
    <n v="18"/>
    <s v="Men's Footwear"/>
    <n v="9189"/>
    <n v="4"/>
    <s v="Apparel"/>
    <x v="0"/>
    <s v="Tangier"/>
    <s v="Tangier-Tétouan"/>
    <m/>
    <s v="Morocco"/>
    <s v="North Africa"/>
    <n v="18"/>
    <n v="403"/>
    <s v="Nike Men's CJ Elite 2 TD Football Cleat"/>
    <n v="129.9900055"/>
    <n v="110.80340837177086"/>
    <n v="1"/>
    <n v="32.5"/>
    <n v="129.9900055"/>
    <s v="Cash not over 200"/>
    <s v="CASH"/>
  </r>
  <r>
    <x v="107"/>
    <d v="2016-12-30T00:00:00"/>
    <n v="4"/>
    <n v="10"/>
    <n v="1"/>
    <s v="Standard Class"/>
    <m/>
    <n v="17"/>
    <s v="Cleats"/>
    <n v="6827"/>
    <n v="4"/>
    <s v="Apparel"/>
    <x v="0"/>
    <s v="Maseru"/>
    <s v="Maseru"/>
    <m/>
    <s v="Lesotho"/>
    <s v="Southern Africa"/>
    <n v="17"/>
    <n v="365"/>
    <s v="Perfect Fitness Perfect Rip Deck"/>
    <n v="59.990001679999999"/>
    <n v="54.488929209402009"/>
    <n v="1"/>
    <n v="15"/>
    <n v="59.990001679999999"/>
    <s v="Cash not over 200"/>
    <s v="CASH"/>
  </r>
  <r>
    <x v="108"/>
    <d v="2016-11-30T00:00:00"/>
    <n v="4"/>
    <n v="11"/>
    <n v="0"/>
    <s v="Standard Class"/>
    <m/>
    <n v="24"/>
    <s v="Women's Apparel"/>
    <n v="6944"/>
    <n v="5"/>
    <s v="Golf"/>
    <x v="0"/>
    <s v="Dakar"/>
    <s v="Dakar"/>
    <m/>
    <s v="Senegal"/>
    <s v="West Africa"/>
    <n v="24"/>
    <n v="502"/>
    <s v="Nike Men's Dri-FIT Victory Golf Polo"/>
    <n v="50"/>
    <n v="43.678035218757444"/>
    <n v="1"/>
    <n v="3.5"/>
    <n v="50"/>
    <s v="Cash not over 200"/>
    <s v="CASH"/>
  </r>
  <r>
    <x v="97"/>
    <d v="2016-11-10T00:00:00"/>
    <n v="4"/>
    <n v="12"/>
    <n v="1"/>
    <s v="Standard Class"/>
    <m/>
    <n v="24"/>
    <s v="Women's Apparel"/>
    <n v="7393"/>
    <n v="5"/>
    <s v="Golf"/>
    <x v="0"/>
    <s v="Johannesburg"/>
    <s v="Gauteng"/>
    <m/>
    <s v="South Africa"/>
    <s v="Southern Africa"/>
    <n v="24"/>
    <n v="502"/>
    <s v="Nike Men's Dri-FIT Victory Golf Polo"/>
    <n v="50"/>
    <n v="43.678035218757444"/>
    <n v="1"/>
    <n v="6"/>
    <n v="50"/>
    <s v="Cash not over 200"/>
    <s v="CASH"/>
  </r>
  <r>
    <x v="109"/>
    <d v="2016-08-26T00:00:00"/>
    <n v="4"/>
    <n v="13"/>
    <n v="0"/>
    <s v="Standard Class"/>
    <m/>
    <n v="37"/>
    <s v="Electronics"/>
    <n v="2924"/>
    <n v="6"/>
    <s v="Outdoors"/>
    <x v="0"/>
    <s v="Soweto"/>
    <s v="Gauteng"/>
    <m/>
    <s v="South Africa"/>
    <s v="Southern Africa"/>
    <n v="37"/>
    <n v="825"/>
    <s v="Bridgestone e6 Straight Distance NFL Tennesse"/>
    <n v="31.989999770000001"/>
    <n v="23.973333102666668"/>
    <n v="1"/>
    <n v="0.31999999299999998"/>
    <n v="31.989999770000001"/>
    <s v="Cash not over 200"/>
    <s v="CASH"/>
  </r>
  <r>
    <x v="110"/>
    <d v="2017-05-01T00:00:00"/>
    <n v="4"/>
    <n v="5"/>
    <n v="1"/>
    <s v="Standard Class"/>
    <m/>
    <n v="40"/>
    <s v="Accessories"/>
    <n v="3546"/>
    <n v="6"/>
    <s v="Outdoors"/>
    <x v="0"/>
    <s v="Antananarivo"/>
    <s v="Analamanga"/>
    <m/>
    <s v="Madagascar"/>
    <s v="East Africa"/>
    <n v="40"/>
    <n v="897"/>
    <s v="Team Golf New England Patriots Putter Grip"/>
    <n v="24.989999770000001"/>
    <n v="31.600000078500003"/>
    <n v="1"/>
    <n v="2.25"/>
    <n v="24.989999770000001"/>
    <s v="Cash not over 200"/>
    <s v="CASH"/>
  </r>
  <r>
    <x v="111"/>
    <d v="2017-05-01T00:00:00"/>
    <n v="4"/>
    <n v="6"/>
    <n v="1"/>
    <s v="Standard Class"/>
    <m/>
    <n v="43"/>
    <s v="Camping &amp; Hiking"/>
    <n v="9082"/>
    <n v="7"/>
    <s v="Fan Shop"/>
    <x v="0"/>
    <s v="Lagos"/>
    <s v="Lagos"/>
    <m/>
    <s v="Nigeria"/>
    <s v="West Africa"/>
    <n v="43"/>
    <n v="957"/>
    <s v="Diamondback Women's Serene Classic Comfort Bi"/>
    <n v="299.98001099999999"/>
    <n v="295.0300103351052"/>
    <n v="1"/>
    <n v="9"/>
    <n v="299.98001099999999"/>
    <s v="Cash Over 200"/>
    <s v="CASH"/>
  </r>
  <r>
    <x v="96"/>
    <d v="2016-09-18T00:00:00"/>
    <n v="4"/>
    <n v="9"/>
    <n v="1"/>
    <s v="Standard Class"/>
    <m/>
    <n v="43"/>
    <s v="Camping &amp; Hiking"/>
    <n v="716"/>
    <n v="7"/>
    <s v="Fan Shop"/>
    <x v="0"/>
    <s v="Port Harcourt"/>
    <s v="Rivers"/>
    <m/>
    <s v="Nigeria"/>
    <s v="West Africa"/>
    <n v="43"/>
    <n v="957"/>
    <s v="Diamondback Women's Serene Classic Comfort Bi"/>
    <n v="299.98001099999999"/>
    <n v="295.0300103351052"/>
    <n v="1"/>
    <n v="12"/>
    <n v="299.98001099999999"/>
    <s v="Cash Over 200"/>
    <s v="CASH"/>
  </r>
  <r>
    <x v="108"/>
    <d v="2016-11-30T00:00:00"/>
    <n v="4"/>
    <n v="10"/>
    <n v="0"/>
    <s v="Standard Class"/>
    <m/>
    <n v="43"/>
    <s v="Camping &amp; Hiking"/>
    <n v="6944"/>
    <n v="7"/>
    <s v="Fan Shop"/>
    <x v="0"/>
    <s v="Dakar"/>
    <s v="Dakar"/>
    <m/>
    <s v="Senegal"/>
    <s v="West Africa"/>
    <n v="43"/>
    <n v="957"/>
    <s v="Diamondback Women's Serene Classic Comfort Bi"/>
    <n v="299.98001099999999"/>
    <n v="295.0300103351052"/>
    <n v="1"/>
    <n v="21"/>
    <n v="299.98001099999999"/>
    <s v="Cash Over 200"/>
    <s v="CASH"/>
  </r>
  <r>
    <x v="101"/>
    <d v="2016-11-15T00:00:00"/>
    <n v="4"/>
    <n v="11"/>
    <n v="0"/>
    <s v="Standard Class"/>
    <m/>
    <n v="43"/>
    <s v="Camping &amp; Hiking"/>
    <n v="2324"/>
    <n v="7"/>
    <s v="Fan Shop"/>
    <x v="0"/>
    <s v="Abakaliki"/>
    <s v="Ebonyi"/>
    <m/>
    <s v="Nigeria"/>
    <s v="West Africa"/>
    <n v="43"/>
    <n v="957"/>
    <s v="Diamondback Women's Serene Classic Comfort Bi"/>
    <n v="299.98001099999999"/>
    <n v="295.0300103351052"/>
    <n v="1"/>
    <n v="21"/>
    <n v="299.98001099999999"/>
    <s v="Cash Over 200"/>
    <s v="CASH"/>
  </r>
  <r>
    <x v="112"/>
    <d v="2016-09-15T00:00:00"/>
    <n v="4"/>
    <n v="12"/>
    <n v="0"/>
    <s v="Standard Class"/>
    <m/>
    <n v="43"/>
    <s v="Camping &amp; Hiking"/>
    <n v="11782"/>
    <n v="7"/>
    <s v="Fan Shop"/>
    <x v="0"/>
    <s v="Antananarivo"/>
    <s v="Analamanga"/>
    <m/>
    <s v="Madagascar"/>
    <s v="East Africa"/>
    <n v="43"/>
    <n v="957"/>
    <s v="Diamondback Women's Serene Classic Comfort Bi"/>
    <n v="299.98001099999999"/>
    <n v="295.0300103351052"/>
    <n v="1"/>
    <n v="36"/>
    <n v="299.98001099999999"/>
    <s v="Cash Over 200"/>
    <s v="CASH"/>
  </r>
  <r>
    <x v="113"/>
    <d v="2017-01-16T00:00:00"/>
    <n v="4"/>
    <n v="13"/>
    <n v="1"/>
    <s v="Standard Class"/>
    <m/>
    <n v="43"/>
    <s v="Camping &amp; Hiking"/>
    <n v="8511"/>
    <n v="7"/>
    <s v="Fan Shop"/>
    <x v="0"/>
    <s v="Dar es Salaam"/>
    <s v="Dar es Salaam"/>
    <m/>
    <s v="Tanzania"/>
    <s v="East Africa"/>
    <n v="43"/>
    <n v="957"/>
    <s v="Diamondback Women's Serene Classic Comfort Bi"/>
    <n v="299.98001099999999"/>
    <n v="295.0300103351052"/>
    <n v="1"/>
    <n v="39"/>
    <n v="299.98001099999999"/>
    <s v="Cash Over 200"/>
    <s v="CASH"/>
  </r>
  <r>
    <x v="104"/>
    <d v="2016-08-27T00:00:00"/>
    <n v="4"/>
    <n v="5"/>
    <n v="1"/>
    <s v="Standard Class"/>
    <m/>
    <n v="43"/>
    <s v="Camping &amp; Hiking"/>
    <n v="2851"/>
    <n v="7"/>
    <s v="Fan Shop"/>
    <x v="0"/>
    <s v="Casablanca"/>
    <s v="Grand Casablanca"/>
    <m/>
    <s v="Morocco"/>
    <s v="North Africa"/>
    <n v="43"/>
    <n v="957"/>
    <s v="Diamondback Women's Serene Classic Comfort Bi"/>
    <n v="299.98001099999999"/>
    <n v="295.0300103351052"/>
    <n v="1"/>
    <n v="45"/>
    <n v="299.98001099999999"/>
    <s v="Cash Over 200"/>
    <s v="CASH"/>
  </r>
  <r>
    <x v="97"/>
    <d v="2016-11-10T00:00:00"/>
    <n v="4"/>
    <n v="6"/>
    <n v="1"/>
    <s v="Standard Class"/>
    <m/>
    <n v="43"/>
    <s v="Camping &amp; Hiking"/>
    <n v="7393"/>
    <n v="7"/>
    <s v="Fan Shop"/>
    <x v="0"/>
    <s v="Johannesburg"/>
    <s v="Gauteng"/>
    <m/>
    <s v="South Africa"/>
    <s v="Southern Africa"/>
    <n v="43"/>
    <n v="957"/>
    <s v="Diamondback Women's Serene Classic Comfort Bi"/>
    <n v="299.98001099999999"/>
    <n v="295.0300103351052"/>
    <n v="1"/>
    <n v="51"/>
    <n v="299.98001099999999"/>
    <s v="Cash Over 200"/>
    <s v="CASH"/>
  </r>
  <r>
    <x v="95"/>
    <d v="2016-10-24T00:00:00"/>
    <n v="4"/>
    <n v="9"/>
    <n v="0"/>
    <s v="Standard Class"/>
    <m/>
    <n v="43"/>
    <s v="Camping &amp; Hiking"/>
    <n v="9011"/>
    <n v="7"/>
    <s v="Fan Shop"/>
    <x v="0"/>
    <s v="Kampala"/>
    <s v="Kampala"/>
    <m/>
    <s v="Uganda"/>
    <s v="East Africa"/>
    <n v="43"/>
    <n v="957"/>
    <s v="Diamondback Women's Serene Classic Comfort Bi"/>
    <n v="299.98001099999999"/>
    <n v="295.0300103351052"/>
    <n v="1"/>
    <n v="54"/>
    <n v="299.98001099999999"/>
    <s v="Cash Over 200"/>
    <s v="CASH"/>
  </r>
  <r>
    <x v="95"/>
    <d v="2016-10-24T00:00:00"/>
    <n v="4"/>
    <n v="10"/>
    <n v="0"/>
    <s v="Standard Class"/>
    <m/>
    <n v="43"/>
    <s v="Camping &amp; Hiking"/>
    <n v="9011"/>
    <n v="7"/>
    <s v="Fan Shop"/>
    <x v="0"/>
    <s v="Kampala"/>
    <s v="Kampala"/>
    <m/>
    <s v="Uganda"/>
    <s v="East Africa"/>
    <n v="43"/>
    <n v="957"/>
    <s v="Diamondback Women's Serene Classic Comfort Bi"/>
    <n v="299.98001099999999"/>
    <n v="295.0300103351052"/>
    <n v="1"/>
    <n v="60"/>
    <n v="299.98001099999999"/>
    <s v="Cash Over 200"/>
    <s v="CASH"/>
  </r>
  <r>
    <x v="114"/>
    <d v="2016-09-11T00:00:00"/>
    <n v="1"/>
    <n v="6"/>
    <n v="1"/>
    <s v="First Class"/>
    <m/>
    <n v="18"/>
    <s v="Men's Footwear"/>
    <n v="10610"/>
    <n v="4"/>
    <s v="Apparel"/>
    <x v="0"/>
    <s v="Cape Town"/>
    <s v="Western Cape"/>
    <m/>
    <s v="South Africa"/>
    <s v="Southern Africa"/>
    <n v="18"/>
    <n v="403"/>
    <s v="Nike Men's CJ Elite 2 TD Football Cleat"/>
    <n v="129.9900055"/>
    <n v="110.80340837177086"/>
    <n v="1"/>
    <n v="5.1999998090000004"/>
    <n v="129.9900055"/>
    <s v="Cash not over 200"/>
    <s v="CASH"/>
  </r>
  <r>
    <x v="115"/>
    <d v="2017-03-01T00:00:00"/>
    <n v="1"/>
    <n v="9"/>
    <n v="1"/>
    <s v="First Class"/>
    <m/>
    <n v="18"/>
    <s v="Men's Footwear"/>
    <n v="10046"/>
    <n v="4"/>
    <s v="Apparel"/>
    <x v="0"/>
    <s v="Fayún"/>
    <s v="Fayoum"/>
    <m/>
    <s v="Egypt"/>
    <s v="North Africa"/>
    <n v="18"/>
    <n v="403"/>
    <s v="Nike Men's CJ Elite 2 TD Football Cleat"/>
    <n v="129.9900055"/>
    <n v="110.80340837177086"/>
    <n v="1"/>
    <n v="7.1500000950000002"/>
    <n v="129.9900055"/>
    <s v="Cash not over 200"/>
    <s v="CASH"/>
  </r>
  <r>
    <x v="116"/>
    <d v="2016-12-15T00:00:00"/>
    <n v="4"/>
    <n v="13"/>
    <n v="0"/>
    <s v="Standard Class"/>
    <m/>
    <n v="17"/>
    <s v="Cleats"/>
    <n v="4429"/>
    <n v="4"/>
    <s v="Apparel"/>
    <x v="0"/>
    <s v="Edea"/>
    <s v="Littoral"/>
    <m/>
    <s v="Cameroon"/>
    <s v="Central Africa"/>
    <n v="17"/>
    <n v="365"/>
    <s v="Perfect Fitness Perfect Rip Deck"/>
    <n v="59.990001679999999"/>
    <n v="54.488929209402009"/>
    <n v="3"/>
    <n v="0"/>
    <n v="179.97000503999999"/>
    <s v="Non-Cash Payments"/>
    <s v="TRANSFER"/>
  </r>
  <r>
    <x v="117"/>
    <d v="2016-12-30T00:00:00"/>
    <n v="4"/>
    <n v="5"/>
    <n v="0"/>
    <s v="Standard Class"/>
    <m/>
    <n v="17"/>
    <s v="Cleats"/>
    <n v="8037"/>
    <n v="4"/>
    <s v="Apparel"/>
    <x v="0"/>
    <s v="Mogadishu"/>
    <s v="Benadir"/>
    <m/>
    <s v="Somalia"/>
    <s v="East Africa"/>
    <n v="17"/>
    <n v="365"/>
    <s v="Perfect Fitness Perfect Rip Deck"/>
    <n v="59.990001679999999"/>
    <n v="54.488929209402009"/>
    <n v="3"/>
    <n v="16.200000760000002"/>
    <n v="179.97000503999999"/>
    <s v="Non-Cash Payments"/>
    <s v="TRANSFER"/>
  </r>
  <r>
    <x v="117"/>
    <d v="2016-12-30T00:00:00"/>
    <n v="4"/>
    <n v="6"/>
    <n v="0"/>
    <s v="Standard Class"/>
    <m/>
    <n v="17"/>
    <s v="Cleats"/>
    <n v="8037"/>
    <n v="4"/>
    <s v="Apparel"/>
    <x v="0"/>
    <s v="Mogadishu"/>
    <s v="Benadir"/>
    <m/>
    <s v="Somalia"/>
    <s v="East Africa"/>
    <n v="17"/>
    <n v="365"/>
    <s v="Perfect Fitness Perfect Rip Deck"/>
    <n v="59.990001679999999"/>
    <n v="54.488929209402009"/>
    <n v="3"/>
    <n v="18"/>
    <n v="179.97000503999999"/>
    <s v="Non-Cash Payments"/>
    <s v="TRANSFER"/>
  </r>
  <r>
    <x v="118"/>
    <d v="2016-11-20T00:00:00"/>
    <n v="4"/>
    <n v="9"/>
    <n v="0"/>
    <s v="Standard Class"/>
    <m/>
    <n v="24"/>
    <s v="Women's Apparel"/>
    <n v="9352"/>
    <n v="5"/>
    <s v="Golf"/>
    <x v="0"/>
    <s v="Minna"/>
    <s v="Niger"/>
    <m/>
    <s v="Nigeria"/>
    <s v="West Africa"/>
    <n v="24"/>
    <n v="502"/>
    <s v="Nike Men's Dri-FIT Victory Golf Polo"/>
    <n v="50"/>
    <n v="43.678035218757444"/>
    <n v="3"/>
    <n v="10.5"/>
    <n v="150"/>
    <s v="Non-Cash Payments"/>
    <s v="TRANSFER"/>
  </r>
  <r>
    <x v="119"/>
    <d v="2016-09-29T00:00:00"/>
    <n v="4"/>
    <n v="10"/>
    <n v="1"/>
    <s v="Standard Class"/>
    <m/>
    <n v="9"/>
    <s v="Cardio Equipment"/>
    <n v="10081"/>
    <n v="3"/>
    <s v="Footwear"/>
    <x v="0"/>
    <s v="Pretoria"/>
    <s v="Gauteng"/>
    <m/>
    <s v="South Africa"/>
    <s v="Southern Africa"/>
    <n v="9"/>
    <n v="191"/>
    <s v="Nike Men's Free 5.0+ Running Shoe"/>
    <n v="99.989997860000003"/>
    <n v="95.114003926871064"/>
    <n v="3"/>
    <n v="48"/>
    <n v="299.96999357999999"/>
    <s v="Non-Cash Payments"/>
    <s v="TRANSFER"/>
  </r>
  <r>
    <x v="120"/>
    <d v="2016-09-29T00:00:00"/>
    <n v="4"/>
    <n v="11"/>
    <n v="0"/>
    <s v="Standard Class"/>
    <m/>
    <n v="9"/>
    <s v="Cardio Equipment"/>
    <n v="9432"/>
    <n v="3"/>
    <s v="Footwear"/>
    <x v="0"/>
    <s v="Cairo"/>
    <s v="Cairo"/>
    <m/>
    <s v="Egypt"/>
    <s v="North Africa"/>
    <n v="9"/>
    <n v="191"/>
    <s v="Nike Men's Free 5.0+ Running Shoe"/>
    <n v="99.989997860000003"/>
    <n v="95.114003926871064"/>
    <n v="3"/>
    <n v="50.990001679999999"/>
    <n v="299.96999357999999"/>
    <s v="Non-Cash Payments"/>
    <s v="TRANSFER"/>
  </r>
  <r>
    <x v="121"/>
    <d v="2016-10-17T00:00:00"/>
    <n v="4"/>
    <n v="12"/>
    <n v="1"/>
    <s v="Standard Class"/>
    <m/>
    <n v="17"/>
    <s v="Cleats"/>
    <n v="695"/>
    <n v="4"/>
    <s v="Apparel"/>
    <x v="0"/>
    <s v="Chitungwiza"/>
    <s v="Harare"/>
    <m/>
    <s v="Zimbabwe"/>
    <s v="East Africa"/>
    <n v="17"/>
    <n v="365"/>
    <s v="Perfect Fitness Perfect Rip Deck"/>
    <n v="59.990001679999999"/>
    <n v="54.488929209402009"/>
    <n v="3"/>
    <n v="0"/>
    <n v="179.97000503999999"/>
    <s v="Non-Cash Payments"/>
    <s v="TRANSFER"/>
  </r>
  <r>
    <x v="122"/>
    <d v="2017-05-01T00:00:00"/>
    <n v="4"/>
    <n v="13"/>
    <n v="1"/>
    <s v="Standard Class"/>
    <m/>
    <n v="17"/>
    <s v="Cleats"/>
    <n v="9511"/>
    <n v="4"/>
    <s v="Apparel"/>
    <x v="0"/>
    <s v="Lagos"/>
    <s v="Lagos"/>
    <m/>
    <s v="Nigeria"/>
    <s v="West Africa"/>
    <n v="17"/>
    <n v="365"/>
    <s v="Perfect Fitness Perfect Rip Deck"/>
    <n v="59.990001679999999"/>
    <n v="54.488929209402009"/>
    <n v="3"/>
    <n v="0"/>
    <n v="179.97000503999999"/>
    <s v="Non-Cash Payments"/>
    <s v="TRANSFER"/>
  </r>
  <r>
    <x v="123"/>
    <d v="2016-02-10T00:00:00"/>
    <n v="4"/>
    <n v="5"/>
    <n v="0"/>
    <s v="Standard Class"/>
    <m/>
    <n v="17"/>
    <s v="Cleats"/>
    <n v="2035"/>
    <n v="4"/>
    <s v="Apparel"/>
    <x v="0"/>
    <s v="Harare"/>
    <s v="Harare"/>
    <m/>
    <s v="Zimbabwe"/>
    <s v="East Africa"/>
    <n v="17"/>
    <n v="365"/>
    <s v="Perfect Fitness Perfect Rip Deck"/>
    <n v="59.990001679999999"/>
    <n v="54.488929209402009"/>
    <n v="3"/>
    <n v="23.399999619999999"/>
    <n v="179.97000503999999"/>
    <s v="Non-Cash Payments"/>
    <s v="TRANSFER"/>
  </r>
  <r>
    <x v="124"/>
    <d v="2017-06-01T00:00:00"/>
    <n v="4"/>
    <n v="6"/>
    <n v="0"/>
    <s v="Standard Class"/>
    <m/>
    <n v="26"/>
    <s v="Girls' Apparel"/>
    <n v="6492"/>
    <n v="5"/>
    <s v="Golf"/>
    <x v="0"/>
    <s v="Khouribga"/>
    <s v="Chukotka Autonomous Okrug"/>
    <m/>
    <s v="Morocco"/>
    <s v="North Africa"/>
    <n v="26"/>
    <n v="567"/>
    <s v="adidas Men's Germany Black Crest Away Tee"/>
    <n v="25"/>
    <n v="17.922466723766668"/>
    <n v="3"/>
    <n v="2.25"/>
    <n v="75"/>
    <s v="Non-Cash Payments"/>
    <s v="TRANSFER"/>
  </r>
  <r>
    <x v="125"/>
    <d v="2017-08-01T00:00:00"/>
    <n v="4"/>
    <n v="9"/>
    <n v="0"/>
    <s v="Standard Class"/>
    <m/>
    <n v="24"/>
    <s v="Women's Apparel"/>
    <n v="9112"/>
    <n v="5"/>
    <s v="Golf"/>
    <x v="0"/>
    <s v="Kinshasa"/>
    <s v="Kinshasa"/>
    <m/>
    <s v="Democratic Republic of the Congo"/>
    <s v="Central Africa"/>
    <n v="24"/>
    <n v="502"/>
    <s v="Nike Men's Dri-FIT Victory Golf Polo"/>
    <n v="50"/>
    <n v="43.678035218757444"/>
    <n v="3"/>
    <n v="8.25"/>
    <n v="150"/>
    <s v="Non-Cash Payments"/>
    <s v="TRANSFER"/>
  </r>
  <r>
    <x v="126"/>
    <d v="2016-11-23T00:00:00"/>
    <n v="4"/>
    <n v="10"/>
    <n v="0"/>
    <s v="Standard Class"/>
    <m/>
    <n v="24"/>
    <s v="Women's Apparel"/>
    <n v="7532"/>
    <n v="5"/>
    <s v="Golf"/>
    <x v="0"/>
    <s v="Lubumbashi"/>
    <s v="Katanga"/>
    <m/>
    <s v="Democratic Republic of the Congo"/>
    <s v="Central Africa"/>
    <n v="24"/>
    <n v="502"/>
    <s v="Nike Men's Dri-FIT Victory Golf Polo"/>
    <n v="50"/>
    <n v="43.678035218757444"/>
    <n v="3"/>
    <n v="22.5"/>
    <n v="150"/>
    <s v="Non-Cash Payments"/>
    <s v="TRANSFER"/>
  </r>
  <r>
    <x v="119"/>
    <d v="2016-09-29T00:00:00"/>
    <n v="4"/>
    <n v="11"/>
    <n v="1"/>
    <s v="Standard Class"/>
    <m/>
    <n v="29"/>
    <s v="Shop By Sport"/>
    <n v="10081"/>
    <n v="5"/>
    <s v="Golf"/>
    <x v="0"/>
    <s v="Pretoria"/>
    <s v="Gauteng"/>
    <m/>
    <s v="South Africa"/>
    <s v="Southern Africa"/>
    <n v="29"/>
    <n v="627"/>
    <s v="Under Armour Girls' Toddler Spine Surge Runni"/>
    <n v="39.990001679999999"/>
    <n v="34.198098313835338"/>
    <n v="3"/>
    <n v="20.38999939"/>
    <n v="119.97000503999999"/>
    <s v="Non-Cash Payments"/>
    <s v="TRANSFER"/>
  </r>
  <r>
    <x v="127"/>
    <d v="2016-12-23T00:00:00"/>
    <n v="4"/>
    <n v="12"/>
    <n v="0"/>
    <s v="Standard Class"/>
    <m/>
    <n v="9"/>
    <s v="Cardio Equipment"/>
    <n v="6950"/>
    <n v="3"/>
    <s v="Footwear"/>
    <x v="0"/>
    <s v="Annaba"/>
    <s v="Annaba"/>
    <m/>
    <s v="Algeria"/>
    <s v="North Africa"/>
    <n v="9"/>
    <n v="191"/>
    <s v="Nike Men's Free 5.0+ Running Shoe"/>
    <n v="99.989997860000003"/>
    <n v="95.114003926871064"/>
    <n v="3"/>
    <n v="39"/>
    <n v="299.96999357999999"/>
    <s v="Non-Cash Payments"/>
    <s v="TRANSFER"/>
  </r>
  <r>
    <x v="128"/>
    <d v="2016-11-10T00:00:00"/>
    <n v="4"/>
    <n v="13"/>
    <n v="1"/>
    <s v="Standard Class"/>
    <m/>
    <n v="9"/>
    <s v="Cardio Equipment"/>
    <n v="4830"/>
    <n v="3"/>
    <s v="Footwear"/>
    <x v="0"/>
    <s v="Djougou"/>
    <s v="Donga"/>
    <m/>
    <s v="Benin"/>
    <s v="West Africa"/>
    <n v="9"/>
    <n v="191"/>
    <s v="Nike Men's Free 5.0+ Running Shoe"/>
    <n v="99.989997860000003"/>
    <n v="95.114003926871064"/>
    <n v="3"/>
    <n v="53.990001679999999"/>
    <n v="299.96999357999999"/>
    <s v="Non-Cash Payments"/>
    <s v="TRANSFER"/>
  </r>
  <r>
    <x v="129"/>
    <d v="2016-02-09T00:00:00"/>
    <n v="4"/>
    <n v="5"/>
    <n v="0"/>
    <s v="Standard Class"/>
    <m/>
    <n v="17"/>
    <s v="Cleats"/>
    <n v="11797"/>
    <n v="4"/>
    <s v="Apparel"/>
    <x v="0"/>
    <s v="Pretoria"/>
    <s v="Gauteng"/>
    <m/>
    <s v="South Africa"/>
    <s v="Southern Africa"/>
    <n v="17"/>
    <n v="365"/>
    <s v="Perfect Fitness Perfect Rip Deck"/>
    <n v="59.990001679999999"/>
    <n v="54.488929209402009"/>
    <n v="3"/>
    <n v="21.600000380000001"/>
    <n v="179.97000503999999"/>
    <s v="Non-Cash Payments"/>
    <s v="TRANSFER"/>
  </r>
  <r>
    <x v="130"/>
    <d v="2016-12-27T00:00:00"/>
    <n v="4"/>
    <n v="6"/>
    <n v="1"/>
    <s v="Standard Class"/>
    <m/>
    <n v="17"/>
    <s v="Cleats"/>
    <n v="6967"/>
    <n v="4"/>
    <s v="Apparel"/>
    <x v="0"/>
    <s v="Keren"/>
    <s v="Anseba"/>
    <m/>
    <s v="Eritrea"/>
    <s v="East Africa"/>
    <n v="17"/>
    <n v="365"/>
    <s v="Perfect Fitness Perfect Rip Deck"/>
    <n v="59.990001679999999"/>
    <n v="54.488929209402009"/>
    <n v="3"/>
    <n v="23.399999619999999"/>
    <n v="179.97000503999999"/>
    <s v="Non-Cash Payments"/>
    <s v="TRANSFER"/>
  </r>
  <r>
    <x v="131"/>
    <d v="2016-09-18T00:00:00"/>
    <n v="4"/>
    <n v="9"/>
    <n v="1"/>
    <s v="Standard Class"/>
    <m/>
    <n v="17"/>
    <s v="Cleats"/>
    <n v="2891"/>
    <n v="4"/>
    <s v="Apparel"/>
    <x v="0"/>
    <s v="Kinshasa"/>
    <s v="Kinshasa"/>
    <m/>
    <s v="Democratic Republic of the Congo"/>
    <s v="Central Africa"/>
    <n v="17"/>
    <n v="365"/>
    <s v="Perfect Fitness Perfect Rip Deck"/>
    <n v="59.990001679999999"/>
    <n v="54.488929209402009"/>
    <n v="3"/>
    <n v="27"/>
    <n v="179.97000503999999"/>
    <s v="Non-Cash Payments"/>
    <s v="TRANSFER"/>
  </r>
  <r>
    <x v="132"/>
    <d v="2017-08-01T00:00:00"/>
    <n v="4"/>
    <n v="10"/>
    <n v="1"/>
    <s v="Standard Class"/>
    <m/>
    <n v="17"/>
    <s v="Cleats"/>
    <n v="9345"/>
    <n v="4"/>
    <s v="Apparel"/>
    <x v="0"/>
    <s v="Kinshasa"/>
    <s v="Kinshasa"/>
    <m/>
    <s v="Democratic Republic of the Congo"/>
    <s v="Central Africa"/>
    <n v="17"/>
    <n v="365"/>
    <s v="Perfect Fitness Perfect Rip Deck"/>
    <n v="59.990001679999999"/>
    <n v="54.488929209402009"/>
    <n v="3"/>
    <n v="27"/>
    <n v="179.97000503999999"/>
    <s v="Non-Cash Payments"/>
    <s v="TRANSFER"/>
  </r>
  <r>
    <x v="132"/>
    <d v="2017-08-01T00:00:00"/>
    <n v="4"/>
    <n v="11"/>
    <n v="1"/>
    <s v="Standard Class"/>
    <m/>
    <n v="17"/>
    <s v="Cleats"/>
    <n v="9345"/>
    <n v="4"/>
    <s v="Apparel"/>
    <x v="0"/>
    <s v="Kinshasa"/>
    <s v="Kinshasa"/>
    <m/>
    <s v="Democratic Republic of the Congo"/>
    <s v="Central Africa"/>
    <n v="17"/>
    <n v="365"/>
    <s v="Perfect Fitness Perfect Rip Deck"/>
    <n v="59.990001679999999"/>
    <n v="54.488929209402009"/>
    <n v="3"/>
    <n v="28.799999239999998"/>
    <n v="179.97000503999999"/>
    <s v="Non-Cash Payments"/>
    <s v="TRANSFER"/>
  </r>
  <r>
    <x v="133"/>
    <d v="2016-11-11T00:00:00"/>
    <n v="4"/>
    <n v="12"/>
    <n v="0"/>
    <s v="Standard Class"/>
    <m/>
    <n v="17"/>
    <s v="Cleats"/>
    <n v="3306"/>
    <n v="4"/>
    <s v="Apparel"/>
    <x v="0"/>
    <s v="Kinshasa"/>
    <s v="Kinshasa"/>
    <m/>
    <s v="Democratic Republic of the Congo"/>
    <s v="Central Africa"/>
    <n v="17"/>
    <n v="365"/>
    <s v="Perfect Fitness Perfect Rip Deck"/>
    <n v="59.990001679999999"/>
    <n v="54.488929209402009"/>
    <n v="3"/>
    <n v="32.38999939"/>
    <n v="179.97000503999999"/>
    <s v="Non-Cash Payments"/>
    <s v="TRANSFER"/>
  </r>
  <r>
    <x v="134"/>
    <d v="2016-09-23T00:00:00"/>
    <n v="4"/>
    <n v="13"/>
    <n v="0"/>
    <s v="Standard Class"/>
    <m/>
    <n v="24"/>
    <s v="Women's Apparel"/>
    <n v="6670"/>
    <n v="5"/>
    <s v="Golf"/>
    <x v="0"/>
    <s v="Wad Madani"/>
    <s v="Gezira"/>
    <m/>
    <s v="Sudan"/>
    <s v="North Africa"/>
    <n v="24"/>
    <n v="502"/>
    <s v="Nike Men's Dri-FIT Victory Golf Polo"/>
    <n v="50"/>
    <n v="43.678035218757444"/>
    <n v="3"/>
    <n v="6"/>
    <n v="150"/>
    <s v="Non-Cash Payments"/>
    <s v="TRANSFER"/>
  </r>
  <r>
    <x v="135"/>
    <d v="2016-04-12T00:00:00"/>
    <n v="4"/>
    <n v="5"/>
    <n v="0"/>
    <s v="Standard Class"/>
    <m/>
    <n v="29"/>
    <s v="Shop By Sport"/>
    <n v="9723"/>
    <n v="5"/>
    <s v="Golf"/>
    <x v="0"/>
    <s v="Marrakech"/>
    <s v="Marrakech-Tensift-Al Haouz"/>
    <m/>
    <s v="Morocco"/>
    <s v="North Africa"/>
    <n v="29"/>
    <n v="627"/>
    <s v="Under Armour Girls' Toddler Spine Surge Runni"/>
    <n v="39.990001679999999"/>
    <n v="34.198098313835338"/>
    <n v="3"/>
    <n v="6.5999999049999998"/>
    <n v="119.97000503999999"/>
    <s v="Non-Cash Payments"/>
    <s v="TRANSFER"/>
  </r>
  <r>
    <x v="136"/>
    <d v="2016-09-21T00:00:00"/>
    <n v="4"/>
    <n v="6"/>
    <n v="0"/>
    <s v="Standard Class"/>
    <m/>
    <n v="24"/>
    <s v="Women's Apparel"/>
    <n v="1662"/>
    <n v="5"/>
    <s v="Golf"/>
    <x v="0"/>
    <s v="Ouagadougou"/>
    <s v="Centro"/>
    <m/>
    <s v="Burkina Faso"/>
    <s v="West Africa"/>
    <n v="24"/>
    <n v="502"/>
    <s v="Nike Men's Dri-FIT Victory Golf Polo"/>
    <n v="50"/>
    <n v="43.678035218757444"/>
    <n v="3"/>
    <n v="10.5"/>
    <n v="150"/>
    <s v="Non-Cash Payments"/>
    <s v="TRANSFER"/>
  </r>
  <r>
    <x v="137"/>
    <d v="2016-01-12T00:00:00"/>
    <n v="4"/>
    <n v="9"/>
    <n v="0"/>
    <s v="Standard Class"/>
    <m/>
    <n v="24"/>
    <s v="Women's Apparel"/>
    <n v="2709"/>
    <n v="5"/>
    <s v="Golf"/>
    <x v="0"/>
    <s v="Harare"/>
    <s v="Harare"/>
    <m/>
    <s v="Zimbabwe"/>
    <s v="East Africa"/>
    <n v="24"/>
    <n v="502"/>
    <s v="Nike Men's Dri-FIT Victory Golf Polo"/>
    <n v="50"/>
    <n v="43.678035218757444"/>
    <n v="3"/>
    <n v="24"/>
    <n v="150"/>
    <s v="Non-Cash Payments"/>
    <s v="TRANSFER"/>
  </r>
  <r>
    <x v="138"/>
    <d v="2016-11-15T00:00:00"/>
    <n v="4"/>
    <n v="10"/>
    <n v="1"/>
    <s v="Standard Class"/>
    <m/>
    <n v="29"/>
    <s v="Shop By Sport"/>
    <n v="12101"/>
    <n v="5"/>
    <s v="Golf"/>
    <x v="0"/>
    <s v="Bandundu"/>
    <s v="Bandundu"/>
    <m/>
    <s v="Democratic Republic of the Congo"/>
    <s v="Central Africa"/>
    <n v="29"/>
    <n v="627"/>
    <s v="Under Armour Girls' Toddler Spine Surge Runni"/>
    <n v="39.990001679999999"/>
    <n v="34.198098313835338"/>
    <n v="3"/>
    <n v="20.38999939"/>
    <n v="119.97000503999999"/>
    <s v="Non-Cash Payments"/>
    <s v="TRANSFER"/>
  </r>
  <r>
    <x v="139"/>
    <d v="2016-10-27T00:00:00"/>
    <n v="4"/>
    <n v="11"/>
    <n v="0"/>
    <s v="Standard Class"/>
    <m/>
    <n v="24"/>
    <s v="Women's Apparel"/>
    <n v="8078"/>
    <n v="5"/>
    <s v="Golf"/>
    <x v="0"/>
    <s v="Casablanca"/>
    <s v="Grand Casablanca"/>
    <m/>
    <s v="Morocco"/>
    <s v="North Africa"/>
    <n v="24"/>
    <n v="502"/>
    <s v="Nike Men's Dri-FIT Victory Golf Polo"/>
    <n v="50"/>
    <n v="43.678035218757444"/>
    <n v="3"/>
    <n v="25.5"/>
    <n v="150"/>
    <s v="Non-Cash Payments"/>
    <s v="TRANSFER"/>
  </r>
  <r>
    <x v="131"/>
    <d v="2016-09-18T00:00:00"/>
    <n v="4"/>
    <n v="12"/>
    <n v="1"/>
    <s v="Standard Class"/>
    <m/>
    <n v="41"/>
    <s v="Trade-In"/>
    <n v="2891"/>
    <n v="6"/>
    <s v="Outdoors"/>
    <x v="0"/>
    <s v="Kinshasa"/>
    <s v="Kinshasa"/>
    <m/>
    <s v="Democratic Republic of the Congo"/>
    <s v="Central Africa"/>
    <n v="41"/>
    <n v="917"/>
    <s v="Glove It Women's Mod Oval 3-Zip Carry All Gol"/>
    <n v="21.989999770000001"/>
    <n v="20.391999720066668"/>
    <n v="3"/>
    <n v="4.6199998860000004"/>
    <n v="65.969999310000006"/>
    <s v="Non-Cash Payments"/>
    <s v="TRANSFER"/>
  </r>
  <r>
    <x v="140"/>
    <d v="2017-01-18T00:00:00"/>
    <n v="4"/>
    <n v="13"/>
    <n v="0"/>
    <s v="Standard Class"/>
    <m/>
    <n v="9"/>
    <s v="Cardio Equipment"/>
    <n v="2540"/>
    <n v="3"/>
    <s v="Footwear"/>
    <x v="0"/>
    <s v="Casablanca"/>
    <s v="Grand Casablanca"/>
    <m/>
    <s v="Morocco"/>
    <s v="North Africa"/>
    <n v="9"/>
    <n v="191"/>
    <s v="Nike Men's Free 5.0+ Running Shoe"/>
    <n v="99.989997860000003"/>
    <n v="95.114003926871064"/>
    <n v="3"/>
    <n v="45"/>
    <n v="299.96999357999999"/>
    <s v="Non-Cash Payments"/>
    <s v="TRANSFER"/>
  </r>
  <r>
    <x v="141"/>
    <d v="2016-04-12T00:00:00"/>
    <n v="4"/>
    <n v="5"/>
    <n v="0"/>
    <s v="Standard Class"/>
    <m/>
    <n v="17"/>
    <s v="Cleats"/>
    <n v="4329"/>
    <n v="4"/>
    <s v="Apparel"/>
    <x v="0"/>
    <s v="Dakar"/>
    <s v="Dakar"/>
    <m/>
    <s v="Senegal"/>
    <s v="West Africa"/>
    <n v="17"/>
    <n v="365"/>
    <s v="Perfect Fitness Perfect Rip Deck"/>
    <n v="59.990001679999999"/>
    <n v="54.488929209402009"/>
    <n v="3"/>
    <n v="7.1999998090000004"/>
    <n v="179.97000503999999"/>
    <s v="Non-Cash Payments"/>
    <s v="TRANSFER"/>
  </r>
  <r>
    <x v="142"/>
    <d v="2016-08-29T00:00:00"/>
    <n v="4"/>
    <n v="6"/>
    <n v="0"/>
    <s v="Standard Class"/>
    <m/>
    <n v="17"/>
    <s v="Cleats"/>
    <n v="8841"/>
    <n v="4"/>
    <s v="Apparel"/>
    <x v="0"/>
    <s v="Alexandria"/>
    <s v="Alexandria"/>
    <m/>
    <s v="Egypt"/>
    <s v="North Africa"/>
    <n v="17"/>
    <n v="365"/>
    <s v="Perfect Fitness Perfect Rip Deck"/>
    <n v="59.990001679999999"/>
    <n v="54.488929209402009"/>
    <n v="3"/>
    <n v="9"/>
    <n v="179.97000503999999"/>
    <s v="Non-Cash Payments"/>
    <s v="TRANSFER"/>
  </r>
  <r>
    <x v="143"/>
    <d v="2017-01-18T00:00:00"/>
    <n v="4"/>
    <n v="9"/>
    <n v="1"/>
    <s v="Standard Class"/>
    <m/>
    <n v="7"/>
    <s v="Hockey"/>
    <n v="6248"/>
    <n v="2"/>
    <s v="Fitness"/>
    <x v="0"/>
    <s v="Abidjan"/>
    <s v="Lagunes"/>
    <m/>
    <s v="Ivory Coast"/>
    <s v="West Africa"/>
    <n v="7"/>
    <n v="135"/>
    <s v="Nike Dri-FIT Crew Sock 6 Pack"/>
    <n v="22"/>
    <n v="19.656208341820829"/>
    <n v="4"/>
    <n v="6.1599998469999999"/>
    <n v="88"/>
    <s v="Cash not over 200"/>
    <s v="CASH"/>
  </r>
  <r>
    <x v="144"/>
    <d v="2017-11-01T00:00:00"/>
    <n v="2"/>
    <n v="6"/>
    <n v="1"/>
    <s v="Second Class"/>
    <m/>
    <n v="7"/>
    <s v="Hockey"/>
    <n v="7832"/>
    <n v="2"/>
    <s v="Fitness"/>
    <x v="0"/>
    <s v="Lomé"/>
    <s v="Maritime"/>
    <m/>
    <s v="Togo"/>
    <s v="West Africa"/>
    <n v="7"/>
    <n v="135"/>
    <s v="Nike Dri-FIT Crew Sock 6 Pack"/>
    <n v="22"/>
    <n v="19.656208341820829"/>
    <n v="1"/>
    <n v="2.8599998950000001"/>
    <n v="22"/>
    <s v="Non-Cash Payments"/>
    <s v="DEBIT"/>
  </r>
  <r>
    <x v="145"/>
    <d v="2017-08-01T00:00:00"/>
    <n v="4"/>
    <n v="11"/>
    <n v="0"/>
    <s v="Standard Class"/>
    <m/>
    <n v="7"/>
    <s v="Hockey"/>
    <n v="1944"/>
    <n v="2"/>
    <s v="Fitness"/>
    <x v="0"/>
    <s v="Porto-Novo"/>
    <s v="Ouémé"/>
    <m/>
    <s v="Benin"/>
    <s v="West Africa"/>
    <n v="7"/>
    <n v="135"/>
    <s v="Nike Dri-FIT Crew Sock 6 Pack"/>
    <n v="22"/>
    <n v="19.656208341820829"/>
    <n v="5"/>
    <n v="7.6999998090000004"/>
    <n v="110"/>
    <s v="Cash not over 200"/>
    <s v="CASH"/>
  </r>
  <r>
    <x v="146"/>
    <d v="2016-12-22T00:00:00"/>
    <n v="1"/>
    <n v="9"/>
    <n v="1"/>
    <s v="First Class"/>
    <m/>
    <n v="7"/>
    <s v="Hockey"/>
    <n v="1788"/>
    <n v="2"/>
    <s v="Fitness"/>
    <x v="0"/>
    <s v="Ugep"/>
    <s v="Cross River"/>
    <m/>
    <s v="Nigeria"/>
    <s v="West Africa"/>
    <n v="7"/>
    <n v="135"/>
    <s v="Nike Dri-FIT Crew Sock 6 Pack"/>
    <n v="22"/>
    <n v="19.656208341820829"/>
    <n v="4"/>
    <n v="8.8000001910000005"/>
    <n v="88"/>
    <s v="Non-Cash Payments"/>
    <s v="DEBIT"/>
  </r>
  <r>
    <x v="147"/>
    <d v="2016-12-20T00:00:00"/>
    <n v="4"/>
    <n v="13"/>
    <n v="0"/>
    <s v="Standard Class"/>
    <m/>
    <n v="7"/>
    <s v="Hockey"/>
    <n v="8480"/>
    <n v="2"/>
    <s v="Fitness"/>
    <x v="0"/>
    <s v="Cairo"/>
    <s v="Cairo"/>
    <m/>
    <s v="Egypt"/>
    <s v="North Africa"/>
    <n v="7"/>
    <n v="135"/>
    <s v="Nike Dri-FIT Crew Sock 6 Pack"/>
    <n v="22"/>
    <n v="19.656208341820829"/>
    <n v="5"/>
    <n v="9.8999996190000008"/>
    <n v="110"/>
    <s v="Non-Cash Payments"/>
    <s v="DEBIT"/>
  </r>
  <r>
    <x v="148"/>
    <d v="2016-12-17T00:00:00"/>
    <n v="2"/>
    <n v="3"/>
    <n v="1"/>
    <s v="Second Class"/>
    <m/>
    <n v="7"/>
    <s v="Hockey"/>
    <n v="7465"/>
    <n v="2"/>
    <s v="Fitness"/>
    <x v="0"/>
    <s v="Luanda"/>
    <s v="Luanda"/>
    <m/>
    <s v="Angola"/>
    <s v="Central Africa"/>
    <n v="7"/>
    <n v="135"/>
    <s v="Nike Dri-FIT Crew Sock 6 Pack"/>
    <n v="22"/>
    <n v="19.656208341820829"/>
    <n v="2"/>
    <n v="6.5999999049999998"/>
    <n v="44"/>
    <s v="Cash not over 200"/>
    <s v="CASH"/>
  </r>
  <r>
    <x v="149"/>
    <d v="2016-12-17T00:00:00"/>
    <n v="4"/>
    <n v="6"/>
    <n v="1"/>
    <s v="Standard Class"/>
    <m/>
    <n v="7"/>
    <s v="Hockey"/>
    <n v="10173"/>
    <n v="2"/>
    <s v="Fitness"/>
    <x v="0"/>
    <s v="Kampala"/>
    <s v="Kampala"/>
    <m/>
    <s v="Uganda"/>
    <s v="East Africa"/>
    <n v="7"/>
    <n v="135"/>
    <s v="Nike Dri-FIT Crew Sock 6 Pack"/>
    <n v="22"/>
    <n v="19.656208341820829"/>
    <n v="4"/>
    <n v="10.56000042"/>
    <n v="88"/>
    <s v="Non-Cash Payments"/>
    <s v="TRANSFER"/>
  </r>
  <r>
    <x v="150"/>
    <d v="2016-02-12T00:00:00"/>
    <n v="2"/>
    <n v="5"/>
    <n v="1"/>
    <s v="Second Class"/>
    <m/>
    <n v="7"/>
    <s v="Hockey"/>
    <n v="3754"/>
    <n v="2"/>
    <s v="Fitness"/>
    <x v="0"/>
    <s v="Dar es Salaam"/>
    <s v="Dar es Salaam"/>
    <m/>
    <s v="Tanzania"/>
    <s v="East Africa"/>
    <n v="7"/>
    <n v="135"/>
    <s v="Nike Dri-FIT Crew Sock 6 Pack"/>
    <n v="22"/>
    <n v="19.656208341820829"/>
    <n v="5"/>
    <n v="13.19999981"/>
    <n v="110"/>
    <s v="Cash not over 200"/>
    <s v="CASH"/>
  </r>
  <r>
    <x v="83"/>
    <d v="2016-11-30T00:00:00"/>
    <n v="4"/>
    <n v="10"/>
    <n v="0"/>
    <s v="Standard Class"/>
    <m/>
    <n v="7"/>
    <s v="Hockey"/>
    <n v="7810"/>
    <n v="2"/>
    <s v="Fitness"/>
    <x v="0"/>
    <s v="Kinshasa"/>
    <s v="Kinshasa"/>
    <m/>
    <s v="Democratic Republic of the Congo"/>
    <s v="Central Africa"/>
    <n v="7"/>
    <n v="135"/>
    <s v="Nike Dri-FIT Crew Sock 6 Pack"/>
    <n v="22"/>
    <n v="19.656208341820829"/>
    <n v="3"/>
    <n v="13.19999981"/>
    <n v="66"/>
    <s v="Non-Cash Payments"/>
    <s v="TRANSFER"/>
  </r>
  <r>
    <x v="151"/>
    <d v="2016-11-21T00:00:00"/>
    <n v="4"/>
    <n v="11"/>
    <n v="1"/>
    <s v="Standard Class"/>
    <m/>
    <n v="7"/>
    <s v="Hockey"/>
    <n v="6370"/>
    <n v="2"/>
    <s v="Fitness"/>
    <x v="0"/>
    <s v="Kinshasa"/>
    <s v="Kinshasa"/>
    <m/>
    <s v="Democratic Republic of the Congo"/>
    <s v="Central Africa"/>
    <n v="7"/>
    <n v="135"/>
    <s v="Nike Dri-FIT Crew Sock 6 Pack"/>
    <n v="22"/>
    <n v="19.656208341820829"/>
    <n v="5"/>
    <n v="14.30000019"/>
    <n v="110"/>
    <s v="Cash not over 200"/>
    <s v="CASH"/>
  </r>
  <r>
    <x v="152"/>
    <d v="2016-11-16T00:00:00"/>
    <n v="4"/>
    <n v="12"/>
    <n v="1"/>
    <s v="Standard Class"/>
    <m/>
    <n v="7"/>
    <s v="Hockey"/>
    <n v="6374"/>
    <n v="2"/>
    <s v="Fitness"/>
    <x v="0"/>
    <s v="Kananga"/>
    <s v="Kasai-Occidental"/>
    <m/>
    <s v="Democratic Republic of the Congo"/>
    <s v="Central Africa"/>
    <n v="7"/>
    <n v="135"/>
    <s v="Nike Dri-FIT Crew Sock 6 Pack"/>
    <n v="22"/>
    <n v="19.656208341820829"/>
    <n v="1"/>
    <n v="3.7400000100000002"/>
    <n v="22"/>
    <s v="Non-Cash Payments"/>
    <s v="DEBIT"/>
  </r>
  <r>
    <x v="153"/>
    <d v="2016-12-11T00:00:00"/>
    <n v="2"/>
    <n v="11"/>
    <n v="1"/>
    <s v="Second Class"/>
    <m/>
    <n v="7"/>
    <s v="Hockey"/>
    <n v="12355"/>
    <n v="2"/>
    <s v="Fitness"/>
    <x v="0"/>
    <s v="Mbandaka"/>
    <s v="Équateur"/>
    <m/>
    <s v="Democratic Republic of the Congo"/>
    <s v="Central Africa"/>
    <n v="7"/>
    <n v="135"/>
    <s v="Nike Dri-FIT Crew Sock 6 Pack"/>
    <n v="22"/>
    <n v="19.656208341820829"/>
    <n v="4"/>
    <n v="11.43999958"/>
    <n v="88"/>
    <s v="Non-Cash Payments"/>
    <s v="TRANSFER"/>
  </r>
  <r>
    <x v="154"/>
    <d v="2016-08-11T00:00:00"/>
    <n v="4"/>
    <n v="5"/>
    <n v="0"/>
    <s v="Standard Class"/>
    <m/>
    <n v="7"/>
    <s v="Hockey"/>
    <n v="9727"/>
    <n v="2"/>
    <s v="Fitness"/>
    <x v="0"/>
    <s v="Lagos"/>
    <s v="Lagos"/>
    <m/>
    <s v="Nigeria"/>
    <s v="West Africa"/>
    <n v="7"/>
    <n v="135"/>
    <s v="Nike Dri-FIT Crew Sock 6 Pack"/>
    <n v="22"/>
    <n v="19.656208341820829"/>
    <n v="3"/>
    <n v="16.5"/>
    <n v="66"/>
    <s v="Non-Cash Payments"/>
    <s v="TRANSFER"/>
  </r>
  <r>
    <x v="155"/>
    <d v="2016-06-11T00:00:00"/>
    <n v="4"/>
    <n v="6"/>
    <n v="0"/>
    <s v="Standard Class"/>
    <m/>
    <n v="7"/>
    <s v="Hockey"/>
    <n v="1169"/>
    <n v="2"/>
    <s v="Fitness"/>
    <x v="0"/>
    <s v="Tamale"/>
    <s v="Northern"/>
    <m/>
    <s v="Ghana"/>
    <s v="West Africa"/>
    <n v="7"/>
    <n v="135"/>
    <s v="Nike Dri-FIT Crew Sock 6 Pack"/>
    <n v="22"/>
    <n v="19.656208341820829"/>
    <n v="1"/>
    <n v="4.4000000950000002"/>
    <n v="22"/>
    <s v="Cash not over 200"/>
    <s v="CASH"/>
  </r>
  <r>
    <x v="156"/>
    <d v="2016-10-22T00:00:00"/>
    <n v="4"/>
    <n v="9"/>
    <n v="1"/>
    <s v="Standard Class"/>
    <m/>
    <n v="7"/>
    <s v="Hockey"/>
    <n v="7269"/>
    <n v="2"/>
    <s v="Fitness"/>
    <x v="0"/>
    <s v="Abidjan"/>
    <s v="Lagunes"/>
    <m/>
    <s v="Ivory Coast"/>
    <s v="West Africa"/>
    <n v="7"/>
    <n v="135"/>
    <s v="Nike Dri-FIT Crew Sock 6 Pack"/>
    <n v="22"/>
    <n v="19.656208341820829"/>
    <n v="2"/>
    <n v="11"/>
    <n v="44"/>
    <s v="Non-Cash Payments"/>
    <s v="DEBIT"/>
  </r>
  <r>
    <x v="157"/>
    <d v="2016-12-10T00:00:00"/>
    <n v="4"/>
    <n v="10"/>
    <n v="0"/>
    <s v="Standard Class"/>
    <m/>
    <n v="7"/>
    <s v="Hockey"/>
    <n v="2588"/>
    <n v="2"/>
    <s v="Fitness"/>
    <x v="0"/>
    <s v="Rabat"/>
    <s v="Rabat-Salé-Zemmour-Zaer"/>
    <m/>
    <s v="Morocco"/>
    <s v="North Africa"/>
    <n v="7"/>
    <n v="135"/>
    <s v="Nike Dri-FIT Crew Sock 6 Pack"/>
    <n v="22"/>
    <n v="19.656208341820829"/>
    <n v="2"/>
    <n v="0.439999998"/>
    <n v="44"/>
    <s v="Cash not over 200"/>
    <s v="CASH"/>
  </r>
  <r>
    <x v="52"/>
    <d v="2016-11-10T00:00:00"/>
    <n v="4"/>
    <n v="11"/>
    <n v="1"/>
    <s v="Standard Class"/>
    <m/>
    <n v="7"/>
    <s v="Hockey"/>
    <n v="8544"/>
    <n v="2"/>
    <s v="Fitness"/>
    <x v="0"/>
    <s v="Dakar"/>
    <s v="Dakar"/>
    <m/>
    <s v="Senegal"/>
    <s v="West Africa"/>
    <n v="7"/>
    <n v="135"/>
    <s v="Nike Dri-FIT Crew Sock 6 Pack"/>
    <n v="22"/>
    <n v="19.656208341820829"/>
    <n v="3"/>
    <n v="0"/>
    <n v="66"/>
    <s v="Non-Cash Payments"/>
    <s v="DEBIT"/>
  </r>
  <r>
    <x v="158"/>
    <d v="2016-08-10T00:00:00"/>
    <n v="4"/>
    <n v="12"/>
    <n v="1"/>
    <s v="Standard Class"/>
    <m/>
    <n v="7"/>
    <s v="Hockey"/>
    <n v="11412"/>
    <n v="2"/>
    <s v="Fitness"/>
    <x v="0"/>
    <s v="Kaduna"/>
    <s v="Kaduna"/>
    <m/>
    <s v="Nigeria"/>
    <s v="West Africa"/>
    <n v="7"/>
    <n v="135"/>
    <s v="Nike Dri-FIT Crew Sock 6 Pack"/>
    <n v="22"/>
    <n v="19.656208341820829"/>
    <n v="4"/>
    <n v="14.079999920000001"/>
    <n v="88"/>
    <s v="Cash not over 200"/>
    <s v="CASH"/>
  </r>
  <r>
    <x v="159"/>
    <d v="2016-09-09T00:00:00"/>
    <n v="4"/>
    <n v="13"/>
    <n v="0"/>
    <s v="Standard Class"/>
    <m/>
    <n v="7"/>
    <s v="Hockey"/>
    <n v="10428"/>
    <n v="2"/>
    <s v="Fitness"/>
    <x v="0"/>
    <s v="Kinshasa"/>
    <s v="Kinshasa"/>
    <m/>
    <s v="Democratic Republic of the Congo"/>
    <s v="Central Africa"/>
    <n v="7"/>
    <n v="135"/>
    <s v="Nike Dri-FIT Crew Sock 6 Pack"/>
    <n v="22"/>
    <n v="19.656208341820829"/>
    <n v="3"/>
    <n v="1.980000019"/>
    <n v="66"/>
    <s v="Non-Cash Payments"/>
    <s v="DEBIT"/>
  </r>
  <r>
    <x v="160"/>
    <d v="2016-08-09T00:00:00"/>
    <n v="4"/>
    <n v="5"/>
    <n v="1"/>
    <s v="Standard Class"/>
    <m/>
    <n v="7"/>
    <s v="Hockey"/>
    <n v="8663"/>
    <n v="2"/>
    <s v="Fitness"/>
    <x v="0"/>
    <s v="Thies Nones"/>
    <s v="Thiès"/>
    <m/>
    <s v="Senegal"/>
    <s v="West Africa"/>
    <n v="7"/>
    <n v="135"/>
    <s v="Nike Dri-FIT Crew Sock 6 Pack"/>
    <n v="22"/>
    <n v="19.656208341820829"/>
    <n v="2"/>
    <n v="0.87999999500000003"/>
    <n v="44"/>
    <s v="Cash not over 200"/>
    <s v="CASH"/>
  </r>
  <r>
    <x v="161"/>
    <d v="2016-01-09T00:00:00"/>
    <n v="0"/>
    <n v="3"/>
    <n v="0"/>
    <s v="Same Day"/>
    <m/>
    <n v="7"/>
    <s v="Hockey"/>
    <n v="7114"/>
    <n v="2"/>
    <s v="Fitness"/>
    <x v="0"/>
    <s v="Orán"/>
    <s v="Oran"/>
    <m/>
    <s v="Algeria"/>
    <s v="North Africa"/>
    <n v="7"/>
    <n v="135"/>
    <s v="Nike Dri-FIT Crew Sock 6 Pack"/>
    <n v="22"/>
    <n v="19.656208341820829"/>
    <n v="2"/>
    <n v="1.3200000519999999"/>
    <n v="44"/>
    <s v="Non-Cash Payments"/>
    <s v="DEBIT"/>
  </r>
  <r>
    <x v="7"/>
    <d v="2016-08-25T00:00:00"/>
    <n v="2"/>
    <n v="5"/>
    <n v="1"/>
    <s v="Second Class"/>
    <m/>
    <n v="7"/>
    <s v="Hockey"/>
    <n v="9316"/>
    <n v="2"/>
    <s v="Fitness"/>
    <x v="0"/>
    <s v="Kenitra"/>
    <s v="Gharb-Chrarda-Beni Hssen"/>
    <m/>
    <s v="Morocco"/>
    <s v="North Africa"/>
    <n v="7"/>
    <n v="135"/>
    <s v="Nike Dri-FIT Crew Sock 6 Pack"/>
    <n v="22"/>
    <n v="19.656208341820829"/>
    <n v="4"/>
    <n v="15.84000015"/>
    <n v="88"/>
    <s v="Non-Cash Payments"/>
    <s v="DEBIT"/>
  </r>
  <r>
    <x v="162"/>
    <d v="2017-01-15T00:00:00"/>
    <n v="4"/>
    <n v="10"/>
    <n v="0"/>
    <s v="Standard Class"/>
    <m/>
    <n v="7"/>
    <s v="Hockey"/>
    <n v="5884"/>
    <n v="2"/>
    <s v="Fitness"/>
    <x v="0"/>
    <s v="Kuito"/>
    <s v="Bayelsa"/>
    <m/>
    <s v="Angola"/>
    <s v="Central Africa"/>
    <n v="7"/>
    <n v="134"/>
    <s v="Nike Women's Legend V-Neck T-Shirt"/>
    <n v="25"/>
    <n v="23.551858392987498"/>
    <n v="1"/>
    <n v="0.75"/>
    <n v="25"/>
    <s v="Non-Cash Payments"/>
    <s v="DEBIT"/>
  </r>
  <r>
    <x v="163"/>
    <d v="2017-05-01T00:00:00"/>
    <n v="4"/>
    <n v="11"/>
    <n v="0"/>
    <s v="Standard Class"/>
    <m/>
    <n v="7"/>
    <s v="Hockey"/>
    <n v="4580"/>
    <n v="2"/>
    <s v="Fitness"/>
    <x v="0"/>
    <s v="Port Elizabeth"/>
    <s v="Eastern Cape"/>
    <m/>
    <s v="South Africa"/>
    <s v="Southern Africa"/>
    <n v="7"/>
    <n v="134"/>
    <s v="Nike Women's Legend V-Neck T-Shirt"/>
    <n v="25"/>
    <n v="23.551858392987498"/>
    <n v="5"/>
    <n v="6.25"/>
    <n v="125"/>
    <s v="Cash not over 200"/>
    <s v="CASH"/>
  </r>
  <r>
    <x v="164"/>
    <d v="2016-12-31T00:00:00"/>
    <n v="4"/>
    <n v="12"/>
    <n v="0"/>
    <s v="Standard Class"/>
    <m/>
    <n v="7"/>
    <s v="Hockey"/>
    <n v="11696"/>
    <n v="2"/>
    <s v="Fitness"/>
    <x v="0"/>
    <s v="Kaduna"/>
    <s v="Kaduna"/>
    <m/>
    <s v="Nigeria"/>
    <s v="West Africa"/>
    <n v="7"/>
    <n v="134"/>
    <s v="Nike Women's Legend V-Neck T-Shirt"/>
    <n v="25"/>
    <n v="23.551858392987498"/>
    <n v="1"/>
    <n v="1"/>
    <n v="25"/>
    <s v="Cash not over 200"/>
    <s v="CASH"/>
  </r>
  <r>
    <x v="165"/>
    <d v="2016-12-22T00:00:00"/>
    <n v="1"/>
    <n v="10"/>
    <n v="1"/>
    <s v="First Class"/>
    <m/>
    <n v="7"/>
    <s v="Hockey"/>
    <n v="7680"/>
    <n v="2"/>
    <s v="Fitness"/>
    <x v="0"/>
    <s v="Kenitra"/>
    <s v="Gharb-Chrarda-Beni Hssen"/>
    <m/>
    <s v="Morocco"/>
    <s v="North Africa"/>
    <n v="7"/>
    <n v="134"/>
    <s v="Nike Women's Legend V-Neck T-Shirt"/>
    <n v="25"/>
    <n v="23.551858392987498"/>
    <n v="4"/>
    <n v="5"/>
    <n v="100"/>
    <s v="Non-Cash Payments"/>
    <s v="DEBIT"/>
  </r>
  <r>
    <x v="166"/>
    <d v="2016-12-14T00:00:00"/>
    <n v="4"/>
    <n v="5"/>
    <n v="0"/>
    <s v="Standard Class"/>
    <m/>
    <n v="7"/>
    <s v="Hockey"/>
    <n v="9402"/>
    <n v="2"/>
    <s v="Fitness"/>
    <x v="0"/>
    <s v="Pretoria"/>
    <s v="Gauteng"/>
    <m/>
    <s v="South Africa"/>
    <s v="Southern Africa"/>
    <n v="7"/>
    <n v="134"/>
    <s v="Nike Women's Legend V-Neck T-Shirt"/>
    <n v="25"/>
    <n v="23.551858392987498"/>
    <n v="1"/>
    <n v="1.75"/>
    <n v="25"/>
    <s v="Cash not over 200"/>
    <s v="CASH"/>
  </r>
  <r>
    <x v="167"/>
    <d v="2016-06-12T00:00:00"/>
    <n v="2"/>
    <n v="4"/>
    <n v="1"/>
    <s v="Second Class"/>
    <m/>
    <n v="7"/>
    <s v="Hockey"/>
    <n v="10454"/>
    <n v="2"/>
    <s v="Fitness"/>
    <x v="0"/>
    <s v="Alexandria"/>
    <s v="Alexandria"/>
    <m/>
    <s v="Egypt"/>
    <s v="North Africa"/>
    <n v="7"/>
    <n v="134"/>
    <s v="Nike Women's Legend V-Neck T-Shirt"/>
    <n v="25"/>
    <n v="23.551858392987498"/>
    <n v="3"/>
    <n v="4.1300001139999996"/>
    <n v="75"/>
    <s v="Non-Cash Payments"/>
    <s v="DEBIT"/>
  </r>
  <r>
    <x v="168"/>
    <d v="2016-11-28T00:00:00"/>
    <n v="0"/>
    <n v="4"/>
    <n v="1"/>
    <s v="Same Day"/>
    <m/>
    <n v="7"/>
    <s v="Hockey"/>
    <n v="10794"/>
    <n v="2"/>
    <s v="Fitness"/>
    <x v="0"/>
    <s v="Hargeisa"/>
    <s v="Woqooyi Galbeed"/>
    <m/>
    <s v="Somalia"/>
    <s v="East Africa"/>
    <n v="7"/>
    <n v="134"/>
    <s v="Nike Women's Legend V-Neck T-Shirt"/>
    <n v="25"/>
    <n v="23.551858392987498"/>
    <n v="2"/>
    <n v="0"/>
    <n v="50"/>
    <s v="Cash not over 200"/>
    <s v="CASH"/>
  </r>
  <r>
    <x v="169"/>
    <d v="2016-11-27T00:00:00"/>
    <n v="4"/>
    <n v="10"/>
    <n v="1"/>
    <s v="Standard Class"/>
    <m/>
    <n v="7"/>
    <s v="Hockey"/>
    <n v="10173"/>
    <n v="2"/>
    <s v="Fitness"/>
    <x v="0"/>
    <s v="Mwanza"/>
    <s v="Mwanza"/>
    <m/>
    <s v="Tanzania"/>
    <s v="East Africa"/>
    <n v="7"/>
    <n v="134"/>
    <s v="Nike Women's Legend V-Neck T-Shirt"/>
    <n v="25"/>
    <n v="23.551858392987498"/>
    <n v="2"/>
    <n v="2"/>
    <n v="50"/>
    <s v="Non-Cash Payments"/>
    <s v="DEBIT"/>
  </r>
  <r>
    <x v="170"/>
    <d v="2016-11-20T00:00:00"/>
    <n v="1"/>
    <n v="6"/>
    <n v="1"/>
    <s v="First Class"/>
    <m/>
    <n v="7"/>
    <s v="Hockey"/>
    <n v="7302"/>
    <n v="2"/>
    <s v="Fitness"/>
    <x v="0"/>
    <s v="Benghazi"/>
    <s v="Benghazi"/>
    <m/>
    <s v="Libya"/>
    <s v="North Africa"/>
    <n v="7"/>
    <n v="134"/>
    <s v="Nike Women's Legend V-Neck T-Shirt"/>
    <n v="25"/>
    <n v="23.551858392987498"/>
    <n v="4"/>
    <n v="3"/>
    <n v="100"/>
    <s v="Cash not over 200"/>
    <s v="CASH"/>
  </r>
  <r>
    <x v="171"/>
    <d v="2016-12-11T00:00:00"/>
    <n v="4"/>
    <n v="12"/>
    <n v="0"/>
    <s v="Standard Class"/>
    <m/>
    <n v="7"/>
    <s v="Hockey"/>
    <n v="3144"/>
    <n v="2"/>
    <s v="Fitness"/>
    <x v="0"/>
    <s v="Luanda"/>
    <s v="Luanda"/>
    <m/>
    <s v="Angola"/>
    <s v="Central Africa"/>
    <n v="7"/>
    <n v="134"/>
    <s v="Nike Women's Legend V-Neck T-Shirt"/>
    <n v="25"/>
    <n v="23.551858392987498"/>
    <n v="4"/>
    <n v="13"/>
    <n v="100"/>
    <s v="Non-Cash Payments"/>
    <s v="TRANSFER"/>
  </r>
  <r>
    <x v="172"/>
    <d v="2016-06-11T00:00:00"/>
    <n v="4"/>
    <n v="13"/>
    <n v="0"/>
    <s v="Standard Class"/>
    <m/>
    <n v="7"/>
    <s v="Hockey"/>
    <n v="4098"/>
    <n v="2"/>
    <s v="Fitness"/>
    <x v="0"/>
    <s v="Bandundu"/>
    <s v="Bandundu"/>
    <m/>
    <s v="Democratic Republic of the Congo"/>
    <s v="Central Africa"/>
    <n v="7"/>
    <n v="134"/>
    <s v="Nike Women's Legend V-Neck T-Shirt"/>
    <n v="25"/>
    <n v="23.551858392987498"/>
    <n v="3"/>
    <n v="6.75"/>
    <n v="75"/>
    <s v="Non-Cash Payments"/>
    <s v="TRANSFER"/>
  </r>
  <r>
    <x v="173"/>
    <d v="2016-03-11T00:00:00"/>
    <n v="2"/>
    <n v="3"/>
    <n v="0"/>
    <s v="Second Class"/>
    <m/>
    <n v="7"/>
    <s v="Hockey"/>
    <n v="11667"/>
    <n v="2"/>
    <s v="Fitness"/>
    <x v="0"/>
    <s v="Cairo"/>
    <s v="Cairo"/>
    <m/>
    <s v="Egypt"/>
    <s v="North Africa"/>
    <n v="7"/>
    <n v="134"/>
    <s v="Nike Women's Legend V-Neck T-Shirt"/>
    <n v="25"/>
    <n v="23.551858392987498"/>
    <n v="1"/>
    <n v="3.75"/>
    <n v="25"/>
    <s v="Cash not over 200"/>
    <s v="CASH"/>
  </r>
  <r>
    <x v="114"/>
    <d v="2016-09-11T00:00:00"/>
    <n v="1"/>
    <n v="3"/>
    <n v="1"/>
    <s v="First Class"/>
    <m/>
    <n v="9"/>
    <s v="Cardio Equipment"/>
    <n v="10610"/>
    <n v="3"/>
    <s v="Footwear"/>
    <x v="0"/>
    <s v="Cape Town"/>
    <s v="Western Cape"/>
    <m/>
    <s v="South Africa"/>
    <s v="Southern Africa"/>
    <n v="9"/>
    <n v="191"/>
    <s v="Nike Men's Free 5.0+ Running Shoe"/>
    <n v="99.989997860000003"/>
    <n v="95.114003926871064"/>
    <n v="2"/>
    <n v="30"/>
    <n v="199.97999572000001"/>
    <s v="Cash not over 200"/>
    <s v="CASH"/>
  </r>
  <r>
    <x v="174"/>
    <d v="2017-09-01T00:00:00"/>
    <n v="1"/>
    <n v="4"/>
    <n v="1"/>
    <s v="First Class"/>
    <m/>
    <n v="17"/>
    <s v="Cleats"/>
    <n v="6448"/>
    <n v="4"/>
    <s v="Apparel"/>
    <x v="0"/>
    <s v="Ibadan"/>
    <s v="Oyo"/>
    <m/>
    <s v="Nigeria"/>
    <s v="West Africa"/>
    <n v="17"/>
    <n v="365"/>
    <s v="Perfect Fitness Perfect Rip Deck"/>
    <n v="59.990001679999999"/>
    <n v="54.488929209402009"/>
    <n v="2"/>
    <n v="21.600000380000001"/>
    <n v="119.98000336"/>
    <s v="Cash not over 200"/>
    <s v="CASH"/>
  </r>
  <r>
    <x v="174"/>
    <d v="2017-09-01T00:00:00"/>
    <n v="1"/>
    <n v="5"/>
    <n v="1"/>
    <s v="First Class"/>
    <m/>
    <n v="24"/>
    <s v="Women's Apparel"/>
    <n v="6448"/>
    <n v="5"/>
    <s v="Golf"/>
    <x v="0"/>
    <s v="Ibadan"/>
    <s v="Oyo"/>
    <m/>
    <s v="Nigeria"/>
    <s v="West Africa"/>
    <n v="24"/>
    <n v="502"/>
    <s v="Nike Men's Dri-FIT Victory Golf Polo"/>
    <n v="50"/>
    <n v="43.678035218757444"/>
    <n v="2"/>
    <n v="4"/>
    <n v="100"/>
    <s v="Cash not over 200"/>
    <s v="CASH"/>
  </r>
  <r>
    <x v="175"/>
    <d v="2016-10-23T00:00:00"/>
    <n v="1"/>
    <n v="6"/>
    <n v="1"/>
    <s v="First Class"/>
    <m/>
    <n v="24"/>
    <s v="Women's Apparel"/>
    <n v="3298"/>
    <n v="5"/>
    <s v="Golf"/>
    <x v="0"/>
    <s v="Katsina"/>
    <s v="Katsina"/>
    <m/>
    <s v="Nigeria"/>
    <s v="West Africa"/>
    <n v="24"/>
    <n v="502"/>
    <s v="Nike Men's Dri-FIT Victory Golf Polo"/>
    <n v="50"/>
    <n v="43.678035218757444"/>
    <n v="2"/>
    <n v="5"/>
    <n v="100"/>
    <s v="Cash not over 200"/>
    <s v="CASH"/>
  </r>
  <r>
    <x v="115"/>
    <d v="2017-03-01T00:00:00"/>
    <n v="1"/>
    <n v="9"/>
    <n v="1"/>
    <s v="First Class"/>
    <m/>
    <n v="13"/>
    <s v="Electronics"/>
    <n v="10046"/>
    <n v="3"/>
    <s v="Footwear"/>
    <x v="0"/>
    <s v="Fayún"/>
    <s v="Fayoum"/>
    <m/>
    <s v="Egypt"/>
    <s v="North Africa"/>
    <n v="13"/>
    <n v="282"/>
    <s v="Under Armour Women's Ignite PIP VI Slide"/>
    <n v="31.989999770000001"/>
    <n v="27.763856872771434"/>
    <n v="4"/>
    <n v="21.75"/>
    <n v="127.95999908"/>
    <s v="Cash not over 200"/>
    <s v="CASH"/>
  </r>
  <r>
    <x v="176"/>
    <d v="2016-04-12T00:00:00"/>
    <n v="1"/>
    <n v="10"/>
    <n v="1"/>
    <s v="First Class"/>
    <m/>
    <n v="29"/>
    <s v="Shop By Sport"/>
    <n v="2911"/>
    <n v="5"/>
    <s v="Golf"/>
    <x v="0"/>
    <s v="Dakar"/>
    <s v="Dakar"/>
    <m/>
    <s v="Senegal"/>
    <s v="West Africa"/>
    <n v="29"/>
    <n v="627"/>
    <s v="Under Armour Girls' Toddler Spine Surge Runni"/>
    <n v="39.990001679999999"/>
    <n v="34.198098313835338"/>
    <n v="4"/>
    <n v="11.19999981"/>
    <n v="159.96000672"/>
    <s v="Cash not over 200"/>
    <s v="CASH"/>
  </r>
  <r>
    <x v="174"/>
    <d v="2017-09-01T00:00:00"/>
    <n v="1"/>
    <n v="2"/>
    <n v="1"/>
    <s v="First Class"/>
    <m/>
    <n v="24"/>
    <s v="Women's Apparel"/>
    <n v="6448"/>
    <n v="5"/>
    <s v="Golf"/>
    <x v="0"/>
    <s v="Ibadan"/>
    <s v="Oyo"/>
    <m/>
    <s v="Nigeria"/>
    <s v="West Africa"/>
    <n v="24"/>
    <n v="502"/>
    <s v="Nike Men's Dri-FIT Victory Golf Polo"/>
    <n v="50"/>
    <n v="43.678035218757444"/>
    <n v="4"/>
    <n v="40"/>
    <n v="200"/>
    <s v="Non-Cash Payments"/>
    <s v="CASH"/>
  </r>
  <r>
    <x v="177"/>
    <d v="2016-09-11T00:00:00"/>
    <n v="1"/>
    <n v="3"/>
    <n v="1"/>
    <s v="First Class"/>
    <m/>
    <n v="24"/>
    <s v="Women's Apparel"/>
    <n v="6742"/>
    <n v="5"/>
    <s v="Golf"/>
    <x v="0"/>
    <s v="Bur Sudan"/>
    <s v="Red Sea"/>
    <m/>
    <s v="Sudan"/>
    <s v="North Africa"/>
    <n v="24"/>
    <n v="502"/>
    <s v="Nike Men's Dri-FIT Victory Golf Polo"/>
    <n v="50"/>
    <n v="43.678035218757444"/>
    <n v="5"/>
    <n v="17.5"/>
    <n v="250"/>
    <s v="Cash Over 200"/>
    <s v="CASH"/>
  </r>
  <r>
    <x v="176"/>
    <d v="2016-04-12T00:00:00"/>
    <n v="1"/>
    <n v="4"/>
    <n v="1"/>
    <s v="First Class"/>
    <m/>
    <n v="29"/>
    <s v="Shop By Sport"/>
    <n v="2911"/>
    <n v="5"/>
    <s v="Golf"/>
    <x v="0"/>
    <s v="Dakar"/>
    <s v="Dakar"/>
    <m/>
    <s v="Senegal"/>
    <s v="West Africa"/>
    <n v="29"/>
    <n v="627"/>
    <s v="Under Armour Girls' Toddler Spine Surge Runni"/>
    <n v="39.990001679999999"/>
    <n v="34.198098313835338"/>
    <n v="5"/>
    <n v="31.989999770000001"/>
    <n v="199.9500084"/>
    <s v="Cash not over 200"/>
    <s v="CASH"/>
  </r>
  <r>
    <x v="174"/>
    <d v="2017-09-01T00:00:00"/>
    <n v="1"/>
    <n v="5"/>
    <n v="1"/>
    <s v="First Class"/>
    <m/>
    <n v="24"/>
    <s v="Women's Apparel"/>
    <n v="6448"/>
    <n v="5"/>
    <s v="Golf"/>
    <x v="0"/>
    <s v="Ibadan"/>
    <s v="Oyo"/>
    <m/>
    <s v="Nigeria"/>
    <s v="West Africa"/>
    <n v="24"/>
    <n v="502"/>
    <s v="Nike Men's Dri-FIT Victory Golf Polo"/>
    <n v="50"/>
    <n v="43.678035218757444"/>
    <n v="5"/>
    <n v="50"/>
    <n v="250"/>
    <s v="Cash Over 200"/>
    <s v="CASH"/>
  </r>
  <r>
    <x v="178"/>
    <d v="2016-10-29T00:00:00"/>
    <n v="0"/>
    <n v="6"/>
    <n v="1"/>
    <s v="Same Day"/>
    <m/>
    <n v="12"/>
    <s v="Boxing &amp; MMA"/>
    <n v="9909"/>
    <n v="3"/>
    <s v="Footwear"/>
    <x v="0"/>
    <s v="Mwanza"/>
    <s v="Mwanza"/>
    <m/>
    <s v="Tanzania"/>
    <s v="East Africa"/>
    <n v="12"/>
    <n v="249"/>
    <s v="Under Armour Women's Micro G Skulpt Running S"/>
    <n v="54.97000122"/>
    <n v="38.635001181666667"/>
    <n v="2"/>
    <n v="6.0500001909999996"/>
    <n v="109.94000244"/>
    <s v="Cash not over 200"/>
    <s v="CASH"/>
  </r>
  <r>
    <x v="178"/>
    <d v="2016-10-29T00:00:00"/>
    <n v="0"/>
    <n v="9"/>
    <n v="1"/>
    <s v="Same Day"/>
    <m/>
    <n v="17"/>
    <s v="Cleats"/>
    <n v="9909"/>
    <n v="4"/>
    <s v="Apparel"/>
    <x v="0"/>
    <s v="Mwanza"/>
    <s v="Mwanza"/>
    <m/>
    <s v="Tanzania"/>
    <s v="East Africa"/>
    <n v="17"/>
    <n v="365"/>
    <s v="Perfect Fitness Perfect Rip Deck"/>
    <n v="59.990001679999999"/>
    <n v="54.488929209402009"/>
    <n v="5"/>
    <n v="21"/>
    <n v="299.9500084"/>
    <s v="Cash Over 200"/>
    <s v="CASH"/>
  </r>
  <r>
    <x v="179"/>
    <d v="2016-10-16T00:00:00"/>
    <n v="2"/>
    <n v="11"/>
    <n v="1"/>
    <s v="Second Class"/>
    <m/>
    <n v="3"/>
    <s v="Baseball &amp; Softball"/>
    <n v="3731"/>
    <n v="2"/>
    <s v="Fitness"/>
    <x v="0"/>
    <s v="Fayún"/>
    <s v="Fayoum"/>
    <m/>
    <s v="Egypt"/>
    <s v="North Africa"/>
    <n v="3"/>
    <n v="44"/>
    <s v="adidas Men's F10 Messi TRX FG Soccer Cleat"/>
    <n v="59.990001679999999"/>
    <n v="57.194418487916671"/>
    <n v="1"/>
    <n v="15"/>
    <n v="59.990001679999999"/>
    <s v="Cash not over 200"/>
    <s v="CASH"/>
  </r>
  <r>
    <x v="180"/>
    <d v="2017-11-01T00:00:00"/>
    <n v="2"/>
    <n v="3"/>
    <n v="1"/>
    <s v="Second Class"/>
    <m/>
    <n v="18"/>
    <s v="Men's Footwear"/>
    <n v="2205"/>
    <n v="4"/>
    <s v="Apparel"/>
    <x v="0"/>
    <s v="Lomé"/>
    <s v="Maritime"/>
    <m/>
    <s v="Togo"/>
    <s v="West Africa"/>
    <n v="18"/>
    <n v="403"/>
    <s v="Nike Men's CJ Elite 2 TD Football Cleat"/>
    <n v="129.9900055"/>
    <n v="110.80340837177086"/>
    <n v="1"/>
    <n v="3.9000000950000002"/>
    <n v="129.9900055"/>
    <s v="Cash not over 200"/>
    <s v="CASH"/>
  </r>
  <r>
    <x v="181"/>
    <d v="2016-09-16T00:00:00"/>
    <n v="2"/>
    <n v="4"/>
    <n v="1"/>
    <s v="Second Class"/>
    <m/>
    <n v="18"/>
    <s v="Men's Footwear"/>
    <n v="2773"/>
    <n v="4"/>
    <s v="Apparel"/>
    <x v="0"/>
    <s v="Rabat"/>
    <s v="Rabat-Salé-Zemmour-Zaer"/>
    <m/>
    <s v="Morocco"/>
    <s v="North Africa"/>
    <n v="18"/>
    <n v="403"/>
    <s v="Nike Men's CJ Elite 2 TD Football Cleat"/>
    <n v="129.9900055"/>
    <n v="110.80340837177086"/>
    <n v="1"/>
    <n v="20.799999239999998"/>
    <n v="129.9900055"/>
    <s v="Cash not over 200"/>
    <s v="CASH"/>
  </r>
  <r>
    <x v="182"/>
    <d v="2016-06-10T00:00:00"/>
    <n v="2"/>
    <n v="5"/>
    <n v="1"/>
    <s v="Second Class"/>
    <m/>
    <n v="18"/>
    <s v="Men's Footwear"/>
    <n v="8766"/>
    <n v="4"/>
    <s v="Apparel"/>
    <x v="0"/>
    <s v="Bulawayo"/>
    <s v="Bulawayo"/>
    <m/>
    <s v="Zimbabwe"/>
    <s v="East Africa"/>
    <n v="18"/>
    <n v="403"/>
    <s v="Nike Men's CJ Elite 2 TD Football Cleat"/>
    <n v="129.9900055"/>
    <n v="110.80340837177086"/>
    <n v="1"/>
    <n v="32.5"/>
    <n v="129.9900055"/>
    <s v="Cash not over 200"/>
    <s v="CASH"/>
  </r>
  <r>
    <x v="180"/>
    <d v="2017-11-01T00:00:00"/>
    <n v="2"/>
    <n v="6"/>
    <n v="1"/>
    <s v="Second Class"/>
    <m/>
    <n v="43"/>
    <s v="Camping &amp; Hiking"/>
    <n v="2205"/>
    <n v="7"/>
    <s v="Fan Shop"/>
    <x v="0"/>
    <s v="Lomé"/>
    <s v="Maritime"/>
    <m/>
    <s v="Togo"/>
    <s v="West Africa"/>
    <n v="43"/>
    <n v="957"/>
    <s v="Diamondback Women's Serene Classic Comfort Bi"/>
    <n v="299.98001099999999"/>
    <n v="295.0300103351052"/>
    <n v="1"/>
    <n v="15"/>
    <n v="299.98001099999999"/>
    <s v="Cash Over 200"/>
    <s v="CASH"/>
  </r>
  <r>
    <x v="180"/>
    <d v="2017-11-01T00:00:00"/>
    <n v="2"/>
    <n v="9"/>
    <n v="1"/>
    <s v="Second Class"/>
    <m/>
    <n v="43"/>
    <s v="Camping &amp; Hiking"/>
    <n v="2205"/>
    <n v="7"/>
    <s v="Fan Shop"/>
    <x v="0"/>
    <s v="Lomé"/>
    <s v="Maritime"/>
    <m/>
    <s v="Togo"/>
    <s v="West Africa"/>
    <n v="43"/>
    <n v="957"/>
    <s v="Diamondback Women's Serene Classic Comfort Bi"/>
    <n v="299.98001099999999"/>
    <n v="295.0300103351052"/>
    <n v="1"/>
    <n v="16.5"/>
    <n v="299.98001099999999"/>
    <s v="Cash Over 200"/>
    <s v="CASH"/>
  </r>
  <r>
    <x v="183"/>
    <d v="2016-07-12T00:00:00"/>
    <n v="2"/>
    <n v="10"/>
    <n v="1"/>
    <s v="Second Class"/>
    <m/>
    <n v="43"/>
    <s v="Camping &amp; Hiking"/>
    <n v="10948"/>
    <n v="7"/>
    <s v="Fan Shop"/>
    <x v="0"/>
    <s v="Malanje"/>
    <s v="Malanje"/>
    <m/>
    <s v="Angola"/>
    <s v="Central Africa"/>
    <n v="43"/>
    <n v="957"/>
    <s v="Diamondback Women's Serene Classic Comfort Bi"/>
    <n v="299.98001099999999"/>
    <n v="295.0300103351052"/>
    <n v="1"/>
    <n v="45"/>
    <n v="299.98001099999999"/>
    <s v="Cash Over 200"/>
    <s v="CASH"/>
  </r>
  <r>
    <x v="184"/>
    <d v="2016-11-10T00:00:00"/>
    <n v="4"/>
    <n v="13"/>
    <n v="0"/>
    <s v="Standard Class"/>
    <m/>
    <n v="7"/>
    <s v="Hockey"/>
    <n v="7783"/>
    <n v="2"/>
    <s v="Fitness"/>
    <x v="0"/>
    <s v="El Jadida"/>
    <s v="Doukkala-Abda"/>
    <m/>
    <s v="Morocco"/>
    <s v="North Africa"/>
    <n v="7"/>
    <n v="134"/>
    <s v="Nike Women's Legend V-Neck T-Shirt"/>
    <n v="25"/>
    <n v="23.551858392987498"/>
    <n v="3"/>
    <n v="11.25"/>
    <n v="75"/>
    <s v="Non-Cash Payments"/>
    <s v="DEBIT"/>
  </r>
  <r>
    <x v="185"/>
    <d v="2016-10-10T00:00:00"/>
    <n v="1"/>
    <n v="2"/>
    <n v="1"/>
    <s v="First Class"/>
    <m/>
    <n v="7"/>
    <s v="Hockey"/>
    <n v="2360"/>
    <n v="2"/>
    <s v="Fitness"/>
    <x v="0"/>
    <s v="Khouribga"/>
    <s v="Chukotka Autonomous Okrug"/>
    <m/>
    <s v="Morocco"/>
    <s v="North Africa"/>
    <n v="7"/>
    <n v="134"/>
    <s v="Nike Women's Legend V-Neck T-Shirt"/>
    <n v="25"/>
    <n v="23.551858392987498"/>
    <n v="2"/>
    <n v="7.5"/>
    <n v="50"/>
    <s v="Cash not over 200"/>
    <s v="CASH"/>
  </r>
  <r>
    <x v="186"/>
    <d v="2016-09-26T00:00:00"/>
    <n v="4"/>
    <n v="6"/>
    <n v="0"/>
    <s v="Standard Class"/>
    <m/>
    <n v="7"/>
    <s v="Hockey"/>
    <n v="1209"/>
    <n v="2"/>
    <s v="Fitness"/>
    <x v="0"/>
    <s v="Port Harcourt"/>
    <s v="Rivers"/>
    <m/>
    <s v="Nigeria"/>
    <s v="West Africa"/>
    <n v="7"/>
    <n v="134"/>
    <s v="Nike Women's Legend V-Neck T-Shirt"/>
    <n v="25"/>
    <n v="23.551858392987498"/>
    <n v="4"/>
    <n v="16"/>
    <n v="100"/>
    <s v="Non-Cash Payments"/>
    <s v="TRANSFER"/>
  </r>
  <r>
    <x v="187"/>
    <d v="2016-09-17T00:00:00"/>
    <n v="4"/>
    <n v="9"/>
    <n v="1"/>
    <s v="Standard Class"/>
    <m/>
    <n v="7"/>
    <s v="Hockey"/>
    <n v="3421"/>
    <n v="2"/>
    <s v="Fitness"/>
    <x v="0"/>
    <s v="Lagos"/>
    <s v="Lagos"/>
    <m/>
    <s v="Nigeria"/>
    <s v="West Africa"/>
    <n v="7"/>
    <n v="134"/>
    <s v="Nike Women's Legend V-Neck T-Shirt"/>
    <n v="25"/>
    <n v="23.551858392987498"/>
    <n v="2"/>
    <n v="2.5"/>
    <n v="50"/>
    <s v="Cash not over 200"/>
    <s v="CASH"/>
  </r>
  <r>
    <x v="188"/>
    <d v="2016-10-09T00:00:00"/>
    <n v="4"/>
    <n v="10"/>
    <n v="0"/>
    <s v="Standard Class"/>
    <m/>
    <n v="7"/>
    <s v="Hockey"/>
    <n v="1303"/>
    <n v="2"/>
    <s v="Fitness"/>
    <x v="0"/>
    <s v="Nzérékoré"/>
    <s v="Nzérékoré"/>
    <m/>
    <s v="Guinea"/>
    <s v="West Africa"/>
    <n v="7"/>
    <n v="134"/>
    <s v="Nike Women's Legend V-Neck T-Shirt"/>
    <n v="25"/>
    <n v="23.551858392987498"/>
    <n v="3"/>
    <n v="13.5"/>
    <n v="75"/>
    <s v="Non-Cash Payments"/>
    <s v="DEBIT"/>
  </r>
  <r>
    <x v="189"/>
    <d v="2016-06-09T00:00:00"/>
    <n v="4"/>
    <n v="11"/>
    <n v="0"/>
    <s v="Standard Class"/>
    <m/>
    <n v="7"/>
    <s v="Hockey"/>
    <n v="11307"/>
    <n v="2"/>
    <s v="Fitness"/>
    <x v="0"/>
    <s v="Likasi"/>
    <s v="Katanga"/>
    <m/>
    <s v="Democratic Republic of the Congo"/>
    <s v="Central Africa"/>
    <n v="7"/>
    <n v="134"/>
    <s v="Nike Women's Legend V-Neck T-Shirt"/>
    <n v="25"/>
    <n v="23.551858392987498"/>
    <n v="4"/>
    <n v="2"/>
    <n v="100"/>
    <s v="Non-Cash Payments"/>
    <s v="DEBIT"/>
  </r>
  <r>
    <x v="190"/>
    <d v="2016-01-09T00:00:00"/>
    <n v="4"/>
    <n v="12"/>
    <n v="0"/>
    <s v="Standard Class"/>
    <m/>
    <n v="7"/>
    <s v="Hockey"/>
    <n v="8254"/>
    <n v="2"/>
    <s v="Fitness"/>
    <x v="0"/>
    <s v="Cairo"/>
    <s v="Cairo"/>
    <m/>
    <s v="Egypt"/>
    <s v="North Africa"/>
    <n v="7"/>
    <n v="134"/>
    <s v="Nike Women's Legend V-Neck T-Shirt"/>
    <n v="25"/>
    <n v="23.551858392987498"/>
    <n v="3"/>
    <n v="15"/>
    <n v="75"/>
    <s v="Non-Cash Payments"/>
    <s v="TRANSFER"/>
  </r>
  <r>
    <x v="191"/>
    <d v="2016-08-31T00:00:00"/>
    <n v="4"/>
    <n v="13"/>
    <n v="0"/>
    <s v="Standard Class"/>
    <m/>
    <n v="7"/>
    <s v="Hockey"/>
    <n v="11531"/>
    <n v="2"/>
    <s v="Fitness"/>
    <x v="0"/>
    <s v="Lagos"/>
    <s v="Lagos"/>
    <m/>
    <s v="Nigeria"/>
    <s v="West Africa"/>
    <n v="7"/>
    <n v="134"/>
    <s v="Nike Women's Legend V-Neck T-Shirt"/>
    <n v="25"/>
    <n v="23.551858392987498"/>
    <n v="3"/>
    <n v="18.75"/>
    <n v="75"/>
    <s v="Non-Cash Payments"/>
    <s v="TRANSFER"/>
  </r>
  <r>
    <x v="192"/>
    <d v="2016-11-15T00:00:00"/>
    <n v="1"/>
    <n v="2"/>
    <n v="1"/>
    <s v="First Class"/>
    <m/>
    <n v="9"/>
    <s v="Cardio Equipment"/>
    <n v="10731"/>
    <n v="3"/>
    <s v="Footwear"/>
    <x v="0"/>
    <s v="Kalemie"/>
    <s v="Katanga"/>
    <m/>
    <s v="Democratic Republic of the Congo"/>
    <s v="Central Africa"/>
    <n v="9"/>
    <n v="191"/>
    <s v="Nike Men's Free 5.0+ Running Shoe"/>
    <n v="99.989997860000003"/>
    <n v="95.114003926871064"/>
    <n v="1"/>
    <n v="7"/>
    <n v="99.989997860000003"/>
    <s v="Cash not over 200"/>
    <s v="CASH"/>
  </r>
  <r>
    <x v="193"/>
    <d v="2016-10-25T00:00:00"/>
    <n v="1"/>
    <n v="3"/>
    <n v="1"/>
    <s v="First Class"/>
    <m/>
    <n v="9"/>
    <s v="Cardio Equipment"/>
    <n v="1443"/>
    <n v="3"/>
    <s v="Footwear"/>
    <x v="0"/>
    <s v="Enugu"/>
    <s v="Enugu"/>
    <m/>
    <s v="Nigeria"/>
    <s v="West Africa"/>
    <n v="9"/>
    <n v="191"/>
    <s v="Nike Men's Free 5.0+ Running Shoe"/>
    <n v="99.989997860000003"/>
    <n v="95.114003926871064"/>
    <n v="1"/>
    <n v="9"/>
    <n v="99.989997860000003"/>
    <s v="Cash not over 200"/>
    <s v="CASH"/>
  </r>
  <r>
    <x v="194"/>
    <d v="2016-10-27T00:00:00"/>
    <n v="1"/>
    <n v="4"/>
    <n v="1"/>
    <s v="First Class"/>
    <m/>
    <n v="18"/>
    <s v="Men's Footwear"/>
    <n v="3519"/>
    <n v="4"/>
    <s v="Apparel"/>
    <x v="0"/>
    <s v="Mombasa"/>
    <s v="Costa Rica"/>
    <m/>
    <s v="Kenya"/>
    <s v="East Africa"/>
    <n v="18"/>
    <n v="403"/>
    <s v="Nike Men's CJ Elite 2 TD Football Cleat"/>
    <n v="129.9900055"/>
    <n v="110.80340837177086"/>
    <n v="1"/>
    <n v="1.2999999520000001"/>
    <n v="129.9900055"/>
    <s v="Cash not over 200"/>
    <s v="CASH"/>
  </r>
  <r>
    <x v="195"/>
    <d v="2017-05-01T00:00:00"/>
    <n v="1"/>
    <n v="5"/>
    <n v="1"/>
    <s v="First Class"/>
    <m/>
    <n v="18"/>
    <s v="Men's Footwear"/>
    <n v="9414"/>
    <n v="4"/>
    <s v="Apparel"/>
    <x v="0"/>
    <s v="Port Elizabeth"/>
    <s v="Eastern Cape"/>
    <m/>
    <s v="South Africa"/>
    <s v="Southern Africa"/>
    <n v="18"/>
    <n v="403"/>
    <s v="Nike Men's CJ Elite 2 TD Football Cleat"/>
    <n v="129.9900055"/>
    <n v="110.80340837177086"/>
    <n v="1"/>
    <n v="7.1500000950000002"/>
    <n v="129.9900055"/>
    <s v="Cash not over 200"/>
    <s v="CASH"/>
  </r>
  <r>
    <x v="196"/>
    <d v="2016-05-09T00:00:00"/>
    <n v="1"/>
    <n v="6"/>
    <n v="1"/>
    <s v="First Class"/>
    <m/>
    <n v="18"/>
    <s v="Men's Footwear"/>
    <n v="10954"/>
    <n v="4"/>
    <s v="Apparel"/>
    <x v="0"/>
    <s v="Niamey"/>
    <s v="Niamey"/>
    <m/>
    <s v="Niger"/>
    <s v="West Africa"/>
    <n v="18"/>
    <n v="403"/>
    <s v="Nike Men's CJ Elite 2 TD Football Cleat"/>
    <n v="129.9900055"/>
    <n v="110.80340837177086"/>
    <n v="1"/>
    <n v="7.1500000950000002"/>
    <n v="129.9900055"/>
    <s v="Cash not over 200"/>
    <s v="CASH"/>
  </r>
  <r>
    <x v="197"/>
    <d v="2016-12-16T00:00:00"/>
    <n v="1"/>
    <n v="9"/>
    <n v="1"/>
    <s v="First Class"/>
    <m/>
    <n v="17"/>
    <s v="Cleats"/>
    <n v="2131"/>
    <n v="4"/>
    <s v="Apparel"/>
    <x v="0"/>
    <s v="Kuito"/>
    <s v="Bayelsa"/>
    <m/>
    <s v="Angola"/>
    <s v="Central Africa"/>
    <n v="17"/>
    <n v="365"/>
    <s v="Perfect Fitness Perfect Rip Deck"/>
    <n v="59.990001679999999"/>
    <n v="54.488929209402009"/>
    <n v="1"/>
    <n v="5.4000000950000002"/>
    <n v="59.990001679999999"/>
    <s v="Cash not over 200"/>
    <s v="CASH"/>
  </r>
  <r>
    <x v="197"/>
    <d v="2016-12-16T00:00:00"/>
    <n v="1"/>
    <n v="10"/>
    <n v="1"/>
    <s v="First Class"/>
    <m/>
    <n v="18"/>
    <s v="Men's Footwear"/>
    <n v="2131"/>
    <n v="4"/>
    <s v="Apparel"/>
    <x v="0"/>
    <s v="Kuito"/>
    <s v="Bayelsa"/>
    <m/>
    <s v="Angola"/>
    <s v="Central Africa"/>
    <n v="18"/>
    <n v="403"/>
    <s v="Nike Men's CJ Elite 2 TD Football Cleat"/>
    <n v="129.9900055"/>
    <n v="110.80340837177086"/>
    <n v="1"/>
    <n v="15.600000380000001"/>
    <n v="129.9900055"/>
    <s v="Cash not over 200"/>
    <s v="CASH"/>
  </r>
  <r>
    <x v="197"/>
    <d v="2016-12-16T00:00:00"/>
    <n v="1"/>
    <n v="2"/>
    <n v="1"/>
    <s v="First Class"/>
    <m/>
    <n v="18"/>
    <s v="Men's Footwear"/>
    <n v="2131"/>
    <n v="4"/>
    <s v="Apparel"/>
    <x v="0"/>
    <s v="Kuito"/>
    <s v="Bayelsa"/>
    <m/>
    <s v="Angola"/>
    <s v="Central Africa"/>
    <n v="18"/>
    <n v="403"/>
    <s v="Nike Men's CJ Elite 2 TD Football Cleat"/>
    <n v="129.9900055"/>
    <n v="110.80340837177086"/>
    <n v="1"/>
    <n v="16.899999619999999"/>
    <n v="129.9900055"/>
    <s v="Cash not over 200"/>
    <s v="CASH"/>
  </r>
  <r>
    <x v="198"/>
    <d v="2016-10-27T00:00:00"/>
    <n v="1"/>
    <n v="3"/>
    <n v="1"/>
    <s v="First Class"/>
    <m/>
    <n v="18"/>
    <s v="Men's Footwear"/>
    <n v="3804"/>
    <n v="4"/>
    <s v="Apparel"/>
    <x v="0"/>
    <s v="Sohag"/>
    <s v="Sohag"/>
    <m/>
    <s v="Egypt"/>
    <s v="North Africa"/>
    <n v="18"/>
    <n v="403"/>
    <s v="Nike Men's CJ Elite 2 TD Football Cleat"/>
    <n v="129.9900055"/>
    <n v="110.80340837177086"/>
    <n v="1"/>
    <n v="20.799999239999998"/>
    <n v="129.9900055"/>
    <s v="Cash not over 200"/>
    <s v="CASH"/>
  </r>
  <r>
    <x v="198"/>
    <d v="2016-10-27T00:00:00"/>
    <n v="1"/>
    <n v="4"/>
    <n v="1"/>
    <s v="First Class"/>
    <m/>
    <n v="18"/>
    <s v="Men's Footwear"/>
    <n v="3804"/>
    <n v="4"/>
    <s v="Apparel"/>
    <x v="0"/>
    <s v="Sohag"/>
    <s v="Sohag"/>
    <m/>
    <s v="Egypt"/>
    <s v="North Africa"/>
    <n v="18"/>
    <n v="403"/>
    <s v="Nike Men's CJ Elite 2 TD Football Cleat"/>
    <n v="129.9900055"/>
    <n v="110.80340837177086"/>
    <n v="1"/>
    <n v="22.100000380000001"/>
    <n v="129.9900055"/>
    <s v="Cash not over 200"/>
    <s v="CASH"/>
  </r>
  <r>
    <x v="199"/>
    <d v="2016-09-18T00:00:00"/>
    <n v="1"/>
    <n v="5"/>
    <n v="1"/>
    <s v="First Class"/>
    <m/>
    <n v="18"/>
    <s v="Men's Footwear"/>
    <n v="4276"/>
    <n v="4"/>
    <s v="Apparel"/>
    <x v="0"/>
    <s v="Chitungwiza"/>
    <s v="Harare"/>
    <m/>
    <s v="Zimbabwe"/>
    <s v="East Africa"/>
    <n v="18"/>
    <n v="403"/>
    <s v="Nike Men's CJ Elite 2 TD Football Cleat"/>
    <n v="129.9900055"/>
    <n v="110.80340837177086"/>
    <n v="1"/>
    <n v="23.399999619999999"/>
    <n v="129.9900055"/>
    <s v="Cash not over 200"/>
    <s v="CASH"/>
  </r>
  <r>
    <x v="195"/>
    <d v="2017-05-01T00:00:00"/>
    <n v="1"/>
    <n v="6"/>
    <n v="1"/>
    <s v="First Class"/>
    <m/>
    <n v="24"/>
    <s v="Women's Apparel"/>
    <n v="9414"/>
    <n v="5"/>
    <s v="Golf"/>
    <x v="0"/>
    <s v="Port Elizabeth"/>
    <s v="Eastern Cape"/>
    <m/>
    <s v="South Africa"/>
    <s v="Southern Africa"/>
    <n v="24"/>
    <n v="502"/>
    <s v="Nike Men's Dri-FIT Victory Golf Polo"/>
    <n v="50"/>
    <n v="43.678035218757444"/>
    <n v="1"/>
    <n v="5"/>
    <n v="50"/>
    <s v="Cash not over 200"/>
    <s v="CASH"/>
  </r>
  <r>
    <x v="200"/>
    <d v="2016-12-26T00:00:00"/>
    <n v="1"/>
    <n v="9"/>
    <n v="1"/>
    <s v="First Class"/>
    <m/>
    <n v="41"/>
    <s v="Trade-In"/>
    <n v="6045"/>
    <n v="6"/>
    <s v="Outdoors"/>
    <x v="0"/>
    <s v="Cape Town"/>
    <s v="Western Cape"/>
    <m/>
    <s v="South Africa"/>
    <s v="Southern Africa"/>
    <n v="41"/>
    <n v="917"/>
    <s v="Glove It Women's Mod Oval 3-Zip Carry All Gol"/>
    <n v="21.989999770000001"/>
    <n v="20.391999720066668"/>
    <n v="1"/>
    <n v="3.7400000100000002"/>
    <n v="21.989999770000001"/>
    <s v="Cash not over 200"/>
    <s v="CASH"/>
  </r>
  <r>
    <x v="199"/>
    <d v="2016-09-18T00:00:00"/>
    <n v="1"/>
    <n v="10"/>
    <n v="1"/>
    <s v="First Class"/>
    <m/>
    <n v="43"/>
    <s v="Camping &amp; Hiking"/>
    <n v="4276"/>
    <n v="7"/>
    <s v="Fan Shop"/>
    <x v="0"/>
    <s v="Chitungwiza"/>
    <s v="Harare"/>
    <m/>
    <s v="Zimbabwe"/>
    <s v="East Africa"/>
    <n v="43"/>
    <n v="957"/>
    <s v="Diamondback Women's Serene Classic Comfort Bi"/>
    <n v="299.98001099999999"/>
    <n v="295.0300103351052"/>
    <n v="1"/>
    <n v="3"/>
    <n v="299.98001099999999"/>
    <s v="Cash Over 200"/>
    <s v="CASH"/>
  </r>
  <r>
    <x v="193"/>
    <d v="2016-10-25T00:00:00"/>
    <n v="1"/>
    <n v="2"/>
    <n v="1"/>
    <s v="First Class"/>
    <m/>
    <n v="43"/>
    <s v="Camping &amp; Hiking"/>
    <n v="1443"/>
    <n v="7"/>
    <s v="Fan Shop"/>
    <x v="0"/>
    <s v="Enugu"/>
    <s v="Enugu"/>
    <m/>
    <s v="Nigeria"/>
    <s v="West Africa"/>
    <n v="43"/>
    <n v="957"/>
    <s v="Diamondback Women's Serene Classic Comfort Bi"/>
    <n v="299.98001099999999"/>
    <n v="295.0300103351052"/>
    <n v="1"/>
    <n v="36"/>
    <n v="299.98001099999999"/>
    <s v="Cash Over 200"/>
    <s v="CASH"/>
  </r>
  <r>
    <x v="197"/>
    <d v="2016-12-16T00:00:00"/>
    <n v="1"/>
    <n v="3"/>
    <n v="1"/>
    <s v="First Class"/>
    <m/>
    <n v="43"/>
    <s v="Camping &amp; Hiking"/>
    <n v="2131"/>
    <n v="7"/>
    <s v="Fan Shop"/>
    <x v="0"/>
    <s v="Kuito"/>
    <s v="Bayelsa"/>
    <m/>
    <s v="Angola"/>
    <s v="Central Africa"/>
    <n v="43"/>
    <n v="957"/>
    <s v="Diamondback Women's Serene Classic Comfort Bi"/>
    <n v="299.98001099999999"/>
    <n v="295.0300103351052"/>
    <n v="1"/>
    <n v="39"/>
    <n v="299.98001099999999"/>
    <s v="Cash Over 200"/>
    <s v="CASH"/>
  </r>
  <r>
    <x v="195"/>
    <d v="2017-05-01T00:00:00"/>
    <n v="1"/>
    <n v="4"/>
    <n v="1"/>
    <s v="First Class"/>
    <m/>
    <n v="43"/>
    <s v="Camping &amp; Hiking"/>
    <n v="9414"/>
    <n v="7"/>
    <s v="Fan Shop"/>
    <x v="0"/>
    <s v="Port Elizabeth"/>
    <s v="Eastern Cape"/>
    <m/>
    <s v="South Africa"/>
    <s v="Southern Africa"/>
    <n v="43"/>
    <n v="957"/>
    <s v="Diamondback Women's Serene Classic Comfort Bi"/>
    <n v="299.98001099999999"/>
    <n v="295.0300103351052"/>
    <n v="1"/>
    <n v="54"/>
    <n v="299.98001099999999"/>
    <s v="Cash Over 200"/>
    <s v="CASH"/>
  </r>
  <r>
    <x v="201"/>
    <d v="2016-08-31T00:00:00"/>
    <n v="1"/>
    <n v="5"/>
    <n v="1"/>
    <s v="First Class"/>
    <m/>
    <n v="9"/>
    <s v="Cardio Equipment"/>
    <n v="4147"/>
    <n v="3"/>
    <s v="Footwear"/>
    <x v="0"/>
    <s v="Ibadan"/>
    <s v="Oyo"/>
    <m/>
    <s v="Nigeria"/>
    <s v="West Africa"/>
    <n v="9"/>
    <n v="191"/>
    <s v="Nike Men's Free 5.0+ Running Shoe"/>
    <n v="99.989997860000003"/>
    <n v="95.114003926871064"/>
    <n v="2"/>
    <n v="0"/>
    <n v="199.97999572000001"/>
    <s v="Cash not over 200"/>
    <s v="CASH"/>
  </r>
  <r>
    <x v="198"/>
    <d v="2016-10-27T00:00:00"/>
    <n v="1"/>
    <n v="6"/>
    <n v="1"/>
    <s v="First Class"/>
    <m/>
    <n v="9"/>
    <s v="Cardio Equipment"/>
    <n v="3804"/>
    <n v="3"/>
    <s v="Footwear"/>
    <x v="0"/>
    <s v="Sohag"/>
    <s v="Sohag"/>
    <m/>
    <s v="Egypt"/>
    <s v="North Africa"/>
    <n v="9"/>
    <n v="191"/>
    <s v="Nike Men's Free 5.0+ Running Shoe"/>
    <n v="99.989997860000003"/>
    <n v="95.114003926871064"/>
    <n v="2"/>
    <n v="18"/>
    <n v="199.97999572000001"/>
    <s v="Cash not over 200"/>
    <s v="CASH"/>
  </r>
  <r>
    <x v="198"/>
    <d v="2016-10-27T00:00:00"/>
    <n v="1"/>
    <n v="9"/>
    <n v="1"/>
    <s v="First Class"/>
    <m/>
    <n v="24"/>
    <s v="Women's Apparel"/>
    <n v="3804"/>
    <n v="5"/>
    <s v="Golf"/>
    <x v="0"/>
    <s v="Sohag"/>
    <s v="Sohag"/>
    <m/>
    <s v="Egypt"/>
    <s v="North Africa"/>
    <n v="24"/>
    <n v="502"/>
    <s v="Nike Men's Dri-FIT Victory Golf Polo"/>
    <n v="50"/>
    <n v="43.678035218757444"/>
    <n v="2"/>
    <n v="4"/>
    <n v="100"/>
    <s v="Cash not over 200"/>
    <s v="CASH"/>
  </r>
  <r>
    <x v="201"/>
    <d v="2016-08-31T00:00:00"/>
    <n v="1"/>
    <n v="10"/>
    <n v="1"/>
    <s v="First Class"/>
    <m/>
    <n v="6"/>
    <s v="Tennis &amp; Racquet"/>
    <n v="4147"/>
    <n v="2"/>
    <s v="Fitness"/>
    <x v="0"/>
    <s v="Ibadan"/>
    <s v="Oyo"/>
    <m/>
    <s v="Nigeria"/>
    <s v="West Africa"/>
    <n v="6"/>
    <n v="116"/>
    <s v="Nike Men's Comfort 2 Slide"/>
    <n v="44.990001679999999"/>
    <n v="30.409585080374999"/>
    <n v="3"/>
    <n v="2.7000000480000002"/>
    <n v="134.97000503999999"/>
    <s v="Cash not over 200"/>
    <s v="CASH"/>
  </r>
  <r>
    <x v="199"/>
    <d v="2016-09-18T00:00:00"/>
    <n v="1"/>
    <n v="2"/>
    <n v="1"/>
    <s v="First Class"/>
    <m/>
    <n v="9"/>
    <s v="Cardio Equipment"/>
    <n v="4276"/>
    <n v="3"/>
    <s v="Footwear"/>
    <x v="0"/>
    <s v="Chitungwiza"/>
    <s v="Harare"/>
    <m/>
    <s v="Zimbabwe"/>
    <s v="East Africa"/>
    <n v="9"/>
    <n v="191"/>
    <s v="Nike Men's Free 5.0+ Running Shoe"/>
    <n v="99.989997860000003"/>
    <n v="95.114003926871064"/>
    <n v="3"/>
    <n v="3"/>
    <n v="299.96999357999999"/>
    <s v="Cash Over 200"/>
    <s v="CASH"/>
  </r>
  <r>
    <x v="201"/>
    <d v="2016-08-31T00:00:00"/>
    <n v="1"/>
    <n v="3"/>
    <n v="1"/>
    <s v="First Class"/>
    <m/>
    <n v="24"/>
    <s v="Women's Apparel"/>
    <n v="4147"/>
    <n v="5"/>
    <s v="Golf"/>
    <x v="0"/>
    <s v="Ibadan"/>
    <s v="Oyo"/>
    <m/>
    <s v="Nigeria"/>
    <s v="West Africa"/>
    <n v="24"/>
    <n v="502"/>
    <s v="Nike Men's Dri-FIT Victory Golf Polo"/>
    <n v="50"/>
    <n v="43.678035218757444"/>
    <n v="3"/>
    <n v="8.25"/>
    <n v="150"/>
    <s v="Cash not over 200"/>
    <s v="CASH"/>
  </r>
  <r>
    <x v="193"/>
    <d v="2016-10-25T00:00:00"/>
    <n v="1"/>
    <n v="4"/>
    <n v="1"/>
    <s v="First Class"/>
    <m/>
    <n v="24"/>
    <s v="Women's Apparel"/>
    <n v="1443"/>
    <n v="5"/>
    <s v="Golf"/>
    <x v="0"/>
    <s v="Enugu"/>
    <s v="Enugu"/>
    <m/>
    <s v="Nigeria"/>
    <s v="West Africa"/>
    <n v="24"/>
    <n v="502"/>
    <s v="Nike Men's Dri-FIT Victory Golf Polo"/>
    <n v="50"/>
    <n v="43.678035218757444"/>
    <n v="3"/>
    <n v="13.5"/>
    <n v="150"/>
    <s v="Cash not over 200"/>
    <s v="CASH"/>
  </r>
  <r>
    <x v="103"/>
    <d v="2016-03-10T00:00:00"/>
    <n v="4"/>
    <n v="10"/>
    <n v="0"/>
    <s v="Standard Class"/>
    <m/>
    <n v="9"/>
    <s v="Cardio Equipment"/>
    <n v="1171"/>
    <n v="3"/>
    <s v="Footwear"/>
    <x v="0"/>
    <s v="Stellenbosch"/>
    <s v="Western Cape"/>
    <m/>
    <s v="South Africa"/>
    <s v="Southern Africa"/>
    <n v="9"/>
    <n v="191"/>
    <s v="Nike Men's Free 5.0+ Running Shoe"/>
    <n v="99.989997860000003"/>
    <n v="95.114003926871064"/>
    <n v="2"/>
    <n v="0"/>
    <n v="199.97999572000001"/>
    <s v="Cash not over 200"/>
    <s v="CASH"/>
  </r>
  <r>
    <x v="113"/>
    <d v="2017-01-16T00:00:00"/>
    <n v="4"/>
    <n v="11"/>
    <n v="1"/>
    <s v="Standard Class"/>
    <m/>
    <n v="17"/>
    <s v="Cleats"/>
    <n v="8511"/>
    <n v="4"/>
    <s v="Apparel"/>
    <x v="0"/>
    <s v="Dar es Salaam"/>
    <s v="Dar es Salaam"/>
    <m/>
    <s v="Tanzania"/>
    <s v="East Africa"/>
    <n v="17"/>
    <n v="365"/>
    <s v="Perfect Fitness Perfect Rip Deck"/>
    <n v="59.990001679999999"/>
    <n v="54.488929209402009"/>
    <n v="2"/>
    <n v="6.5999999049999998"/>
    <n v="119.98000336"/>
    <s v="Cash not over 200"/>
    <s v="CASH"/>
  </r>
  <r>
    <x v="103"/>
    <d v="2016-03-10T00:00:00"/>
    <n v="4"/>
    <n v="12"/>
    <n v="0"/>
    <s v="Standard Class"/>
    <m/>
    <n v="17"/>
    <s v="Cleats"/>
    <n v="1171"/>
    <n v="4"/>
    <s v="Apparel"/>
    <x v="0"/>
    <s v="Stellenbosch"/>
    <s v="Western Cape"/>
    <m/>
    <s v="South Africa"/>
    <s v="Southern Africa"/>
    <n v="17"/>
    <n v="365"/>
    <s v="Perfect Fitness Perfect Rip Deck"/>
    <n v="59.990001679999999"/>
    <n v="54.488929209402009"/>
    <n v="2"/>
    <n v="12"/>
    <n v="119.98000336"/>
    <s v="Cash not over 200"/>
    <s v="CASH"/>
  </r>
  <r>
    <x v="202"/>
    <d v="2016-12-21T00:00:00"/>
    <n v="4"/>
    <n v="13"/>
    <n v="1"/>
    <s v="Standard Class"/>
    <m/>
    <n v="17"/>
    <s v="Cleats"/>
    <n v="3358"/>
    <n v="4"/>
    <s v="Apparel"/>
    <x v="0"/>
    <s v="Algiers"/>
    <s v="Algiers"/>
    <m/>
    <s v="Algeria"/>
    <s v="North Africa"/>
    <n v="17"/>
    <n v="365"/>
    <s v="Perfect Fitness Perfect Rip Deck"/>
    <n v="59.990001679999999"/>
    <n v="54.488929209402009"/>
    <n v="2"/>
    <n v="30"/>
    <n v="119.98000336"/>
    <s v="Cash not over 200"/>
    <s v="CASH"/>
  </r>
  <r>
    <x v="103"/>
    <d v="2016-03-10T00:00:00"/>
    <n v="4"/>
    <n v="5"/>
    <n v="0"/>
    <s v="Standard Class"/>
    <m/>
    <n v="29"/>
    <s v="Shop By Sport"/>
    <n v="1171"/>
    <n v="5"/>
    <s v="Golf"/>
    <x v="0"/>
    <s v="Stellenbosch"/>
    <s v="Western Cape"/>
    <m/>
    <s v="South Africa"/>
    <s v="Southern Africa"/>
    <n v="29"/>
    <n v="627"/>
    <s v="Under Armour Girls' Toddler Spine Surge Runni"/>
    <n v="39.990001679999999"/>
    <n v="34.198098313835338"/>
    <n v="2"/>
    <n v="8"/>
    <n v="79.980003359999998"/>
    <s v="Cash not over 200"/>
    <s v="CASH"/>
  </r>
  <r>
    <x v="109"/>
    <d v="2016-08-26T00:00:00"/>
    <n v="4"/>
    <n v="6"/>
    <n v="0"/>
    <s v="Standard Class"/>
    <m/>
    <n v="29"/>
    <s v="Shop By Sport"/>
    <n v="2924"/>
    <n v="5"/>
    <s v="Golf"/>
    <x v="0"/>
    <s v="Soweto"/>
    <s v="Gauteng"/>
    <m/>
    <s v="South Africa"/>
    <s v="Southern Africa"/>
    <n v="29"/>
    <n v="627"/>
    <s v="Under Armour Girls' Toddler Spine Surge Runni"/>
    <n v="39.990001679999999"/>
    <n v="34.198098313835338"/>
    <n v="2"/>
    <n v="9.6000003809999992"/>
    <n v="79.980003359999998"/>
    <s v="Cash not over 200"/>
    <s v="CASH"/>
  </r>
  <r>
    <x v="203"/>
    <d v="2016-10-25T00:00:00"/>
    <n v="4"/>
    <n v="9"/>
    <n v="1"/>
    <s v="Standard Class"/>
    <m/>
    <n v="24"/>
    <s v="Women's Apparel"/>
    <n v="2260"/>
    <n v="5"/>
    <s v="Golf"/>
    <x v="0"/>
    <s v="Maputo"/>
    <s v="Maputo City"/>
    <m/>
    <s v="Mozambique"/>
    <s v="East Africa"/>
    <n v="24"/>
    <n v="502"/>
    <s v="Nike Men's Dri-FIT Victory Golf Polo"/>
    <n v="50"/>
    <n v="43.678035218757444"/>
    <n v="2"/>
    <n v="15"/>
    <n v="100"/>
    <s v="Cash not over 200"/>
    <s v="CASH"/>
  </r>
  <r>
    <x v="108"/>
    <d v="2016-11-30T00:00:00"/>
    <n v="4"/>
    <n v="10"/>
    <n v="0"/>
    <s v="Standard Class"/>
    <m/>
    <n v="40"/>
    <s v="Accessories"/>
    <n v="6944"/>
    <n v="6"/>
    <s v="Outdoors"/>
    <x v="0"/>
    <s v="Dakar"/>
    <s v="Dakar"/>
    <m/>
    <s v="Senegal"/>
    <s v="West Africa"/>
    <n v="40"/>
    <n v="905"/>
    <s v="Team Golf Texas Longhorns Putter Grip"/>
    <n v="24.989999770000001"/>
    <n v="20.52742837007143"/>
    <n v="2"/>
    <n v="1"/>
    <n v="49.979999540000001"/>
    <s v="Cash not over 200"/>
    <s v="CASH"/>
  </r>
  <r>
    <x v="203"/>
    <d v="2016-10-25T00:00:00"/>
    <n v="4"/>
    <n v="11"/>
    <n v="1"/>
    <s v="Standard Class"/>
    <m/>
    <n v="41"/>
    <s v="Trade-In"/>
    <n v="2260"/>
    <n v="6"/>
    <s v="Outdoors"/>
    <x v="0"/>
    <s v="Maputo"/>
    <s v="Maputo City"/>
    <m/>
    <s v="Mozambique"/>
    <s v="East Africa"/>
    <n v="41"/>
    <n v="924"/>
    <s v="Glove It Urban Brick Golf Towel"/>
    <n v="15.989999770000001"/>
    <n v="16.143866608000003"/>
    <n v="2"/>
    <n v="1.7599999900000001"/>
    <n v="31.979999540000001"/>
    <s v="Cash not over 200"/>
    <s v="CASH"/>
  </r>
  <r>
    <x v="202"/>
    <d v="2016-12-21T00:00:00"/>
    <n v="4"/>
    <n v="12"/>
    <n v="1"/>
    <s v="Standard Class"/>
    <m/>
    <n v="37"/>
    <s v="Electronics"/>
    <n v="3358"/>
    <n v="6"/>
    <s v="Outdoors"/>
    <x v="0"/>
    <s v="Algiers"/>
    <s v="Algiers"/>
    <m/>
    <s v="Algeria"/>
    <s v="North Africa"/>
    <n v="37"/>
    <n v="818"/>
    <s v="Titleist Pro V1x Golf Balls"/>
    <n v="47.990001679999999"/>
    <n v="51.274287170714288"/>
    <n v="2"/>
    <n v="15.35999966"/>
    <n v="95.980003359999998"/>
    <s v="Cash not over 200"/>
    <s v="CASH"/>
  </r>
  <r>
    <x v="96"/>
    <d v="2016-09-18T00:00:00"/>
    <n v="4"/>
    <n v="13"/>
    <n v="1"/>
    <s v="Standard Class"/>
    <m/>
    <n v="36"/>
    <s v="Golf Balls"/>
    <n v="716"/>
    <n v="6"/>
    <s v="Outdoors"/>
    <x v="0"/>
    <s v="Port Harcourt"/>
    <s v="Rivers"/>
    <m/>
    <s v="Nigeria"/>
    <s v="West Africa"/>
    <n v="36"/>
    <n v="804"/>
    <s v="Glove It Women's Imperial Golf Glove"/>
    <n v="19.989999770000001"/>
    <n v="13.643874764125"/>
    <n v="2"/>
    <n v="6.8000001909999996"/>
    <n v="39.979999540000001"/>
    <s v="Cash not over 200"/>
    <s v="CASH"/>
  </r>
  <r>
    <x v="92"/>
    <d v="2016-11-16T00:00:00"/>
    <n v="4"/>
    <n v="5"/>
    <n v="0"/>
    <s v="Standard Class"/>
    <m/>
    <n v="29"/>
    <s v="Shop By Sport"/>
    <n v="6408"/>
    <n v="5"/>
    <s v="Golf"/>
    <x v="0"/>
    <s v="Zaria"/>
    <s v="Kaduna"/>
    <m/>
    <s v="Nigeria"/>
    <s v="West Africa"/>
    <n v="29"/>
    <n v="642"/>
    <s v="Columbia Men's PFG Anchor Tough T-Shirt"/>
    <n v="30"/>
    <n v="37.315110652333338"/>
    <n v="3"/>
    <n v="22.5"/>
    <n v="90"/>
    <s v="Cash not over 200"/>
    <s v="CASH"/>
  </r>
  <r>
    <x v="111"/>
    <d v="2017-05-01T00:00:00"/>
    <n v="4"/>
    <n v="6"/>
    <n v="1"/>
    <s v="Standard Class"/>
    <m/>
    <n v="17"/>
    <s v="Cleats"/>
    <n v="9082"/>
    <n v="4"/>
    <s v="Apparel"/>
    <x v="0"/>
    <s v="Lagos"/>
    <s v="Lagos"/>
    <m/>
    <s v="Nigeria"/>
    <s v="West Africa"/>
    <n v="17"/>
    <n v="365"/>
    <s v="Perfect Fitness Perfect Rip Deck"/>
    <n v="59.990001679999999"/>
    <n v="54.488929209402009"/>
    <n v="3"/>
    <n v="1.7999999520000001"/>
    <n v="179.97000503999999"/>
    <s v="Cash not over 200"/>
    <s v="CASH"/>
  </r>
  <r>
    <x v="204"/>
    <d v="2016-07-09T00:00:00"/>
    <n v="4"/>
    <n v="9"/>
    <n v="0"/>
    <s v="Standard Class"/>
    <m/>
    <n v="17"/>
    <s v="Cleats"/>
    <n v="2111"/>
    <n v="4"/>
    <s v="Apparel"/>
    <x v="0"/>
    <s v="Orán"/>
    <s v="Oran"/>
    <m/>
    <s v="Algeria"/>
    <s v="North Africa"/>
    <n v="17"/>
    <n v="365"/>
    <s v="Perfect Fitness Perfect Rip Deck"/>
    <n v="59.990001679999999"/>
    <n v="54.488929209402009"/>
    <n v="3"/>
    <n v="3.5999999049999998"/>
    <n v="179.97000503999999"/>
    <s v="Cash not over 200"/>
    <s v="CASH"/>
  </r>
  <r>
    <x v="204"/>
    <d v="2016-07-09T00:00:00"/>
    <n v="4"/>
    <n v="10"/>
    <n v="0"/>
    <s v="Standard Class"/>
    <m/>
    <n v="17"/>
    <s v="Cleats"/>
    <n v="2111"/>
    <n v="4"/>
    <s v="Apparel"/>
    <x v="0"/>
    <s v="Orán"/>
    <s v="Oran"/>
    <m/>
    <s v="Algeria"/>
    <s v="North Africa"/>
    <n v="17"/>
    <n v="365"/>
    <s v="Perfect Fitness Perfect Rip Deck"/>
    <n v="59.990001679999999"/>
    <n v="54.488929209402009"/>
    <n v="3"/>
    <n v="5.4000000950000002"/>
    <n v="179.97000503999999"/>
    <s v="Cash not over 200"/>
    <s v="CASH"/>
  </r>
  <r>
    <x v="101"/>
    <d v="2016-11-15T00:00:00"/>
    <n v="4"/>
    <n v="11"/>
    <n v="0"/>
    <s v="Standard Class"/>
    <m/>
    <n v="17"/>
    <s v="Cleats"/>
    <n v="2324"/>
    <n v="4"/>
    <s v="Apparel"/>
    <x v="0"/>
    <s v="Abakaliki"/>
    <s v="Ebonyi"/>
    <m/>
    <s v="Nigeria"/>
    <s v="West Africa"/>
    <n v="17"/>
    <n v="365"/>
    <s v="Perfect Fitness Perfect Rip Deck"/>
    <n v="59.990001679999999"/>
    <n v="54.488929209402009"/>
    <n v="3"/>
    <n v="7.1999998090000004"/>
    <n v="179.97000503999999"/>
    <s v="Cash not over 200"/>
    <s v="CASH"/>
  </r>
  <r>
    <x v="109"/>
    <d v="2016-08-26T00:00:00"/>
    <n v="4"/>
    <n v="12"/>
    <n v="0"/>
    <s v="Standard Class"/>
    <m/>
    <n v="17"/>
    <s v="Cleats"/>
    <n v="2924"/>
    <n v="4"/>
    <s v="Apparel"/>
    <x v="0"/>
    <s v="Soweto"/>
    <s v="Gauteng"/>
    <m/>
    <s v="South Africa"/>
    <s v="Southern Africa"/>
    <n v="17"/>
    <n v="365"/>
    <s v="Perfect Fitness Perfect Rip Deck"/>
    <n v="59.990001679999999"/>
    <n v="54.488929209402009"/>
    <n v="3"/>
    <n v="9"/>
    <n v="179.97000503999999"/>
    <s v="Cash not over 200"/>
    <s v="CASH"/>
  </r>
  <r>
    <x v="98"/>
    <d v="2017-02-01T00:00:00"/>
    <n v="4"/>
    <n v="13"/>
    <n v="0"/>
    <s v="Standard Class"/>
    <m/>
    <n v="17"/>
    <s v="Cleats"/>
    <n v="3405"/>
    <n v="4"/>
    <s v="Apparel"/>
    <x v="0"/>
    <s v="Minna"/>
    <s v="Niger"/>
    <m/>
    <s v="Nigeria"/>
    <s v="West Africa"/>
    <n v="17"/>
    <n v="365"/>
    <s v="Perfect Fitness Perfect Rip Deck"/>
    <n v="59.990001679999999"/>
    <n v="54.488929209402009"/>
    <n v="3"/>
    <n v="21.600000380000001"/>
    <n v="179.97000503999999"/>
    <s v="Cash not over 200"/>
    <s v="CASH"/>
  </r>
  <r>
    <x v="99"/>
    <d v="2016-10-12T00:00:00"/>
    <n v="4"/>
    <n v="5"/>
    <n v="0"/>
    <s v="Standard Class"/>
    <m/>
    <n v="24"/>
    <s v="Women's Apparel"/>
    <n v="3150"/>
    <n v="5"/>
    <s v="Golf"/>
    <x v="0"/>
    <s v="Kinshasa"/>
    <s v="Kinshasa"/>
    <m/>
    <s v="Democratic Republic of the Congo"/>
    <s v="Central Africa"/>
    <n v="24"/>
    <n v="502"/>
    <s v="Nike Men's Dri-FIT Victory Golf Polo"/>
    <n v="50"/>
    <n v="43.678035218757444"/>
    <n v="3"/>
    <n v="30"/>
    <n v="150"/>
    <s v="Cash not over 200"/>
    <s v="CASH"/>
  </r>
  <r>
    <x v="99"/>
    <d v="2016-10-12T00:00:00"/>
    <n v="4"/>
    <n v="6"/>
    <n v="0"/>
    <s v="Standard Class"/>
    <m/>
    <n v="24"/>
    <s v="Women's Apparel"/>
    <n v="3150"/>
    <n v="5"/>
    <s v="Golf"/>
    <x v="0"/>
    <s v="Kinshasa"/>
    <s v="Kinshasa"/>
    <m/>
    <s v="Democratic Republic of the Congo"/>
    <s v="Central Africa"/>
    <n v="24"/>
    <n v="502"/>
    <s v="Nike Men's Dri-FIT Victory Golf Polo"/>
    <n v="50"/>
    <n v="43.678035218757444"/>
    <n v="3"/>
    <n v="37.5"/>
    <n v="150"/>
    <s v="Cash not over 200"/>
    <s v="CASH"/>
  </r>
  <r>
    <x v="102"/>
    <d v="2016-04-10T00:00:00"/>
    <n v="4"/>
    <n v="9"/>
    <n v="0"/>
    <s v="Standard Class"/>
    <m/>
    <n v="40"/>
    <s v="Accessories"/>
    <n v="4594"/>
    <n v="6"/>
    <s v="Outdoors"/>
    <x v="0"/>
    <s v="Kano"/>
    <s v="Kano"/>
    <m/>
    <s v="Nigeria"/>
    <s v="West Africa"/>
    <n v="40"/>
    <n v="893"/>
    <s v="Team Golf Pittsburgh Steelers Putter Grip"/>
    <n v="24.989999770000001"/>
    <n v="19.858499913833334"/>
    <n v="3"/>
    <n v="12"/>
    <n v="74.969999310000006"/>
    <s v="Cash not over 200"/>
    <s v="CASH"/>
  </r>
  <r>
    <x v="205"/>
    <d v="2016-11-13T00:00:00"/>
    <n v="4"/>
    <n v="10"/>
    <n v="1"/>
    <s v="Standard Class"/>
    <m/>
    <n v="36"/>
    <s v="Golf Balls"/>
    <n v="9444"/>
    <n v="6"/>
    <s v="Outdoors"/>
    <x v="0"/>
    <s v="Maxixe"/>
    <s v="Inhambane"/>
    <m/>
    <s v="Mozambique"/>
    <s v="East Africa"/>
    <n v="36"/>
    <n v="804"/>
    <s v="Glove It Women's Imperial Golf Glove"/>
    <n v="19.989999770000001"/>
    <n v="13.643874764125"/>
    <n v="4"/>
    <n v="4"/>
    <n v="79.959999080000003"/>
    <s v="Cash not over 200"/>
    <s v="CASH"/>
  </r>
  <r>
    <x v="100"/>
    <d v="2016-12-18T00:00:00"/>
    <n v="4"/>
    <n v="11"/>
    <n v="0"/>
    <s v="Standard Class"/>
    <m/>
    <n v="11"/>
    <s v="Fitness Accessories"/>
    <n v="7687"/>
    <n v="3"/>
    <s v="Footwear"/>
    <x v="0"/>
    <s v="Constantina"/>
    <s v="Constantine"/>
    <m/>
    <s v="Algeria"/>
    <s v="North Africa"/>
    <n v="11"/>
    <n v="235"/>
    <s v="Under Armour Hustle Storm Medium Duffle Bag"/>
    <n v="34.990001679999999"/>
    <n v="25.521801568600001"/>
    <n v="4"/>
    <n v="23.790000920000001"/>
    <n v="139.96000672"/>
    <s v="Cash not over 200"/>
    <s v="CASH"/>
  </r>
  <r>
    <x v="97"/>
    <d v="2016-11-10T00:00:00"/>
    <n v="4"/>
    <n v="12"/>
    <n v="1"/>
    <s v="Standard Class"/>
    <m/>
    <n v="9"/>
    <s v="Cardio Equipment"/>
    <n v="7393"/>
    <n v="3"/>
    <s v="Footwear"/>
    <x v="0"/>
    <s v="Johannesburg"/>
    <s v="Gauteng"/>
    <m/>
    <s v="South Africa"/>
    <s v="Southern Africa"/>
    <n v="9"/>
    <n v="172"/>
    <s v="Nike Women's Tempo Shorts"/>
    <n v="30"/>
    <n v="34.094166694333332"/>
    <n v="4"/>
    <n v="24"/>
    <n v="120"/>
    <s v="Cash not over 200"/>
    <s v="CASH"/>
  </r>
  <r>
    <x v="206"/>
    <d v="2015-07-07T00:00:00"/>
    <n v="2"/>
    <n v="11"/>
    <n v="1"/>
    <s v="Second Class"/>
    <m/>
    <n v="9"/>
    <s v="Cardio Equipment"/>
    <n v="542"/>
    <n v="3"/>
    <s v="Footwear"/>
    <x v="1"/>
    <s v="Dortmund"/>
    <s v="North Rhine-Westphalia"/>
    <m/>
    <s v="Germany"/>
    <s v="Western Europe"/>
    <n v="9"/>
    <n v="191"/>
    <s v="Nike Men's Free 5.0+ Running Shoe"/>
    <n v="99.989997860000003"/>
    <n v="95.114003926871064"/>
    <n v="3"/>
    <n v="6"/>
    <n v="299.96999357999999"/>
    <s v="Cash Over 200"/>
    <s v="CASH"/>
  </r>
  <r>
    <x v="207"/>
    <d v="2017-07-22T00:00:00"/>
    <n v="2"/>
    <n v="3"/>
    <n v="0"/>
    <s v="Second Class"/>
    <m/>
    <n v="9"/>
    <s v="Cardio Equipment"/>
    <n v="11329"/>
    <n v="3"/>
    <s v="Footwear"/>
    <x v="1"/>
    <s v="Drancy"/>
    <s v="Île-de-France"/>
    <m/>
    <s v="France"/>
    <s v="Western Europe"/>
    <n v="9"/>
    <n v="191"/>
    <s v="Nike Men's Free 5.0+ Running Shoe"/>
    <n v="99.989997860000003"/>
    <n v="95.114003926871064"/>
    <n v="3"/>
    <n v="30"/>
    <n v="299.96999357999999"/>
    <s v="Cash Over 200"/>
    <s v="CASH"/>
  </r>
  <r>
    <x v="208"/>
    <d v="2017-07-08T00:00:00"/>
    <n v="2"/>
    <n v="4"/>
    <n v="1"/>
    <s v="Second Class"/>
    <m/>
    <n v="9"/>
    <s v="Cardio Equipment"/>
    <n v="3570"/>
    <n v="3"/>
    <s v="Footwear"/>
    <x v="1"/>
    <s v="Nantes"/>
    <s v="Pays de la Loire"/>
    <m/>
    <s v="France"/>
    <s v="Western Europe"/>
    <n v="9"/>
    <n v="191"/>
    <s v="Nike Men's Free 5.0+ Running Shoe"/>
    <n v="99.989997860000003"/>
    <n v="95.114003926871064"/>
    <n v="3"/>
    <n v="74.989997860000003"/>
    <n v="299.96999357999999"/>
    <s v="Cash Over 200"/>
    <s v="CASH"/>
  </r>
  <r>
    <x v="209"/>
    <d v="2015-09-22T00:00:00"/>
    <n v="2"/>
    <n v="5"/>
    <n v="1"/>
    <s v="Second Class"/>
    <m/>
    <n v="17"/>
    <s v="Cleats"/>
    <n v="650"/>
    <n v="4"/>
    <s v="Apparel"/>
    <x v="1"/>
    <s v="Groningen"/>
    <s v="Groningen"/>
    <m/>
    <s v="Netherlands"/>
    <s v="Western Europe"/>
    <n v="17"/>
    <n v="365"/>
    <s v="Perfect Fitness Perfect Rip Deck"/>
    <n v="59.990001679999999"/>
    <n v="54.488929209402009"/>
    <n v="3"/>
    <n v="3.5999999049999998"/>
    <n v="179.97000503999999"/>
    <s v="Cash not over 200"/>
    <s v="CASH"/>
  </r>
  <r>
    <x v="210"/>
    <d v="2017-02-07T00:00:00"/>
    <n v="2"/>
    <n v="6"/>
    <n v="0"/>
    <s v="Second Class"/>
    <m/>
    <n v="17"/>
    <s v="Cleats"/>
    <n v="9353"/>
    <n v="4"/>
    <s v="Apparel"/>
    <x v="1"/>
    <s v="Gateshead"/>
    <s v="England"/>
    <m/>
    <s v="United Kingdom"/>
    <s v="Northern Europe"/>
    <n v="17"/>
    <n v="365"/>
    <s v="Perfect Fitness Perfect Rip Deck"/>
    <n v="59.990001679999999"/>
    <n v="54.488929209402009"/>
    <n v="3"/>
    <n v="12.600000380000001"/>
    <n v="179.97000503999999"/>
    <s v="Cash not over 200"/>
    <s v="CASH"/>
  </r>
  <r>
    <x v="211"/>
    <d v="2015-08-09T00:00:00"/>
    <n v="2"/>
    <n v="9"/>
    <n v="1"/>
    <s v="Second Class"/>
    <m/>
    <n v="17"/>
    <s v="Cleats"/>
    <n v="54"/>
    <n v="4"/>
    <s v="Apparel"/>
    <x v="1"/>
    <s v="Eastbourne"/>
    <s v="England"/>
    <m/>
    <s v="United Kingdom"/>
    <s v="Northern Europe"/>
    <n v="17"/>
    <n v="365"/>
    <s v="Perfect Fitness Perfect Rip Deck"/>
    <n v="59.990001679999999"/>
    <n v="54.488929209402009"/>
    <n v="3"/>
    <n v="16.200000760000002"/>
    <n v="179.97000503999999"/>
    <s v="Cash not over 200"/>
    <s v="CASH"/>
  </r>
  <r>
    <x v="212"/>
    <d v="2017-08-20T00:00:00"/>
    <n v="2"/>
    <n v="10"/>
    <n v="1"/>
    <s v="Second Class"/>
    <m/>
    <n v="17"/>
    <s v="Cleats"/>
    <n v="12151"/>
    <n v="4"/>
    <s v="Apparel"/>
    <x v="1"/>
    <s v="Hayange"/>
    <s v="Alsace-Champagne-Ardenne-Lorraine"/>
    <m/>
    <s v="France"/>
    <s v="Western Europe"/>
    <n v="17"/>
    <n v="365"/>
    <s v="Perfect Fitness Perfect Rip Deck"/>
    <n v="59.990001679999999"/>
    <n v="54.488929209402009"/>
    <n v="3"/>
    <n v="18"/>
    <n v="179.97000503999999"/>
    <s v="Cash not over 200"/>
    <s v="CASH"/>
  </r>
  <r>
    <x v="207"/>
    <d v="2017-07-22T00:00:00"/>
    <n v="2"/>
    <n v="11"/>
    <n v="0"/>
    <s v="Second Class"/>
    <m/>
    <n v="24"/>
    <s v="Women's Apparel"/>
    <n v="11329"/>
    <n v="5"/>
    <s v="Golf"/>
    <x v="1"/>
    <s v="Drancy"/>
    <s v="Île-de-France"/>
    <m/>
    <s v="France"/>
    <s v="Western Europe"/>
    <n v="24"/>
    <n v="502"/>
    <s v="Nike Men's Dri-FIT Victory Golf Polo"/>
    <n v="50"/>
    <n v="43.678035218757444"/>
    <n v="3"/>
    <n v="10.5"/>
    <n v="150"/>
    <s v="Cash not over 200"/>
    <s v="CASH"/>
  </r>
  <r>
    <x v="213"/>
    <d v="2017-04-08T00:00:00"/>
    <n v="2"/>
    <n v="3"/>
    <n v="1"/>
    <s v="Second Class"/>
    <m/>
    <n v="29"/>
    <s v="Shop By Sport"/>
    <n v="10018"/>
    <n v="5"/>
    <s v="Golf"/>
    <x v="1"/>
    <s v="Portsmouth"/>
    <s v="England"/>
    <m/>
    <s v="United Kingdom"/>
    <s v="Northern Europe"/>
    <n v="29"/>
    <n v="627"/>
    <s v="Under Armour Girls' Toddler Spine Surge Runni"/>
    <n v="39.990001679999999"/>
    <n v="34.198098313835338"/>
    <n v="3"/>
    <n v="12"/>
    <n v="119.97000503999999"/>
    <s v="Cash not over 200"/>
    <s v="CASH"/>
  </r>
  <r>
    <x v="214"/>
    <d v="2017-09-18T00:00:00"/>
    <n v="2"/>
    <n v="4"/>
    <n v="1"/>
    <s v="Second Class"/>
    <m/>
    <n v="24"/>
    <s v="Women's Apparel"/>
    <n v="3182"/>
    <n v="5"/>
    <s v="Golf"/>
    <x v="1"/>
    <s v="Gelsenkirchen"/>
    <s v="North Rhine-Westphalia"/>
    <m/>
    <s v="Germany"/>
    <s v="Western Europe"/>
    <n v="24"/>
    <n v="502"/>
    <s v="Nike Men's Dri-FIT Victory Golf Polo"/>
    <n v="50"/>
    <n v="43.678035218757444"/>
    <n v="3"/>
    <n v="37.5"/>
    <n v="150"/>
    <s v="Cash not over 200"/>
    <s v="CASH"/>
  </r>
  <r>
    <x v="215"/>
    <d v="2015-02-07T00:00:00"/>
    <n v="2"/>
    <n v="5"/>
    <n v="1"/>
    <s v="Second Class"/>
    <m/>
    <n v="41"/>
    <s v="Trade-In"/>
    <n v="4936"/>
    <n v="6"/>
    <s v="Outdoors"/>
    <x v="1"/>
    <s v="Nice"/>
    <s v="Provence-Alpes-Côte d'Azur"/>
    <m/>
    <s v="France"/>
    <s v="Western Europe"/>
    <n v="41"/>
    <n v="917"/>
    <s v="Glove It Women's Mod Oval 3-Zip Carry All Gol"/>
    <n v="21.989999770000001"/>
    <n v="20.391999720066668"/>
    <n v="3"/>
    <n v="10.56000042"/>
    <n v="65.969999310000006"/>
    <s v="Cash not over 200"/>
    <s v="CASH"/>
  </r>
  <r>
    <x v="216"/>
    <d v="2017-03-11T00:00:00"/>
    <n v="2"/>
    <n v="6"/>
    <n v="1"/>
    <s v="Second Class"/>
    <m/>
    <n v="65"/>
    <s v="Consumer Electronics"/>
    <n v="14630"/>
    <n v="10"/>
    <s v="Technology"/>
    <x v="1"/>
    <s v="Perugia"/>
    <s v="Umbria"/>
    <m/>
    <s v="Italy"/>
    <s v="Southern Europe"/>
    <n v="65"/>
    <n v="1352"/>
    <s v="Industrial consumer electronics"/>
    <n v="252.88000489999999"/>
    <n v="203.36417164041666"/>
    <n v="1"/>
    <n v="0"/>
    <n v="252.88000489999999"/>
    <s v="Non-Cash Payments"/>
    <s v="DEBIT"/>
  </r>
  <r>
    <x v="217"/>
    <d v="2017-10-14T00:00:00"/>
    <n v="2"/>
    <n v="9"/>
    <n v="1"/>
    <s v="Second Class"/>
    <m/>
    <n v="62"/>
    <s v="Cameras "/>
    <n v="13256"/>
    <n v="10"/>
    <s v="Technology"/>
    <x v="1"/>
    <s v="Nuremberg"/>
    <s v="Bavaria"/>
    <m/>
    <s v="Germany"/>
    <s v="Western Europe"/>
    <n v="62"/>
    <n v="1349"/>
    <s v="Web Camera"/>
    <n v="452.0400085"/>
    <n v="338.67539386846153"/>
    <n v="1"/>
    <n v="4.5199999809999998"/>
    <n v="452.0400085"/>
    <s v="Non-Cash Payments"/>
    <s v="DEBIT"/>
  </r>
  <r>
    <x v="218"/>
    <d v="2017-04-11T00:00:00"/>
    <n v="2"/>
    <n v="10"/>
    <n v="1"/>
    <s v="Second Class"/>
    <m/>
    <n v="65"/>
    <s v="Consumer Electronics"/>
    <n v="14665"/>
    <n v="10"/>
    <s v="Technology"/>
    <x v="1"/>
    <s v="Reims"/>
    <s v="Alsace-Champagne-Ardenne-Lorraine"/>
    <m/>
    <s v="France"/>
    <s v="Western Europe"/>
    <n v="65"/>
    <n v="1352"/>
    <s v="Industrial consumer electronics"/>
    <n v="252.88000489999999"/>
    <n v="203.36417164041666"/>
    <n v="1"/>
    <n v="2.5299999710000001"/>
    <n v="252.88000489999999"/>
    <s v="Non-Cash Payments"/>
    <s v="DEBIT"/>
  </r>
  <r>
    <x v="219"/>
    <d v="2017-10-16T00:00:00"/>
    <n v="2"/>
    <n v="11"/>
    <n v="1"/>
    <s v="Second Class"/>
    <m/>
    <n v="62"/>
    <s v="Cameras "/>
    <n v="13363"/>
    <n v="10"/>
    <s v="Technology"/>
    <x v="1"/>
    <s v="Halle"/>
    <s v="Saxony-Anhalt"/>
    <m/>
    <s v="Germany"/>
    <s v="Western Europe"/>
    <n v="62"/>
    <n v="1349"/>
    <s v="Web Camera"/>
    <n v="452.0400085"/>
    <n v="338.67539386846153"/>
    <n v="1"/>
    <n v="9.0399999619999996"/>
    <n v="452.0400085"/>
    <s v="Non-Cash Payments"/>
    <s v="DEBIT"/>
  </r>
  <r>
    <x v="220"/>
    <d v="2017-03-11T00:00:00"/>
    <n v="2"/>
    <n v="3"/>
    <n v="1"/>
    <s v="Second Class"/>
    <m/>
    <n v="65"/>
    <s v="Consumer Electronics"/>
    <n v="14645"/>
    <n v="10"/>
    <s v="Technology"/>
    <x v="1"/>
    <s v="Bremerhaven"/>
    <s v="Bremen"/>
    <m/>
    <s v="Germany"/>
    <s v="Western Europe"/>
    <n v="65"/>
    <n v="1352"/>
    <s v="Industrial consumer electronics"/>
    <n v="252.88000489999999"/>
    <n v="203.36417164041666"/>
    <n v="1"/>
    <n v="7.5900001530000001"/>
    <n v="252.88000489999999"/>
    <s v="Non-Cash Payments"/>
    <s v="DEBIT"/>
  </r>
  <r>
    <x v="221"/>
    <d v="2017-10-13T00:00:00"/>
    <n v="2"/>
    <n v="4"/>
    <n v="1"/>
    <s v="Second Class"/>
    <m/>
    <n v="62"/>
    <s v="Cameras "/>
    <n v="13163"/>
    <n v="10"/>
    <s v="Technology"/>
    <x v="1"/>
    <s v="Portici"/>
    <s v="Campania"/>
    <m/>
    <s v="Italy"/>
    <s v="Southern Europe"/>
    <n v="62"/>
    <n v="1349"/>
    <s v="Web Camera"/>
    <n v="452.0400085"/>
    <n v="338.67539386846153"/>
    <n v="1"/>
    <n v="18.079999919999999"/>
    <n v="452.0400085"/>
    <s v="Non-Cash Payments"/>
    <s v="DEBIT"/>
  </r>
  <r>
    <x v="222"/>
    <d v="2017-02-11T00:00:00"/>
    <n v="2"/>
    <n v="5"/>
    <n v="1"/>
    <s v="Second Class"/>
    <m/>
    <n v="65"/>
    <s v="Consumer Electronics"/>
    <n v="14553"/>
    <n v="10"/>
    <s v="Technology"/>
    <x v="1"/>
    <s v="Bielefeld"/>
    <s v="North Rhine-Westphalia"/>
    <m/>
    <s v="Germany"/>
    <s v="Western Europe"/>
    <n v="65"/>
    <n v="1352"/>
    <s v="Industrial consumer electronics"/>
    <n v="252.88000489999999"/>
    <n v="203.36417164041666"/>
    <n v="1"/>
    <n v="12.64000034"/>
    <n v="252.88000489999999"/>
    <s v="Non-Cash Payments"/>
    <s v="DEBIT"/>
  </r>
  <r>
    <x v="223"/>
    <d v="2017-10-29T00:00:00"/>
    <n v="2"/>
    <n v="6"/>
    <n v="1"/>
    <s v="Second Class"/>
    <m/>
    <n v="64"/>
    <s v="Computers"/>
    <n v="14287"/>
    <n v="10"/>
    <s v="Technology"/>
    <x v="1"/>
    <s v="London"/>
    <s v="England"/>
    <m/>
    <s v="United Kingdom"/>
    <s v="Northern Europe"/>
    <n v="64"/>
    <n v="1351"/>
    <s v="Dell Laptop"/>
    <n v="1500"/>
    <n v="1293.21250629"/>
    <n v="1"/>
    <n v="82.5"/>
    <n v="1500"/>
    <s v="Non-Cash Payments"/>
    <s v="DEBIT"/>
  </r>
  <r>
    <x v="224"/>
    <d v="2017-10-13T00:00:00"/>
    <n v="2"/>
    <n v="9"/>
    <n v="0"/>
    <s v="Second Class"/>
    <m/>
    <n v="62"/>
    <s v="Cameras "/>
    <n v="13179"/>
    <n v="10"/>
    <s v="Technology"/>
    <x v="1"/>
    <s v="Drancy"/>
    <s v="Île-de-France"/>
    <m/>
    <s v="France"/>
    <s v="Western Europe"/>
    <n v="62"/>
    <n v="1349"/>
    <s v="Web Camera"/>
    <n v="452.0400085"/>
    <n v="338.67539386846153"/>
    <n v="1"/>
    <n v="24.86000061"/>
    <n v="452.0400085"/>
    <s v="Non-Cash Payments"/>
    <s v="DEBIT"/>
  </r>
  <r>
    <x v="225"/>
    <d v="2017-11-10T00:00:00"/>
    <n v="2"/>
    <n v="10"/>
    <n v="1"/>
    <s v="Second Class"/>
    <m/>
    <n v="62"/>
    <s v="Cameras "/>
    <n v="13035"/>
    <n v="10"/>
    <s v="Technology"/>
    <x v="1"/>
    <s v="Duisburg"/>
    <s v="North Rhine-Westphalia"/>
    <m/>
    <s v="Germany"/>
    <s v="Western Europe"/>
    <n v="62"/>
    <n v="1349"/>
    <s v="Web Camera"/>
    <n v="452.0400085"/>
    <n v="338.67539386846153"/>
    <n v="1"/>
    <n v="24.86000061"/>
    <n v="452.0400085"/>
    <s v="Non-Cash Payments"/>
    <s v="DEBIT"/>
  </r>
  <r>
    <x v="226"/>
    <d v="2017-10-30T00:00:00"/>
    <n v="2"/>
    <n v="11"/>
    <n v="1"/>
    <s v="Second Class"/>
    <m/>
    <n v="64"/>
    <s v="Computers"/>
    <n v="14322"/>
    <n v="10"/>
    <s v="Technology"/>
    <x v="1"/>
    <s v="Bradford"/>
    <s v="England"/>
    <m/>
    <s v="United Kingdom"/>
    <s v="Northern Europe"/>
    <n v="64"/>
    <n v="1351"/>
    <s v="Dell Laptop"/>
    <n v="1500"/>
    <n v="1293.21250629"/>
    <n v="1"/>
    <n v="105"/>
    <n v="1500"/>
    <s v="Non-Cash Payments"/>
    <s v="DEBIT"/>
  </r>
  <r>
    <x v="227"/>
    <d v="2017-10-13T00:00:00"/>
    <n v="2"/>
    <n v="3"/>
    <n v="1"/>
    <s v="Second Class"/>
    <m/>
    <n v="62"/>
    <s v="Cameras "/>
    <n v="13196"/>
    <n v="10"/>
    <s v="Technology"/>
    <x v="1"/>
    <s v="Agrigento"/>
    <s v="Sicily"/>
    <m/>
    <s v="Italy"/>
    <s v="Southern Europe"/>
    <n v="62"/>
    <n v="1349"/>
    <s v="Web Camera"/>
    <n v="452.0400085"/>
    <n v="338.67539386846153"/>
    <n v="1"/>
    <n v="31.63999939"/>
    <n v="452.0400085"/>
    <s v="Non-Cash Payments"/>
    <s v="DEBIT"/>
  </r>
  <r>
    <x v="228"/>
    <d v="2017-03-11T00:00:00"/>
    <n v="2"/>
    <n v="4"/>
    <n v="0"/>
    <s v="Second Class"/>
    <m/>
    <n v="65"/>
    <s v="Consumer Electronics"/>
    <n v="14604"/>
    <n v="10"/>
    <s v="Technology"/>
    <x v="1"/>
    <s v="Oldham"/>
    <s v="England"/>
    <m/>
    <s v="United Kingdom"/>
    <s v="Northern Europe"/>
    <n v="65"/>
    <n v="1352"/>
    <s v="Industrial consumer electronics"/>
    <n v="252.88000489999999"/>
    <n v="203.36417164041666"/>
    <n v="1"/>
    <n v="22.760000229999999"/>
    <n v="252.88000489999999"/>
    <s v="Non-Cash Payments"/>
    <s v="DEBIT"/>
  </r>
  <r>
    <x v="229"/>
    <d v="2017-10-10T00:00:00"/>
    <n v="2"/>
    <n v="5"/>
    <n v="1"/>
    <s v="Second Class"/>
    <m/>
    <n v="62"/>
    <s v="Cameras "/>
    <n v="12961"/>
    <n v="10"/>
    <s v="Technology"/>
    <x v="1"/>
    <s v="Palermo"/>
    <s v="Sicily"/>
    <m/>
    <s v="Italy"/>
    <s v="Southern Europe"/>
    <n v="62"/>
    <n v="1349"/>
    <s v="Web Camera"/>
    <n v="452.0400085"/>
    <n v="338.67539386846153"/>
    <n v="1"/>
    <n v="40.680000309999997"/>
    <n v="452.0400085"/>
    <s v="Non-Cash Payments"/>
    <s v="DEBIT"/>
  </r>
  <r>
    <x v="230"/>
    <d v="2017-04-11T00:00:00"/>
    <n v="2"/>
    <n v="6"/>
    <n v="1"/>
    <s v="Second Class"/>
    <m/>
    <n v="65"/>
    <s v="Consumer Electronics"/>
    <n v="14676"/>
    <n v="10"/>
    <s v="Technology"/>
    <x v="1"/>
    <s v="Madrid"/>
    <s v="Madrid"/>
    <m/>
    <s v="Spain"/>
    <s v="Southern Europe"/>
    <n v="65"/>
    <n v="1352"/>
    <s v="Industrial consumer electronics"/>
    <n v="252.88000489999999"/>
    <n v="203.36417164041666"/>
    <n v="1"/>
    <n v="22.760000229999999"/>
    <n v="252.88000489999999"/>
    <s v="Non-Cash Payments"/>
    <s v="DEBIT"/>
  </r>
  <r>
    <x v="231"/>
    <d v="2017-10-26T00:00:00"/>
    <n v="2"/>
    <n v="9"/>
    <n v="1"/>
    <s v="Second Class"/>
    <m/>
    <n v="64"/>
    <s v="Computers"/>
    <n v="14087"/>
    <n v="10"/>
    <s v="Technology"/>
    <x v="1"/>
    <s v="Nancy"/>
    <s v="Alsace-Champagne-Ardenne-Lorraine"/>
    <m/>
    <s v="France"/>
    <s v="Western Europe"/>
    <n v="64"/>
    <n v="1351"/>
    <s v="Dell Laptop"/>
    <n v="1500"/>
    <n v="1293.21250629"/>
    <n v="1"/>
    <n v="135"/>
    <n v="1500"/>
    <s v="Non-Cash Payments"/>
    <s v="DEBIT"/>
  </r>
  <r>
    <x v="232"/>
    <d v="2017-10-13T00:00:00"/>
    <n v="2"/>
    <n v="10"/>
    <n v="0"/>
    <s v="Second Class"/>
    <m/>
    <n v="62"/>
    <s v="Cameras "/>
    <n v="13194"/>
    <n v="10"/>
    <s v="Technology"/>
    <x v="1"/>
    <s v="Girona"/>
    <s v="Catalonia"/>
    <m/>
    <s v="Spain"/>
    <s v="Southern Europe"/>
    <n v="62"/>
    <n v="1349"/>
    <s v="Web Camera"/>
    <n v="452.0400085"/>
    <n v="338.67539386846153"/>
    <n v="1"/>
    <n v="45.200000760000002"/>
    <n v="452.0400085"/>
    <s v="Non-Cash Payments"/>
    <s v="DEBIT"/>
  </r>
  <r>
    <x v="233"/>
    <d v="2017-01-11T00:00:00"/>
    <n v="2"/>
    <n v="11"/>
    <n v="1"/>
    <s v="Second Class"/>
    <m/>
    <n v="65"/>
    <s v="Consumer Electronics"/>
    <n v="14513"/>
    <n v="10"/>
    <s v="Technology"/>
    <x v="1"/>
    <s v="Laon"/>
    <s v="Nord-Pas-de-Calais-Picardie"/>
    <m/>
    <s v="France"/>
    <s v="Western Europe"/>
    <n v="65"/>
    <n v="1352"/>
    <s v="Industrial consumer electronics"/>
    <n v="252.88000489999999"/>
    <n v="203.36417164041666"/>
    <n v="1"/>
    <n v="25.290000920000001"/>
    <n v="252.88000489999999"/>
    <s v="Non-Cash Payments"/>
    <s v="DEBIT"/>
  </r>
  <r>
    <x v="234"/>
    <d v="2017-10-17T00:00:00"/>
    <n v="2"/>
    <n v="3"/>
    <n v="1"/>
    <s v="Second Class"/>
    <m/>
    <n v="62"/>
    <s v="Cameras "/>
    <n v="13461"/>
    <n v="10"/>
    <s v="Technology"/>
    <x v="1"/>
    <s v="Hartlepool"/>
    <s v="England"/>
    <m/>
    <s v="United Kingdom"/>
    <s v="Northern Europe"/>
    <n v="62"/>
    <n v="1349"/>
    <s v="Web Camera"/>
    <n v="452.0400085"/>
    <n v="338.67539386846153"/>
    <n v="1"/>
    <n v="67.809997559999999"/>
    <n v="452.0400085"/>
    <s v="Non-Cash Payments"/>
    <s v="DEBIT"/>
  </r>
  <r>
    <x v="235"/>
    <d v="2017-01-11T00:00:00"/>
    <n v="2"/>
    <n v="4"/>
    <n v="1"/>
    <s v="Second Class"/>
    <m/>
    <n v="65"/>
    <s v="Consumer Electronics"/>
    <n v="14510"/>
    <n v="10"/>
    <s v="Technology"/>
    <x v="1"/>
    <s v="Pontault-Combault"/>
    <s v="Île-de-France"/>
    <m/>
    <s v="France"/>
    <s v="Western Europe"/>
    <n v="65"/>
    <n v="1352"/>
    <s v="Industrial consumer electronics"/>
    <n v="252.88000489999999"/>
    <n v="203.36417164041666"/>
    <n v="1"/>
    <n v="37.930000309999997"/>
    <n v="252.88000489999999"/>
    <s v="Non-Cash Payments"/>
    <s v="DEBIT"/>
  </r>
  <r>
    <x v="236"/>
    <d v="2017-10-13T00:00:00"/>
    <n v="2"/>
    <n v="5"/>
    <n v="1"/>
    <s v="Second Class"/>
    <m/>
    <n v="62"/>
    <s v="Cameras "/>
    <n v="13190"/>
    <n v="10"/>
    <s v="Technology"/>
    <x v="1"/>
    <s v="La Rochelle"/>
    <s v="Aquitaine-Limousin-Poitou-Charentes"/>
    <m/>
    <s v="France"/>
    <s v="Western Europe"/>
    <n v="62"/>
    <n v="1349"/>
    <s v="Web Camera"/>
    <n v="452.0400085"/>
    <n v="338.67539386846153"/>
    <n v="1"/>
    <n v="72.33000183"/>
    <n v="452.0400085"/>
    <s v="Non-Cash Payments"/>
    <s v="DEBIT"/>
  </r>
  <r>
    <x v="237"/>
    <d v="2017-01-11T00:00:00"/>
    <n v="2"/>
    <n v="6"/>
    <n v="1"/>
    <s v="Second Class"/>
    <m/>
    <n v="65"/>
    <s v="Consumer Electronics"/>
    <n v="14508"/>
    <n v="10"/>
    <s v="Technology"/>
    <x v="1"/>
    <s v="Edinburgh"/>
    <s v="Scotland"/>
    <m/>
    <s v="United Kingdom"/>
    <s v="Northern Europe"/>
    <n v="65"/>
    <n v="1352"/>
    <s v="Industrial consumer electronics"/>
    <n v="252.88000489999999"/>
    <n v="203.36417164041666"/>
    <n v="1"/>
    <n v="42.990001679999999"/>
    <n v="252.88000489999999"/>
    <s v="Non-Cash Payments"/>
    <s v="DEBIT"/>
  </r>
  <r>
    <x v="238"/>
    <d v="2017-01-11T00:00:00"/>
    <n v="2"/>
    <n v="9"/>
    <n v="1"/>
    <s v="Second Class"/>
    <m/>
    <n v="65"/>
    <s v="Consumer Electronics"/>
    <n v="14472"/>
    <n v="10"/>
    <s v="Technology"/>
    <x v="1"/>
    <s v="Acerra"/>
    <s v="Campania"/>
    <m/>
    <s v="Italy"/>
    <s v="Southern Europe"/>
    <n v="65"/>
    <n v="1352"/>
    <s v="Industrial consumer electronics"/>
    <n v="252.88000489999999"/>
    <n v="203.36417164041666"/>
    <n v="1"/>
    <n v="42.990001679999999"/>
    <n v="252.88000489999999"/>
    <s v="Non-Cash Payments"/>
    <s v="DEBIT"/>
  </r>
  <r>
    <x v="239"/>
    <d v="2017-02-11T00:00:00"/>
    <n v="2"/>
    <n v="10"/>
    <n v="1"/>
    <s v="Second Class"/>
    <m/>
    <n v="65"/>
    <s v="Consumer Electronics"/>
    <n v="14562"/>
    <n v="10"/>
    <s v="Technology"/>
    <x v="1"/>
    <s v="Hanover"/>
    <s v="Lower Saxony"/>
    <m/>
    <s v="Germany"/>
    <s v="Western Europe"/>
    <n v="65"/>
    <n v="1352"/>
    <s v="Industrial consumer electronics"/>
    <n v="252.88000489999999"/>
    <n v="203.36417164041666"/>
    <n v="1"/>
    <n v="42.990001679999999"/>
    <n v="252.88000489999999"/>
    <s v="Non-Cash Payments"/>
    <s v="DEBIT"/>
  </r>
  <r>
    <x v="240"/>
    <d v="2017-10-13T00:00:00"/>
    <n v="2"/>
    <n v="11"/>
    <n v="1"/>
    <s v="Second Class"/>
    <m/>
    <n v="62"/>
    <s v="Cameras "/>
    <n v="13206"/>
    <n v="10"/>
    <s v="Technology"/>
    <x v="1"/>
    <s v="Manchester"/>
    <s v="England"/>
    <m/>
    <s v="United Kingdom"/>
    <s v="Northern Europe"/>
    <n v="62"/>
    <n v="1349"/>
    <s v="Web Camera"/>
    <n v="452.0400085"/>
    <n v="338.67539386846153"/>
    <n v="1"/>
    <n v="81.370002749999998"/>
    <n v="452.0400085"/>
    <s v="Non-Cash Payments"/>
    <s v="DEBIT"/>
  </r>
  <r>
    <x v="241"/>
    <d v="2017-11-10T00:00:00"/>
    <n v="2"/>
    <n v="3"/>
    <n v="1"/>
    <s v="Second Class"/>
    <m/>
    <n v="62"/>
    <s v="Cameras "/>
    <n v="13080"/>
    <n v="10"/>
    <s v="Technology"/>
    <x v="1"/>
    <s v="Messina"/>
    <s v="Sicily"/>
    <m/>
    <s v="Italy"/>
    <s v="Southern Europe"/>
    <n v="62"/>
    <n v="1349"/>
    <s v="Web Camera"/>
    <n v="452.0400085"/>
    <n v="338.67539386846153"/>
    <n v="1"/>
    <n v="81.370002749999998"/>
    <n v="452.0400085"/>
    <s v="Non-Cash Payments"/>
    <s v="DEBIT"/>
  </r>
  <r>
    <x v="242"/>
    <d v="2017-03-11T00:00:00"/>
    <n v="2"/>
    <n v="4"/>
    <n v="1"/>
    <s v="Second Class"/>
    <m/>
    <n v="65"/>
    <s v="Consumer Electronics"/>
    <n v="14633"/>
    <n v="10"/>
    <s v="Technology"/>
    <x v="1"/>
    <s v="Wilhelmshaven"/>
    <s v="Lower Saxony"/>
    <m/>
    <s v="Germany"/>
    <s v="Western Europe"/>
    <n v="65"/>
    <n v="1352"/>
    <s v="Industrial consumer electronics"/>
    <n v="252.88000489999999"/>
    <n v="203.36417164041666"/>
    <n v="1"/>
    <n v="45.520000459999999"/>
    <n v="252.88000489999999"/>
    <s v="Non-Cash Payments"/>
    <s v="DEBIT"/>
  </r>
  <r>
    <x v="243"/>
    <d v="2017-10-26T00:00:00"/>
    <n v="2"/>
    <n v="5"/>
    <n v="1"/>
    <s v="Second Class"/>
    <m/>
    <n v="64"/>
    <s v="Computers"/>
    <n v="14097"/>
    <n v="10"/>
    <s v="Technology"/>
    <x v="1"/>
    <s v="Letchworth"/>
    <s v="England"/>
    <m/>
    <s v="United Kingdom"/>
    <s v="Northern Europe"/>
    <n v="64"/>
    <n v="1351"/>
    <s v="Dell Laptop"/>
    <n v="1500"/>
    <n v="1293.21250629"/>
    <n v="1"/>
    <n v="300"/>
    <n v="1500"/>
    <s v="Non-Cash Payments"/>
    <s v="DEBIT"/>
  </r>
  <r>
    <x v="244"/>
    <d v="2017-11-10T00:00:00"/>
    <n v="2"/>
    <n v="6"/>
    <n v="0"/>
    <s v="Second Class"/>
    <m/>
    <n v="62"/>
    <s v="Cameras "/>
    <n v="13024"/>
    <n v="10"/>
    <s v="Technology"/>
    <x v="1"/>
    <s v="Kilwinning"/>
    <s v="Scotland"/>
    <m/>
    <s v="United Kingdom"/>
    <s v="Northern Europe"/>
    <n v="62"/>
    <n v="1349"/>
    <s v="Web Camera"/>
    <n v="452.0400085"/>
    <n v="338.67539386846153"/>
    <n v="1"/>
    <n v="113.01000209999999"/>
    <n v="452.0400085"/>
    <s v="Non-Cash Payments"/>
    <s v="DEBIT"/>
  </r>
  <r>
    <x v="245"/>
    <d v="2017-02-10T00:00:00"/>
    <n v="2"/>
    <n v="9"/>
    <n v="1"/>
    <s v="Second Class"/>
    <m/>
    <n v="4"/>
    <s v="Basketball"/>
    <n v="778"/>
    <n v="2"/>
    <s v="Fitness"/>
    <x v="1"/>
    <s v="Villeneuve-le-Roi"/>
    <s v="Île-de-France"/>
    <m/>
    <s v="France"/>
    <s v="Western Europe"/>
    <n v="4"/>
    <n v="60"/>
    <s v="SOLE E25 Elliptical"/>
    <n v="999.98999019999997"/>
    <n v="584.19000239999991"/>
    <n v="1"/>
    <n v="10"/>
    <n v="999.98999019999997"/>
    <s v="Non-Cash Payments"/>
    <s v="DEBIT"/>
  </r>
  <r>
    <x v="246"/>
    <d v="2017-08-09T00:00:00"/>
    <n v="2"/>
    <n v="10"/>
    <n v="1"/>
    <s v="Second Class"/>
    <m/>
    <n v="2"/>
    <s v="Soccer"/>
    <n v="7146"/>
    <n v="2"/>
    <s v="Fitness"/>
    <x v="1"/>
    <s v="Barakaldo"/>
    <s v="Basque Country"/>
    <m/>
    <s v="Spain"/>
    <s v="Southern Europe"/>
    <n v="2"/>
    <n v="24"/>
    <s v="Elevation Training Mask 2.0"/>
    <n v="79.989997860000003"/>
    <n v="71.369997974"/>
    <n v="1"/>
    <n v="1.6000000240000001"/>
    <n v="79.989997860000003"/>
    <s v="Non-Cash Payments"/>
    <s v="DEBIT"/>
  </r>
  <r>
    <x v="247"/>
    <d v="2015-09-17T00:00:00"/>
    <n v="2"/>
    <n v="11"/>
    <n v="1"/>
    <s v="Second Class"/>
    <m/>
    <n v="3"/>
    <s v="Baseball &amp; Softball"/>
    <n v="6365"/>
    <n v="2"/>
    <s v="Fitness"/>
    <x v="1"/>
    <s v="Stockholm"/>
    <s v="Stockholm"/>
    <m/>
    <s v="Sweden"/>
    <s v="Northern Europe"/>
    <n v="3"/>
    <n v="44"/>
    <s v="adidas Men's F10 Messi TRX FG Soccer Cleat"/>
    <n v="59.990001679999999"/>
    <n v="57.194418487916671"/>
    <n v="1"/>
    <n v="7.8000001909999996"/>
    <n v="59.990001679999999"/>
    <s v="Non-Cash Payments"/>
    <s v="DEBIT"/>
  </r>
  <r>
    <x v="248"/>
    <d v="2015-02-10T00:00:00"/>
    <n v="2"/>
    <n v="3"/>
    <n v="1"/>
    <s v="Second Class"/>
    <m/>
    <n v="13"/>
    <s v="Electronics"/>
    <n v="8422"/>
    <n v="3"/>
    <s v="Footwear"/>
    <x v="1"/>
    <s v="Aylesbury"/>
    <s v="England"/>
    <m/>
    <s v="United Kingdom"/>
    <s v="Northern Europe"/>
    <n v="13"/>
    <n v="278"/>
    <s v="Under Armour Men's Compression EV SL Slide"/>
    <n v="44.990001679999999"/>
    <n v="31.547668386333335"/>
    <n v="1"/>
    <n v="1.7999999520000001"/>
    <n v="44.990001679999999"/>
    <s v="Non-Cash Payments"/>
    <s v="DEBIT"/>
  </r>
  <r>
    <x v="249"/>
    <d v="2017-08-08T00:00:00"/>
    <n v="2"/>
    <n v="4"/>
    <n v="1"/>
    <s v="Second Class"/>
    <m/>
    <n v="9"/>
    <s v="Cardio Equipment"/>
    <n v="8524"/>
    <n v="3"/>
    <s v="Footwear"/>
    <x v="1"/>
    <s v="Langenhagen"/>
    <s v="Lower Saxony"/>
    <m/>
    <s v="Germany"/>
    <s v="Western Europe"/>
    <n v="9"/>
    <n v="191"/>
    <s v="Nike Men's Free 5.0+ Running Shoe"/>
    <n v="99.989997860000003"/>
    <n v="95.114003926871064"/>
    <n v="1"/>
    <n v="4"/>
    <n v="99.989997860000003"/>
    <s v="Non-Cash Payments"/>
    <s v="DEBIT"/>
  </r>
  <r>
    <x v="250"/>
    <d v="2015-08-17T00:00:00"/>
    <n v="2"/>
    <n v="5"/>
    <n v="1"/>
    <s v="Second Class"/>
    <m/>
    <n v="9"/>
    <s v="Cardio Equipment"/>
    <n v="3784"/>
    <n v="3"/>
    <s v="Footwear"/>
    <x v="1"/>
    <s v="Birmingham"/>
    <s v="England"/>
    <m/>
    <s v="United Kingdom"/>
    <s v="Northern Europe"/>
    <n v="9"/>
    <n v="191"/>
    <s v="Nike Men's Free 5.0+ Running Shoe"/>
    <n v="99.989997860000003"/>
    <n v="95.114003926871064"/>
    <n v="1"/>
    <n v="5"/>
    <n v="99.989997860000003"/>
    <s v="Non-Cash Payments"/>
    <s v="DEBIT"/>
  </r>
  <r>
    <x v="251"/>
    <d v="2015-09-23T00:00:00"/>
    <n v="2"/>
    <n v="6"/>
    <n v="1"/>
    <s v="Second Class"/>
    <m/>
    <n v="13"/>
    <s v="Electronics"/>
    <n v="10519"/>
    <n v="3"/>
    <s v="Footwear"/>
    <x v="1"/>
    <s v="Amsterdam"/>
    <s v="North Holland"/>
    <m/>
    <s v="Netherlands"/>
    <s v="Western Europe"/>
    <n v="13"/>
    <n v="278"/>
    <s v="Under Armour Men's Compression EV SL Slide"/>
    <n v="44.990001679999999"/>
    <n v="31.547668386333335"/>
    <n v="1"/>
    <n v="3.1500000950000002"/>
    <n v="44.990001679999999"/>
    <s v="Non-Cash Payments"/>
    <s v="DEBIT"/>
  </r>
  <r>
    <x v="252"/>
    <d v="2015-10-23T00:00:00"/>
    <n v="2"/>
    <n v="9"/>
    <n v="1"/>
    <s v="Second Class"/>
    <m/>
    <n v="9"/>
    <s v="Cardio Equipment"/>
    <n v="7132"/>
    <n v="3"/>
    <s v="Footwear"/>
    <x v="1"/>
    <s v="Vienna"/>
    <s v="Vienna"/>
    <m/>
    <s v="Austria"/>
    <s v="Western Europe"/>
    <n v="9"/>
    <n v="191"/>
    <s v="Nike Men's Free 5.0+ Running Shoe"/>
    <n v="99.989997860000003"/>
    <n v="95.114003926871064"/>
    <n v="1"/>
    <n v="10"/>
    <n v="99.989997860000003"/>
    <s v="Non-Cash Payments"/>
    <s v="DEBIT"/>
  </r>
  <r>
    <x v="253"/>
    <d v="2015-11-07T00:00:00"/>
    <n v="2"/>
    <n v="10"/>
    <n v="1"/>
    <s v="Second Class"/>
    <m/>
    <n v="9"/>
    <s v="Cardio Equipment"/>
    <n v="3709"/>
    <n v="3"/>
    <s v="Footwear"/>
    <x v="1"/>
    <s v="Vienna"/>
    <s v="Vienna"/>
    <m/>
    <s v="Austria"/>
    <s v="Western Europe"/>
    <n v="9"/>
    <n v="191"/>
    <s v="Nike Men's Free 5.0+ Running Shoe"/>
    <n v="99.989997860000003"/>
    <n v="95.114003926871064"/>
    <n v="1"/>
    <n v="12"/>
    <n v="99.989997860000003"/>
    <s v="Non-Cash Payments"/>
    <s v="DEBIT"/>
  </r>
  <r>
    <x v="254"/>
    <d v="2015-10-13T00:00:00"/>
    <n v="4"/>
    <n v="13"/>
    <n v="1"/>
    <s v="Standard Class"/>
    <m/>
    <n v="3"/>
    <s v="Baseball &amp; Softball"/>
    <n v="7518"/>
    <n v="2"/>
    <s v="Fitness"/>
    <x v="1"/>
    <s v="Montpellier"/>
    <s v="Languedoc-Roussillon-Midi-Pyrénées"/>
    <m/>
    <s v="France"/>
    <s v="Western Europe"/>
    <n v="3"/>
    <n v="44"/>
    <s v="adidas Men's F10 Messi TRX FG Soccer Cleat"/>
    <n v="59.990001679999999"/>
    <n v="57.194418487916671"/>
    <n v="5"/>
    <n v="15"/>
    <n v="299.9500084"/>
    <s v="Non-Cash Payments"/>
    <s v="DEBIT"/>
  </r>
  <r>
    <x v="255"/>
    <d v="2016-09-29T00:00:00"/>
    <n v="4"/>
    <n v="5"/>
    <n v="1"/>
    <s v="Standard Class"/>
    <m/>
    <n v="11"/>
    <s v="Fitness Accessories"/>
    <n v="1738"/>
    <n v="3"/>
    <s v="Footwear"/>
    <x v="1"/>
    <s v="Khmelnytskyi"/>
    <s v="Khmelnytskyi Oblast"/>
    <m/>
    <s v="Ukraine"/>
    <s v="Eastern Europe"/>
    <n v="11"/>
    <n v="235"/>
    <s v="Under Armour Hustle Storm Medium Duffle Bag"/>
    <n v="34.990001679999999"/>
    <n v="25.521801568600001"/>
    <n v="5"/>
    <n v="0"/>
    <n v="174.9500084"/>
    <s v="Non-Cash Payments"/>
    <s v="DEBIT"/>
  </r>
  <r>
    <x v="256"/>
    <d v="2015-10-08T00:00:00"/>
    <n v="4"/>
    <n v="6"/>
    <n v="0"/>
    <s v="Standard Class"/>
    <m/>
    <n v="9"/>
    <s v="Cardio Equipment"/>
    <n v="1622"/>
    <n v="3"/>
    <s v="Footwear"/>
    <x v="1"/>
    <s v="Vannes"/>
    <s v="Brittany"/>
    <m/>
    <s v="France"/>
    <s v="Western Europe"/>
    <n v="9"/>
    <n v="191"/>
    <s v="Nike Men's Free 5.0+ Running Shoe"/>
    <n v="99.989997860000003"/>
    <n v="95.114003926871064"/>
    <n v="5"/>
    <n v="5"/>
    <n v="499.94998930000003"/>
    <s v="Non-Cash Payments"/>
    <s v="DEBIT"/>
  </r>
  <r>
    <x v="257"/>
    <d v="2015-08-14T00:00:00"/>
    <n v="4"/>
    <n v="9"/>
    <n v="0"/>
    <s v="Standard Class"/>
    <m/>
    <n v="13"/>
    <s v="Electronics"/>
    <n v="1325"/>
    <n v="3"/>
    <s v="Footwear"/>
    <x v="1"/>
    <s v="Fuenlabrada"/>
    <s v="Madrid"/>
    <m/>
    <s v="Spain"/>
    <s v="Southern Europe"/>
    <n v="13"/>
    <n v="273"/>
    <s v="Under Armour Kids' Mercenary Slide"/>
    <n v="27.989999770000001"/>
    <n v="22.101999580000001"/>
    <n v="5"/>
    <n v="2.7999999519999998"/>
    <n v="139.94999885000001"/>
    <s v="Non-Cash Payments"/>
    <s v="DEBIT"/>
  </r>
  <r>
    <x v="258"/>
    <d v="2015-10-08T00:00:00"/>
    <n v="4"/>
    <n v="10"/>
    <n v="1"/>
    <s v="Standard Class"/>
    <m/>
    <n v="9"/>
    <s v="Cardio Equipment"/>
    <n v="5505"/>
    <n v="3"/>
    <s v="Footwear"/>
    <x v="1"/>
    <s v="Villemomble"/>
    <s v="Île-de-France"/>
    <m/>
    <s v="France"/>
    <s v="Western Europe"/>
    <n v="9"/>
    <n v="191"/>
    <s v="Nike Men's Free 5.0+ Running Shoe"/>
    <n v="99.989997860000003"/>
    <n v="95.114003926871064"/>
    <n v="5"/>
    <n v="10"/>
    <n v="499.94998930000003"/>
    <s v="Non-Cash Payments"/>
    <s v="DEBIT"/>
  </r>
  <r>
    <x v="259"/>
    <d v="2017-07-29T00:00:00"/>
    <n v="4"/>
    <n v="11"/>
    <n v="0"/>
    <s v="Standard Class"/>
    <m/>
    <n v="9"/>
    <s v="Cardio Equipment"/>
    <n v="4210"/>
    <n v="3"/>
    <s v="Footwear"/>
    <x v="1"/>
    <s v="Montpellier"/>
    <s v="Languedoc-Roussillon-Midi-Pyrénées"/>
    <m/>
    <s v="France"/>
    <s v="Western Europe"/>
    <n v="9"/>
    <n v="191"/>
    <s v="Nike Men's Free 5.0+ Running Shoe"/>
    <n v="99.989997860000003"/>
    <n v="95.114003926871064"/>
    <n v="5"/>
    <n v="15"/>
    <n v="499.94998930000003"/>
    <s v="Non-Cash Payments"/>
    <s v="DEBIT"/>
  </r>
  <r>
    <x v="260"/>
    <d v="2017-05-09T00:00:00"/>
    <n v="4"/>
    <n v="12"/>
    <n v="0"/>
    <s v="Standard Class"/>
    <m/>
    <n v="9"/>
    <s v="Cardio Equipment"/>
    <n v="11229"/>
    <n v="3"/>
    <s v="Footwear"/>
    <x v="1"/>
    <s v="Gien"/>
    <s v="Centre-Val de Loire"/>
    <m/>
    <s v="France"/>
    <s v="Western Europe"/>
    <n v="9"/>
    <n v="191"/>
    <s v="Nike Men's Free 5.0+ Running Shoe"/>
    <n v="99.989997860000003"/>
    <n v="95.114003926871064"/>
    <n v="5"/>
    <n v="15"/>
    <n v="499.94998930000003"/>
    <s v="Non-Cash Payments"/>
    <s v="DEBIT"/>
  </r>
  <r>
    <x v="261"/>
    <d v="2017-06-28T00:00:00"/>
    <n v="4"/>
    <n v="13"/>
    <n v="0"/>
    <s v="Standard Class"/>
    <m/>
    <n v="9"/>
    <s v="Cardio Equipment"/>
    <n v="9385"/>
    <n v="3"/>
    <s v="Footwear"/>
    <x v="1"/>
    <s v="Neuilly-sur-Seine"/>
    <s v="Île-de-France"/>
    <m/>
    <s v="France"/>
    <s v="Western Europe"/>
    <n v="9"/>
    <n v="191"/>
    <s v="Nike Men's Free 5.0+ Running Shoe"/>
    <n v="99.989997860000003"/>
    <n v="95.114003926871064"/>
    <n v="5"/>
    <n v="15"/>
    <n v="499.94998930000003"/>
    <s v="Non-Cash Payments"/>
    <s v="DEBIT"/>
  </r>
  <r>
    <x v="262"/>
    <d v="2015-06-15T00:00:00"/>
    <n v="4"/>
    <n v="5"/>
    <n v="1"/>
    <s v="Standard Class"/>
    <m/>
    <n v="13"/>
    <s v="Electronics"/>
    <n v="900"/>
    <n v="3"/>
    <s v="Footwear"/>
    <x v="1"/>
    <s v="Viersen"/>
    <s v="North Rhine-Westphalia"/>
    <m/>
    <s v="Germany"/>
    <s v="Western Europe"/>
    <n v="13"/>
    <n v="282"/>
    <s v="Under Armour Women's Ignite PIP VI Slide"/>
    <n v="31.989999770000001"/>
    <n v="27.763856872771434"/>
    <n v="5"/>
    <n v="4.8000001909999996"/>
    <n v="159.94999885000001"/>
    <s v="Non-Cash Payments"/>
    <s v="DEBIT"/>
  </r>
  <r>
    <x v="263"/>
    <d v="2017-06-07T00:00:00"/>
    <n v="4"/>
    <n v="6"/>
    <n v="1"/>
    <s v="Standard Class"/>
    <m/>
    <n v="9"/>
    <s v="Cardio Equipment"/>
    <n v="6217"/>
    <n v="3"/>
    <s v="Footwear"/>
    <x v="1"/>
    <s v="Verona"/>
    <s v="Veneto"/>
    <m/>
    <s v="Italy"/>
    <s v="Southern Europe"/>
    <n v="9"/>
    <n v="191"/>
    <s v="Nike Men's Free 5.0+ Running Shoe"/>
    <n v="99.989997860000003"/>
    <n v="95.114003926871064"/>
    <n v="5"/>
    <n v="20"/>
    <n v="499.94998930000003"/>
    <s v="Non-Cash Payments"/>
    <s v="DEBIT"/>
  </r>
  <r>
    <x v="264"/>
    <d v="2017-05-09T00:00:00"/>
    <n v="4"/>
    <n v="9"/>
    <n v="0"/>
    <s v="Standard Class"/>
    <m/>
    <n v="9"/>
    <s v="Cardio Equipment"/>
    <n v="9466"/>
    <n v="3"/>
    <s v="Footwear"/>
    <x v="1"/>
    <s v="Fano"/>
    <s v="Marche"/>
    <m/>
    <s v="Italy"/>
    <s v="Southern Europe"/>
    <n v="9"/>
    <n v="191"/>
    <s v="Nike Men's Free 5.0+ Running Shoe"/>
    <n v="99.989997860000003"/>
    <n v="95.114003926871064"/>
    <n v="5"/>
    <n v="20"/>
    <n v="499.94998930000003"/>
    <s v="Non-Cash Payments"/>
    <s v="DEBIT"/>
  </r>
  <r>
    <x v="265"/>
    <d v="2016-11-17T00:00:00"/>
    <n v="4"/>
    <n v="10"/>
    <n v="0"/>
    <s v="Standard Class"/>
    <m/>
    <n v="9"/>
    <s v="Cardio Equipment"/>
    <n v="4596"/>
    <n v="3"/>
    <s v="Footwear"/>
    <x v="1"/>
    <s v="Gdynia"/>
    <s v="Pomerania"/>
    <m/>
    <s v="Poland"/>
    <s v="Eastern Europe"/>
    <n v="9"/>
    <n v="191"/>
    <s v="Nike Men's Free 5.0+ Running Shoe"/>
    <n v="99.989997860000003"/>
    <n v="95.114003926871064"/>
    <n v="5"/>
    <n v="25"/>
    <n v="499.94998930000003"/>
    <s v="Non-Cash Payments"/>
    <s v="DEBIT"/>
  </r>
  <r>
    <x v="266"/>
    <d v="2017-07-15T00:00:00"/>
    <n v="4"/>
    <n v="11"/>
    <n v="1"/>
    <s v="Standard Class"/>
    <m/>
    <n v="9"/>
    <s v="Cardio Equipment"/>
    <n v="5206"/>
    <n v="3"/>
    <s v="Footwear"/>
    <x v="1"/>
    <s v="Talavera de la Reina"/>
    <s v="Castilla-La Mancha"/>
    <m/>
    <s v="Spain"/>
    <s v="Southern Europe"/>
    <n v="9"/>
    <n v="191"/>
    <s v="Nike Men's Free 5.0+ Running Shoe"/>
    <n v="99.989997860000003"/>
    <n v="95.114003926871064"/>
    <n v="5"/>
    <n v="25"/>
    <n v="499.94998930000003"/>
    <s v="Non-Cash Payments"/>
    <s v="DEBIT"/>
  </r>
  <r>
    <x v="267"/>
    <d v="2017-09-13T00:00:00"/>
    <n v="4"/>
    <n v="12"/>
    <n v="0"/>
    <s v="Standard Class"/>
    <m/>
    <n v="9"/>
    <s v="Cardio Equipment"/>
    <n v="2823"/>
    <n v="3"/>
    <s v="Footwear"/>
    <x v="1"/>
    <s v="Montreuil"/>
    <s v="Île-de-France"/>
    <m/>
    <s v="France"/>
    <s v="Western Europe"/>
    <n v="9"/>
    <n v="191"/>
    <s v="Nike Men's Free 5.0+ Running Shoe"/>
    <n v="99.989997860000003"/>
    <n v="95.114003926871064"/>
    <n v="5"/>
    <n v="25"/>
    <n v="499.94998930000003"/>
    <s v="Non-Cash Payments"/>
    <s v="DEBIT"/>
  </r>
  <r>
    <x v="268"/>
    <d v="2015-03-10T00:00:00"/>
    <n v="4"/>
    <n v="13"/>
    <n v="1"/>
    <s v="Standard Class"/>
    <m/>
    <n v="11"/>
    <s v="Fitness Accessories"/>
    <n v="10408"/>
    <n v="3"/>
    <s v="Footwear"/>
    <x v="1"/>
    <s v="Marseille"/>
    <s v="Provence-Alpes-Côte d'Azur"/>
    <m/>
    <s v="France"/>
    <s v="Western Europe"/>
    <n v="11"/>
    <n v="235"/>
    <s v="Under Armour Hustle Storm Medium Duffle Bag"/>
    <n v="34.990001679999999"/>
    <n v="25.521801568600001"/>
    <n v="5"/>
    <n v="8.75"/>
    <n v="174.9500084"/>
    <s v="Non-Cash Payments"/>
    <s v="DEBIT"/>
  </r>
  <r>
    <x v="269"/>
    <d v="2015-03-10T00:00:00"/>
    <n v="4"/>
    <n v="5"/>
    <n v="1"/>
    <s v="Standard Class"/>
    <m/>
    <n v="11"/>
    <s v="Fitness Accessories"/>
    <n v="11011"/>
    <n v="3"/>
    <s v="Footwear"/>
    <x v="1"/>
    <s v="Lisbon"/>
    <s v="Lisbon"/>
    <m/>
    <s v="Portugal"/>
    <s v="Southern Europe"/>
    <n v="11"/>
    <n v="235"/>
    <s v="Under Armour Hustle Storm Medium Duffle Bag"/>
    <n v="34.990001679999999"/>
    <n v="25.521801568600001"/>
    <n v="5"/>
    <n v="9.6199998860000004"/>
    <n v="174.9500084"/>
    <s v="Non-Cash Payments"/>
    <s v="DEBIT"/>
  </r>
  <r>
    <x v="270"/>
    <d v="2017-02-09T00:00:00"/>
    <n v="4"/>
    <n v="6"/>
    <n v="1"/>
    <s v="Standard Class"/>
    <m/>
    <n v="16"/>
    <s v="As Seen on  TV!"/>
    <n v="40"/>
    <n v="3"/>
    <s v="Footwear"/>
    <x v="1"/>
    <s v="Wolverhampton"/>
    <s v="England"/>
    <m/>
    <s v="United Kingdom"/>
    <s v="Northern Europe"/>
    <n v="16"/>
    <n v="359"/>
    <s v="Nike Men's Free TR 5.0 TB Training Shoe"/>
    <n v="99.989997860000003"/>
    <n v="65.117997740000007"/>
    <n v="5"/>
    <n v="35"/>
    <n v="499.94998930000003"/>
    <s v="Non-Cash Payments"/>
    <s v="DEBIT"/>
  </r>
  <r>
    <x v="271"/>
    <d v="2016-11-16T00:00:00"/>
    <n v="4"/>
    <n v="9"/>
    <n v="1"/>
    <s v="Standard Class"/>
    <m/>
    <n v="9"/>
    <s v="Cardio Equipment"/>
    <n v="11636"/>
    <n v="3"/>
    <s v="Footwear"/>
    <x v="1"/>
    <s v="Satu Mare"/>
    <s v="Satu Mare"/>
    <m/>
    <s v="Romania"/>
    <s v="Eastern Europe"/>
    <n v="9"/>
    <n v="191"/>
    <s v="Nike Men's Free 5.0+ Running Shoe"/>
    <n v="99.989997860000003"/>
    <n v="95.114003926871064"/>
    <n v="5"/>
    <n v="45"/>
    <n v="499.94998930000003"/>
    <s v="Non-Cash Payments"/>
    <s v="DEBIT"/>
  </r>
  <r>
    <x v="272"/>
    <d v="2015-07-22T00:00:00"/>
    <n v="2"/>
    <n v="6"/>
    <n v="1"/>
    <s v="Second Class"/>
    <m/>
    <n v="9"/>
    <s v="Cardio Equipment"/>
    <n v="9120"/>
    <n v="3"/>
    <s v="Footwear"/>
    <x v="1"/>
    <s v="Wiesbaden"/>
    <s v="Hesse"/>
    <m/>
    <s v="Germany"/>
    <s v="Western Europe"/>
    <n v="9"/>
    <n v="191"/>
    <s v="Nike Men's Free 5.0+ Running Shoe"/>
    <n v="99.989997860000003"/>
    <n v="95.114003926871064"/>
    <n v="4"/>
    <n v="4"/>
    <n v="399.95999144000001"/>
    <s v="Cash Over 200"/>
    <s v="CASH"/>
  </r>
  <r>
    <x v="273"/>
    <d v="2015-07-09T00:00:00"/>
    <n v="2"/>
    <n v="9"/>
    <n v="0"/>
    <s v="Second Class"/>
    <m/>
    <n v="13"/>
    <s v="Electronics"/>
    <n v="12221"/>
    <n v="3"/>
    <s v="Footwear"/>
    <x v="1"/>
    <s v="Montpellier"/>
    <s v="Languedoc-Roussillon-Midi-Pyrénées"/>
    <m/>
    <s v="France"/>
    <s v="Western Europe"/>
    <n v="13"/>
    <n v="276"/>
    <s v="Under Armour Women's Ignite Slide"/>
    <n v="31.989999770000001"/>
    <n v="27.113333001333334"/>
    <n v="4"/>
    <n v="1.2799999710000001"/>
    <n v="127.95999908"/>
    <s v="Cash not over 200"/>
    <s v="CASH"/>
  </r>
  <r>
    <x v="274"/>
    <d v="2015-06-15T00:00:00"/>
    <n v="2"/>
    <n v="10"/>
    <n v="0"/>
    <s v="Second Class"/>
    <m/>
    <n v="9"/>
    <s v="Cardio Equipment"/>
    <n v="9415"/>
    <n v="3"/>
    <s v="Footwear"/>
    <x v="1"/>
    <s v="Munich"/>
    <s v="Bavaria"/>
    <m/>
    <s v="Germany"/>
    <s v="Western Europe"/>
    <n v="9"/>
    <n v="191"/>
    <s v="Nike Men's Free 5.0+ Running Shoe"/>
    <n v="99.989997860000003"/>
    <n v="95.114003926871064"/>
    <n v="4"/>
    <n v="8"/>
    <n v="399.95999144000001"/>
    <s v="Cash Over 200"/>
    <s v="CASH"/>
  </r>
  <r>
    <x v="213"/>
    <d v="2017-04-08T00:00:00"/>
    <n v="2"/>
    <n v="11"/>
    <n v="1"/>
    <s v="Second Class"/>
    <m/>
    <n v="17"/>
    <s v="Cleats"/>
    <n v="10018"/>
    <n v="4"/>
    <s v="Apparel"/>
    <x v="1"/>
    <s v="Portsmouth"/>
    <s v="England"/>
    <m/>
    <s v="United Kingdom"/>
    <s v="Northern Europe"/>
    <n v="17"/>
    <n v="365"/>
    <s v="Perfect Fitness Perfect Rip Deck"/>
    <n v="59.990001679999999"/>
    <n v="54.488929209402009"/>
    <n v="4"/>
    <n v="12"/>
    <n v="239.96000672"/>
    <s v="Cash Over 200"/>
    <s v="CASH"/>
  </r>
  <r>
    <x v="211"/>
    <d v="2015-08-09T00:00:00"/>
    <n v="2"/>
    <n v="3"/>
    <n v="1"/>
    <s v="Second Class"/>
    <m/>
    <n v="17"/>
    <s v="Cleats"/>
    <n v="54"/>
    <n v="4"/>
    <s v="Apparel"/>
    <x v="1"/>
    <s v="Eastbourne"/>
    <s v="England"/>
    <m/>
    <s v="United Kingdom"/>
    <s v="Northern Europe"/>
    <n v="17"/>
    <n v="365"/>
    <s v="Perfect Fitness Perfect Rip Deck"/>
    <n v="59.990001679999999"/>
    <n v="54.488929209402009"/>
    <n v="4"/>
    <n v="38.38999939"/>
    <n v="239.96000672"/>
    <s v="Cash Over 200"/>
    <s v="CASH"/>
  </r>
  <r>
    <x v="206"/>
    <d v="2015-07-07T00:00:00"/>
    <n v="2"/>
    <n v="4"/>
    <n v="1"/>
    <s v="Second Class"/>
    <m/>
    <n v="17"/>
    <s v="Cleats"/>
    <n v="542"/>
    <n v="4"/>
    <s v="Apparel"/>
    <x v="1"/>
    <s v="Dortmund"/>
    <s v="North Rhine-Westphalia"/>
    <m/>
    <s v="Germany"/>
    <s v="Western Europe"/>
    <n v="17"/>
    <n v="365"/>
    <s v="Perfect Fitness Perfect Rip Deck"/>
    <n v="59.990001679999999"/>
    <n v="54.488929209402009"/>
    <n v="4"/>
    <n v="38.38999939"/>
    <n v="239.96000672"/>
    <s v="Cash Over 200"/>
    <s v="CASH"/>
  </r>
  <r>
    <x v="275"/>
    <d v="2015-06-24T00:00:00"/>
    <n v="2"/>
    <n v="5"/>
    <n v="0"/>
    <s v="Second Class"/>
    <m/>
    <n v="24"/>
    <s v="Women's Apparel"/>
    <n v="724"/>
    <n v="5"/>
    <s v="Golf"/>
    <x v="1"/>
    <s v="Bobigny"/>
    <s v="Île-de-France"/>
    <m/>
    <s v="France"/>
    <s v="Western Europe"/>
    <n v="24"/>
    <n v="502"/>
    <s v="Nike Men's Dri-FIT Victory Golf Polo"/>
    <n v="50"/>
    <n v="43.678035218757444"/>
    <n v="4"/>
    <n v="0"/>
    <n v="200"/>
    <s v="Non-Cash Payments"/>
    <s v="CASH"/>
  </r>
  <r>
    <x v="276"/>
    <d v="2017-09-24T00:00:00"/>
    <n v="2"/>
    <n v="6"/>
    <n v="1"/>
    <s v="Second Class"/>
    <m/>
    <n v="29"/>
    <s v="Shop By Sport"/>
    <n v="8897"/>
    <n v="5"/>
    <s v="Golf"/>
    <x v="1"/>
    <s v="Lille"/>
    <s v="Nord-Pas-de-Calais-Picardie"/>
    <m/>
    <s v="France"/>
    <s v="Western Europe"/>
    <n v="29"/>
    <n v="627"/>
    <s v="Under Armour Girls' Toddler Spine Surge Runni"/>
    <n v="39.990001679999999"/>
    <n v="34.198098313835338"/>
    <n v="4"/>
    <n v="3.2000000480000002"/>
    <n v="159.96000672"/>
    <s v="Cash not over 200"/>
    <s v="CASH"/>
  </r>
  <r>
    <x v="277"/>
    <d v="2016-10-29T00:00:00"/>
    <n v="2"/>
    <n v="9"/>
    <n v="0"/>
    <s v="Second Class"/>
    <m/>
    <n v="24"/>
    <s v="Women's Apparel"/>
    <n v="7112"/>
    <n v="5"/>
    <s v="Golf"/>
    <x v="1"/>
    <s v="Giurgiu"/>
    <s v="Giurgiu"/>
    <m/>
    <s v="Romania"/>
    <s v="Eastern Europe"/>
    <n v="24"/>
    <n v="502"/>
    <s v="Nike Men's Dri-FIT Victory Golf Polo"/>
    <n v="50"/>
    <n v="43.678035218757444"/>
    <n v="4"/>
    <n v="10"/>
    <n v="200"/>
    <s v="Non-Cash Payments"/>
    <s v="CASH"/>
  </r>
  <r>
    <x v="213"/>
    <d v="2017-04-08T00:00:00"/>
    <n v="2"/>
    <n v="10"/>
    <n v="1"/>
    <s v="Second Class"/>
    <m/>
    <n v="24"/>
    <s v="Women's Apparel"/>
    <n v="10018"/>
    <n v="5"/>
    <s v="Golf"/>
    <x v="1"/>
    <s v="Portsmouth"/>
    <s v="England"/>
    <m/>
    <s v="United Kingdom"/>
    <s v="Northern Europe"/>
    <n v="24"/>
    <n v="502"/>
    <s v="Nike Men's Dri-FIT Victory Golf Polo"/>
    <n v="50"/>
    <n v="43.678035218757444"/>
    <n v="4"/>
    <n v="11"/>
    <n v="200"/>
    <s v="Non-Cash Payments"/>
    <s v="CASH"/>
  </r>
  <r>
    <x v="278"/>
    <d v="2015-07-20T00:00:00"/>
    <n v="2"/>
    <n v="11"/>
    <n v="0"/>
    <s v="Second Class"/>
    <m/>
    <n v="24"/>
    <s v="Women's Apparel"/>
    <n v="1086"/>
    <n v="5"/>
    <s v="Golf"/>
    <x v="1"/>
    <s v="Tamworth"/>
    <s v="England"/>
    <m/>
    <s v="United Kingdom"/>
    <s v="Northern Europe"/>
    <n v="24"/>
    <n v="502"/>
    <s v="Nike Men's Dri-FIT Victory Golf Polo"/>
    <n v="50"/>
    <n v="43.678035218757444"/>
    <n v="4"/>
    <n v="14"/>
    <n v="200"/>
    <s v="Non-Cash Payments"/>
    <s v="CASH"/>
  </r>
  <r>
    <x v="279"/>
    <d v="2016-12-25T00:00:00"/>
    <n v="2"/>
    <n v="3"/>
    <n v="1"/>
    <s v="Second Class"/>
    <m/>
    <n v="29"/>
    <s v="Shop By Sport"/>
    <n v="7112"/>
    <n v="5"/>
    <s v="Golf"/>
    <x v="1"/>
    <s v="Lviv"/>
    <s v="Lviv"/>
    <m/>
    <s v="Ukraine"/>
    <s v="Eastern Europe"/>
    <n v="29"/>
    <n v="627"/>
    <s v="Under Armour Girls' Toddler Spine Surge Runni"/>
    <n v="39.990001679999999"/>
    <n v="34.198098313835338"/>
    <n v="4"/>
    <n v="14.399999619999999"/>
    <n v="159.96000672"/>
    <s v="Cash not over 200"/>
    <s v="CASH"/>
  </r>
  <r>
    <x v="280"/>
    <d v="2015-11-10T00:00:00"/>
    <n v="2"/>
    <n v="4"/>
    <n v="1"/>
    <s v="Second Class"/>
    <m/>
    <n v="24"/>
    <s v="Women's Apparel"/>
    <n v="2916"/>
    <n v="5"/>
    <s v="Golf"/>
    <x v="1"/>
    <s v="London"/>
    <s v="England"/>
    <m/>
    <s v="United Kingdom"/>
    <s v="Northern Europe"/>
    <n v="24"/>
    <n v="502"/>
    <s v="Nike Men's Dri-FIT Victory Golf Polo"/>
    <n v="50"/>
    <n v="43.678035218757444"/>
    <n v="4"/>
    <n v="20"/>
    <n v="200"/>
    <s v="Non-Cash Payments"/>
    <s v="CASH"/>
  </r>
  <r>
    <x v="207"/>
    <d v="2017-07-22T00:00:00"/>
    <n v="2"/>
    <n v="5"/>
    <n v="0"/>
    <s v="Second Class"/>
    <m/>
    <n v="29"/>
    <s v="Shop By Sport"/>
    <n v="11329"/>
    <n v="5"/>
    <s v="Golf"/>
    <x v="1"/>
    <s v="Drancy"/>
    <s v="Île-de-France"/>
    <m/>
    <s v="France"/>
    <s v="Western Europe"/>
    <n v="29"/>
    <n v="627"/>
    <s v="Under Armour Girls' Toddler Spine Surge Runni"/>
    <n v="39.990001679999999"/>
    <n v="34.198098313835338"/>
    <n v="4"/>
    <n v="31.989999770000001"/>
    <n v="159.96000672"/>
    <s v="Cash not over 200"/>
    <s v="CASH"/>
  </r>
  <r>
    <x v="279"/>
    <d v="2016-12-25T00:00:00"/>
    <n v="2"/>
    <n v="6"/>
    <n v="1"/>
    <s v="Second Class"/>
    <m/>
    <n v="40"/>
    <s v="Accessories"/>
    <n v="7112"/>
    <n v="6"/>
    <s v="Outdoors"/>
    <x v="1"/>
    <s v="Lviv"/>
    <s v="Lviv"/>
    <m/>
    <s v="Ukraine"/>
    <s v="Eastern Europe"/>
    <n v="40"/>
    <n v="893"/>
    <s v="Team Golf Pittsburgh Steelers Putter Grip"/>
    <n v="24.989999770000001"/>
    <n v="19.858499913833334"/>
    <n v="4"/>
    <n v="14.989999770000001"/>
    <n v="99.959999080000003"/>
    <s v="Cash not over 200"/>
    <s v="CASH"/>
  </r>
  <r>
    <x v="281"/>
    <d v="2015-09-16T00:00:00"/>
    <n v="2"/>
    <n v="9"/>
    <n v="1"/>
    <s v="Second Class"/>
    <m/>
    <n v="9"/>
    <s v="Cardio Equipment"/>
    <n v="2439"/>
    <n v="3"/>
    <s v="Footwear"/>
    <x v="1"/>
    <s v="Messina"/>
    <s v="Sicily"/>
    <m/>
    <s v="Italy"/>
    <s v="Southern Europe"/>
    <n v="9"/>
    <n v="191"/>
    <s v="Nike Men's Free 5.0+ Running Shoe"/>
    <n v="99.989997860000003"/>
    <n v="95.114003926871064"/>
    <n v="5"/>
    <n v="0"/>
    <n v="499.94998930000003"/>
    <s v="Cash Over 200"/>
    <s v="CASH"/>
  </r>
  <r>
    <x v="282"/>
    <d v="2015-08-19T00:00:00"/>
    <n v="2"/>
    <n v="10"/>
    <n v="0"/>
    <s v="Second Class"/>
    <m/>
    <n v="9"/>
    <s v="Cardio Equipment"/>
    <n v="6416"/>
    <n v="3"/>
    <s v="Footwear"/>
    <x v="1"/>
    <s v="Brindisi"/>
    <s v="Apulia"/>
    <m/>
    <s v="Italy"/>
    <s v="Southern Europe"/>
    <n v="9"/>
    <n v="191"/>
    <s v="Nike Men's Free 5.0+ Running Shoe"/>
    <n v="99.989997860000003"/>
    <n v="95.114003926871064"/>
    <n v="5"/>
    <n v="59.990001679999999"/>
    <n v="499.94998930000003"/>
    <s v="Cash Over 200"/>
    <s v="CASH"/>
  </r>
  <r>
    <x v="283"/>
    <d v="2015-06-27T00:00:00"/>
    <n v="2"/>
    <n v="11"/>
    <n v="1"/>
    <s v="Second Class"/>
    <m/>
    <n v="17"/>
    <s v="Cleats"/>
    <n v="6310"/>
    <n v="4"/>
    <s v="Apparel"/>
    <x v="1"/>
    <s v="Hamburg"/>
    <s v="Hamburg"/>
    <m/>
    <s v="Germany"/>
    <s v="Western Europe"/>
    <n v="17"/>
    <n v="365"/>
    <s v="Perfect Fitness Perfect Rip Deck"/>
    <n v="59.990001679999999"/>
    <n v="54.488929209402009"/>
    <n v="5"/>
    <n v="9"/>
    <n v="299.9500084"/>
    <s v="Cash Over 200"/>
    <s v="CASH"/>
  </r>
  <r>
    <x v="284"/>
    <d v="2017-08-25T00:00:00"/>
    <n v="2"/>
    <n v="3"/>
    <n v="1"/>
    <s v="Second Class"/>
    <m/>
    <n v="17"/>
    <s v="Cleats"/>
    <n v="9029"/>
    <n v="4"/>
    <s v="Apparel"/>
    <x v="1"/>
    <s v="The Hague"/>
    <s v="South Holland"/>
    <m/>
    <s v="Netherlands"/>
    <s v="Western Europe"/>
    <n v="17"/>
    <n v="365"/>
    <s v="Perfect Fitness Perfect Rip Deck"/>
    <n v="59.990001679999999"/>
    <n v="54.488929209402009"/>
    <n v="5"/>
    <n v="50.990001679999999"/>
    <n v="299.9500084"/>
    <s v="Cash Over 200"/>
    <s v="CASH"/>
  </r>
  <r>
    <x v="285"/>
    <d v="2015-11-07T00:00:00"/>
    <n v="2"/>
    <n v="4"/>
    <n v="1"/>
    <s v="Second Class"/>
    <m/>
    <n v="17"/>
    <s v="Cleats"/>
    <n v="295"/>
    <n v="4"/>
    <s v="Apparel"/>
    <x v="1"/>
    <s v="Vienna"/>
    <s v="Vienna"/>
    <m/>
    <s v="Austria"/>
    <s v="Western Europe"/>
    <n v="17"/>
    <n v="365"/>
    <s v="Perfect Fitness Perfect Rip Deck"/>
    <n v="59.990001679999999"/>
    <n v="54.488929209402009"/>
    <n v="5"/>
    <n v="50.990001679999999"/>
    <n v="299.9500084"/>
    <s v="Cash Over 200"/>
    <s v="CASH"/>
  </r>
  <r>
    <x v="286"/>
    <d v="2015-08-29T00:00:00"/>
    <n v="2"/>
    <n v="5"/>
    <n v="1"/>
    <s v="Second Class"/>
    <m/>
    <n v="17"/>
    <s v="Cleats"/>
    <n v="9011"/>
    <n v="4"/>
    <s v="Apparel"/>
    <x v="1"/>
    <s v="Duisburg"/>
    <s v="North Rhine-Westphalia"/>
    <m/>
    <s v="Germany"/>
    <s v="Western Europe"/>
    <n v="17"/>
    <n v="365"/>
    <s v="Perfect Fitness Perfect Rip Deck"/>
    <n v="59.990001679999999"/>
    <n v="54.488929209402009"/>
    <n v="5"/>
    <n v="53.990001679999999"/>
    <n v="299.9500084"/>
    <s v="Cash Over 200"/>
    <s v="CASH"/>
  </r>
  <r>
    <x v="282"/>
    <d v="2015-08-19T00:00:00"/>
    <n v="2"/>
    <n v="6"/>
    <n v="0"/>
    <s v="Second Class"/>
    <m/>
    <n v="26"/>
    <s v="Girls' Apparel"/>
    <n v="6416"/>
    <n v="5"/>
    <s v="Golf"/>
    <x v="1"/>
    <s v="Brindisi"/>
    <s v="Apulia"/>
    <m/>
    <s v="Italy"/>
    <s v="Southern Europe"/>
    <n v="26"/>
    <n v="572"/>
    <s v="TYR Boys' Team Digi Jammer"/>
    <n v="39.990001679999999"/>
    <n v="30.892751576250003"/>
    <n v="5"/>
    <n v="4"/>
    <n v="199.9500084"/>
    <s v="Cash not over 200"/>
    <s v="CASH"/>
  </r>
  <r>
    <x v="208"/>
    <d v="2017-07-08T00:00:00"/>
    <n v="2"/>
    <n v="9"/>
    <n v="1"/>
    <s v="Second Class"/>
    <m/>
    <n v="24"/>
    <s v="Women's Apparel"/>
    <n v="3570"/>
    <n v="5"/>
    <s v="Golf"/>
    <x v="1"/>
    <s v="Nantes"/>
    <s v="Pays de la Loire"/>
    <m/>
    <s v="France"/>
    <s v="Western Europe"/>
    <n v="24"/>
    <n v="502"/>
    <s v="Nike Men's Dri-FIT Victory Golf Polo"/>
    <n v="50"/>
    <n v="43.678035218757444"/>
    <n v="5"/>
    <n v="22.5"/>
    <n v="250"/>
    <s v="Cash Over 200"/>
    <s v="CASH"/>
  </r>
  <r>
    <x v="287"/>
    <d v="2015-07-30T00:00:00"/>
    <n v="2"/>
    <n v="10"/>
    <n v="1"/>
    <s v="Second Class"/>
    <m/>
    <n v="24"/>
    <s v="Women's Apparel"/>
    <n v="1577"/>
    <n v="5"/>
    <s v="Golf"/>
    <x v="1"/>
    <s v="Halifax"/>
    <s v="England"/>
    <m/>
    <s v="United Kingdom"/>
    <s v="Northern Europe"/>
    <n v="24"/>
    <n v="502"/>
    <s v="Nike Men's Dri-FIT Victory Golf Polo"/>
    <n v="50"/>
    <n v="43.678035218757444"/>
    <n v="5"/>
    <n v="25"/>
    <n v="250"/>
    <s v="Cash Over 200"/>
    <s v="CASH"/>
  </r>
  <r>
    <x v="278"/>
    <d v="2015-07-20T00:00:00"/>
    <n v="2"/>
    <n v="11"/>
    <n v="0"/>
    <s v="Second Class"/>
    <m/>
    <n v="24"/>
    <s v="Women's Apparel"/>
    <n v="1086"/>
    <n v="5"/>
    <s v="Golf"/>
    <x v="1"/>
    <s v="Tamworth"/>
    <s v="England"/>
    <m/>
    <s v="United Kingdom"/>
    <s v="Northern Europe"/>
    <n v="24"/>
    <n v="502"/>
    <s v="Nike Men's Dri-FIT Victory Golf Polo"/>
    <n v="50"/>
    <n v="43.678035218757444"/>
    <n v="5"/>
    <n v="25"/>
    <n v="250"/>
    <s v="Cash Over 200"/>
    <s v="CASH"/>
  </r>
  <r>
    <x v="288"/>
    <d v="2017-09-19T00:00:00"/>
    <n v="2"/>
    <n v="3"/>
    <n v="1"/>
    <s v="Second Class"/>
    <m/>
    <n v="29"/>
    <s v="Shop By Sport"/>
    <n v="1568"/>
    <n v="5"/>
    <s v="Golf"/>
    <x v="1"/>
    <s v="La Rochelle"/>
    <s v="Aquitaine-Limousin-Poitou-Charentes"/>
    <m/>
    <s v="France"/>
    <s v="Western Europe"/>
    <n v="29"/>
    <n v="627"/>
    <s v="Under Armour Girls' Toddler Spine Surge Runni"/>
    <n v="39.990001679999999"/>
    <n v="34.198098313835338"/>
    <n v="5"/>
    <n v="20"/>
    <n v="199.9500084"/>
    <s v="Cash not over 200"/>
    <s v="CASH"/>
  </r>
  <r>
    <x v="208"/>
    <d v="2017-07-08T00:00:00"/>
    <n v="2"/>
    <n v="4"/>
    <n v="1"/>
    <s v="Second Class"/>
    <m/>
    <n v="24"/>
    <s v="Women's Apparel"/>
    <n v="3570"/>
    <n v="5"/>
    <s v="Golf"/>
    <x v="1"/>
    <s v="Nantes"/>
    <s v="Pays de la Loire"/>
    <m/>
    <s v="France"/>
    <s v="Western Europe"/>
    <n v="24"/>
    <n v="502"/>
    <s v="Nike Men's Dri-FIT Victory Golf Polo"/>
    <n v="50"/>
    <n v="43.678035218757444"/>
    <n v="5"/>
    <n v="25"/>
    <n v="250"/>
    <s v="Cash Over 200"/>
    <s v="CASH"/>
  </r>
  <r>
    <x v="284"/>
    <d v="2017-08-25T00:00:00"/>
    <n v="2"/>
    <n v="5"/>
    <n v="1"/>
    <s v="Second Class"/>
    <m/>
    <n v="24"/>
    <s v="Women's Apparel"/>
    <n v="9029"/>
    <n v="5"/>
    <s v="Golf"/>
    <x v="1"/>
    <s v="The Hague"/>
    <s v="South Holland"/>
    <m/>
    <s v="Netherlands"/>
    <s v="Western Europe"/>
    <n v="24"/>
    <n v="502"/>
    <s v="Nike Men's Dri-FIT Victory Golf Polo"/>
    <n v="50"/>
    <n v="43.678035218757444"/>
    <n v="5"/>
    <n v="37.5"/>
    <n v="250"/>
    <s v="Cash Over 200"/>
    <s v="CASH"/>
  </r>
  <r>
    <x v="289"/>
    <d v="2017-10-08T00:00:00"/>
    <n v="2"/>
    <n v="6"/>
    <n v="1"/>
    <s v="Second Class"/>
    <m/>
    <n v="24"/>
    <s v="Women's Apparel"/>
    <n v="9047"/>
    <n v="5"/>
    <s v="Golf"/>
    <x v="1"/>
    <s v="Ratingen"/>
    <s v="North Rhine-Westphalia"/>
    <m/>
    <s v="Germany"/>
    <s v="Western Europe"/>
    <n v="24"/>
    <n v="502"/>
    <s v="Nike Men's Dri-FIT Victory Golf Polo"/>
    <n v="50"/>
    <n v="43.678035218757444"/>
    <n v="5"/>
    <n v="37.5"/>
    <n v="250"/>
    <s v="Cash Over 200"/>
    <s v="CASH"/>
  </r>
  <r>
    <x v="275"/>
    <d v="2015-06-24T00:00:00"/>
    <n v="2"/>
    <n v="9"/>
    <n v="0"/>
    <s v="Second Class"/>
    <m/>
    <n v="26"/>
    <s v="Girls' Apparel"/>
    <n v="724"/>
    <n v="5"/>
    <s v="Golf"/>
    <x v="1"/>
    <s v="Bobigny"/>
    <s v="Île-de-France"/>
    <m/>
    <s v="France"/>
    <s v="Western Europe"/>
    <n v="26"/>
    <n v="565"/>
    <s v="adidas Youth Germany Black/Red Away Match Soc"/>
    <n v="70"/>
    <n v="62.759999940857142"/>
    <n v="5"/>
    <n v="59.5"/>
    <n v="350"/>
    <s v="Cash Over 200"/>
    <s v="CASH"/>
  </r>
  <r>
    <x v="272"/>
    <d v="2015-07-22T00:00:00"/>
    <n v="2"/>
    <n v="10"/>
    <n v="1"/>
    <s v="Second Class"/>
    <m/>
    <n v="24"/>
    <s v="Women's Apparel"/>
    <n v="9120"/>
    <n v="5"/>
    <s v="Golf"/>
    <x v="1"/>
    <s v="Wiesbaden"/>
    <s v="Hesse"/>
    <m/>
    <s v="Germany"/>
    <s v="Western Europe"/>
    <n v="24"/>
    <n v="502"/>
    <s v="Nike Men's Dri-FIT Victory Golf Polo"/>
    <n v="50"/>
    <n v="43.678035218757444"/>
    <n v="5"/>
    <n v="45"/>
    <n v="250"/>
    <s v="Cash Over 200"/>
    <s v="CASH"/>
  </r>
  <r>
    <x v="290"/>
    <d v="2017-01-17T00:00:00"/>
    <n v="2"/>
    <n v="11"/>
    <n v="0"/>
    <s v="Second Class"/>
    <m/>
    <n v="36"/>
    <s v="Golf Balls"/>
    <n v="7603"/>
    <n v="6"/>
    <s v="Outdoors"/>
    <x v="1"/>
    <s v="Galati"/>
    <s v="Galati"/>
    <m/>
    <s v="Romania"/>
    <s v="Eastern Europe"/>
    <n v="36"/>
    <n v="804"/>
    <s v="Glove It Women's Imperial Golf Glove"/>
    <n v="19.989999770000001"/>
    <n v="13.643874764125"/>
    <n v="5"/>
    <n v="3"/>
    <n v="99.94999885"/>
    <s v="Cash not over 200"/>
    <s v="CASH"/>
  </r>
  <r>
    <x v="291"/>
    <d v="2017-09-16T00:00:00"/>
    <n v="2"/>
    <n v="3"/>
    <n v="1"/>
    <s v="Second Class"/>
    <m/>
    <n v="10"/>
    <s v="Strength Training"/>
    <n v="1566"/>
    <n v="3"/>
    <s v="Footwear"/>
    <x v="1"/>
    <s v="Arnhem"/>
    <s v="Gelderland"/>
    <m/>
    <s v="Netherlands"/>
    <s v="Western Europe"/>
    <n v="10"/>
    <n v="203"/>
    <s v="GoPro HERO3+ Black Edition Camera"/>
    <n v="399.98999020000002"/>
    <n v="294.3899917"/>
    <n v="1"/>
    <n v="48"/>
    <n v="399.98999020000002"/>
    <s v="Non-Cash Payments"/>
    <s v="DEBIT"/>
  </r>
  <r>
    <x v="292"/>
    <d v="2015-08-14T00:00:00"/>
    <n v="2"/>
    <n v="4"/>
    <n v="0"/>
    <s v="Second Class"/>
    <m/>
    <n v="9"/>
    <s v="Cardio Equipment"/>
    <n v="2918"/>
    <n v="3"/>
    <s v="Footwear"/>
    <x v="1"/>
    <s v="Parma"/>
    <s v="Emilia-Romagna"/>
    <m/>
    <s v="Italy"/>
    <s v="Southern Europe"/>
    <n v="9"/>
    <n v="191"/>
    <s v="Nike Men's Free 5.0+ Running Shoe"/>
    <n v="99.989997860000003"/>
    <n v="95.114003926871064"/>
    <n v="1"/>
    <n v="13"/>
    <n v="99.989997860000003"/>
    <s v="Non-Cash Payments"/>
    <s v="DEBIT"/>
  </r>
  <r>
    <x v="293"/>
    <d v="2015-07-13T00:00:00"/>
    <n v="2"/>
    <n v="5"/>
    <n v="1"/>
    <s v="Second Class"/>
    <m/>
    <n v="13"/>
    <s v="Electronics"/>
    <n v="1491"/>
    <n v="3"/>
    <s v="Footwear"/>
    <x v="1"/>
    <s v="Vantaa"/>
    <s v="Uusimaa"/>
    <m/>
    <s v="Finland"/>
    <s v="Northern Europe"/>
    <n v="13"/>
    <n v="273"/>
    <s v="Under Armour Kids' Mercenary Slide"/>
    <n v="27.989999770000001"/>
    <n v="22.101999580000001"/>
    <n v="1"/>
    <n v="4.4800000190000002"/>
    <n v="27.989999770000001"/>
    <s v="Non-Cash Payments"/>
    <s v="DEBIT"/>
  </r>
  <r>
    <x v="294"/>
    <d v="2017-07-11T00:00:00"/>
    <n v="2"/>
    <n v="6"/>
    <n v="1"/>
    <s v="Second Class"/>
    <m/>
    <n v="66"/>
    <s v="Crafts"/>
    <n v="14915"/>
    <n v="4"/>
    <s v="Apparel"/>
    <x v="1"/>
    <s v="Rome"/>
    <s v="Lazio"/>
    <m/>
    <s v="Italy"/>
    <s v="Southern Europe"/>
    <n v="66"/>
    <n v="1353"/>
    <s v="Porcelain crafts"/>
    <n v="461.48001099999999"/>
    <n v="376.77167767999998"/>
    <n v="1"/>
    <n v="0"/>
    <n v="461.48001099999999"/>
    <s v="Non-Cash Payments"/>
    <s v="DEBIT"/>
  </r>
  <r>
    <x v="295"/>
    <d v="2015-07-13T00:00:00"/>
    <n v="2"/>
    <n v="9"/>
    <n v="1"/>
    <s v="Second Class"/>
    <m/>
    <n v="18"/>
    <s v="Men's Footwear"/>
    <n v="9619"/>
    <n v="4"/>
    <s v="Apparel"/>
    <x v="1"/>
    <s v="Vicenza"/>
    <s v="Veneto"/>
    <m/>
    <s v="Italy"/>
    <s v="Southern Europe"/>
    <n v="18"/>
    <n v="403"/>
    <s v="Nike Men's CJ Elite 2 TD Football Cleat"/>
    <n v="129.9900055"/>
    <n v="110.80340837177086"/>
    <n v="1"/>
    <n v="0"/>
    <n v="129.9900055"/>
    <s v="Non-Cash Payments"/>
    <s v="DEBIT"/>
  </r>
  <r>
    <x v="291"/>
    <d v="2017-09-16T00:00:00"/>
    <n v="2"/>
    <n v="10"/>
    <n v="1"/>
    <s v="Second Class"/>
    <m/>
    <n v="17"/>
    <s v="Cleats"/>
    <n v="1566"/>
    <n v="4"/>
    <s v="Apparel"/>
    <x v="1"/>
    <s v="Arnhem"/>
    <s v="Gelderland"/>
    <m/>
    <s v="Netherlands"/>
    <s v="Western Europe"/>
    <n v="17"/>
    <n v="364"/>
    <s v="Total Gym 1400"/>
    <n v="299.98999020000002"/>
    <n v="155.98999020000002"/>
    <n v="1"/>
    <n v="0"/>
    <n v="299.98999020000002"/>
    <s v="Non-Cash Payments"/>
    <s v="DEBIT"/>
  </r>
  <r>
    <x v="245"/>
    <d v="2017-02-10T00:00:00"/>
    <n v="2"/>
    <n v="11"/>
    <n v="1"/>
    <s v="Second Class"/>
    <m/>
    <n v="18"/>
    <s v="Men's Footwear"/>
    <n v="778"/>
    <n v="4"/>
    <s v="Apparel"/>
    <x v="1"/>
    <s v="Villeneuve-le-Roi"/>
    <s v="Île-de-France"/>
    <m/>
    <s v="France"/>
    <s v="Western Europe"/>
    <n v="18"/>
    <n v="403"/>
    <s v="Nike Men's CJ Elite 2 TD Football Cleat"/>
    <n v="129.9900055"/>
    <n v="110.80340837177086"/>
    <n v="1"/>
    <n v="0"/>
    <n v="129.9900055"/>
    <s v="Non-Cash Payments"/>
    <s v="DEBIT"/>
  </r>
  <r>
    <x v="296"/>
    <d v="2017-08-13T00:00:00"/>
    <n v="2"/>
    <n v="3"/>
    <n v="1"/>
    <s v="Second Class"/>
    <m/>
    <n v="18"/>
    <s v="Men's Footwear"/>
    <n v="2363"/>
    <n v="4"/>
    <s v="Apparel"/>
    <x v="1"/>
    <s v="Wattrelos"/>
    <s v="Nord-Pas-de-Calais-Picardie"/>
    <m/>
    <s v="France"/>
    <s v="Western Europe"/>
    <n v="18"/>
    <n v="403"/>
    <s v="Nike Men's CJ Elite 2 TD Football Cleat"/>
    <n v="129.9900055"/>
    <n v="110.80340837177086"/>
    <n v="1"/>
    <n v="0"/>
    <n v="129.9900055"/>
    <s v="Non-Cash Payments"/>
    <s v="DEBIT"/>
  </r>
  <r>
    <x v="297"/>
    <d v="2017-08-08T00:00:00"/>
    <n v="2"/>
    <n v="4"/>
    <n v="1"/>
    <s v="Second Class"/>
    <m/>
    <n v="18"/>
    <s v="Men's Footwear"/>
    <n v="5898"/>
    <n v="4"/>
    <s v="Apparel"/>
    <x v="1"/>
    <s v="Duisburg"/>
    <s v="North Rhine-Westphalia"/>
    <m/>
    <s v="Germany"/>
    <s v="Western Europe"/>
    <n v="18"/>
    <n v="403"/>
    <s v="Nike Men's CJ Elite 2 TD Football Cleat"/>
    <n v="129.9900055"/>
    <n v="110.80340837177086"/>
    <n v="1"/>
    <n v="0"/>
    <n v="129.9900055"/>
    <s v="Non-Cash Payments"/>
    <s v="DEBIT"/>
  </r>
  <r>
    <x v="298"/>
    <d v="2015-05-08T00:00:00"/>
    <n v="2"/>
    <n v="5"/>
    <n v="1"/>
    <s v="Second Class"/>
    <m/>
    <n v="18"/>
    <s v="Men's Footwear"/>
    <n v="1948"/>
    <n v="4"/>
    <s v="Apparel"/>
    <x v="1"/>
    <s v="Hamburg"/>
    <s v="Hamburg"/>
    <m/>
    <s v="Germany"/>
    <s v="Western Europe"/>
    <n v="18"/>
    <n v="403"/>
    <s v="Nike Men's CJ Elite 2 TD Football Cleat"/>
    <n v="129.9900055"/>
    <n v="110.80340837177086"/>
    <n v="1"/>
    <n v="0"/>
    <n v="129.9900055"/>
    <s v="Non-Cash Payments"/>
    <s v="DEBIT"/>
  </r>
  <r>
    <x v="299"/>
    <d v="2016-05-11T00:00:00"/>
    <n v="2"/>
    <n v="6"/>
    <n v="1"/>
    <s v="Second Class"/>
    <m/>
    <n v="17"/>
    <s v="Cleats"/>
    <n v="1820"/>
    <n v="4"/>
    <s v="Apparel"/>
    <x v="1"/>
    <s v="Yaroslavl"/>
    <s v="Yaroslavl"/>
    <m/>
    <s v="Russia"/>
    <s v="Eastern Europe"/>
    <n v="17"/>
    <n v="365"/>
    <s v="Perfect Fitness Perfect Rip Deck"/>
    <n v="59.990001679999999"/>
    <n v="54.488929209402009"/>
    <n v="1"/>
    <n v="0.60000002399999997"/>
    <n v="59.990001679999999"/>
    <s v="Non-Cash Payments"/>
    <s v="DEBIT"/>
  </r>
  <r>
    <x v="300"/>
    <d v="2017-05-11T00:00:00"/>
    <n v="2"/>
    <n v="9"/>
    <n v="1"/>
    <s v="Second Class"/>
    <m/>
    <n v="66"/>
    <s v="Crafts"/>
    <n v="14770"/>
    <n v="4"/>
    <s v="Apparel"/>
    <x v="1"/>
    <s v="London"/>
    <s v="England"/>
    <m/>
    <s v="United Kingdom"/>
    <s v="Northern Europe"/>
    <n v="66"/>
    <n v="1353"/>
    <s v="Porcelain crafts"/>
    <n v="461.48001099999999"/>
    <n v="376.77167767999998"/>
    <n v="1"/>
    <n v="4.6100001339999999"/>
    <n v="461.48001099999999"/>
    <s v="Non-Cash Payments"/>
    <s v="DEBIT"/>
  </r>
  <r>
    <x v="301"/>
    <d v="2017-07-22T00:00:00"/>
    <n v="2"/>
    <n v="10"/>
    <n v="1"/>
    <s v="Second Class"/>
    <m/>
    <n v="18"/>
    <s v="Men's Footwear"/>
    <n v="1962"/>
    <n v="4"/>
    <s v="Apparel"/>
    <x v="1"/>
    <s v="Hastings"/>
    <s v="England"/>
    <m/>
    <s v="United Kingdom"/>
    <s v="Nor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2"/>
    <d v="2015-08-10T00:00:00"/>
    <n v="2"/>
    <n v="11"/>
    <n v="1"/>
    <s v="Second Class"/>
    <m/>
    <n v="18"/>
    <s v="Men's Footwear"/>
    <n v="7175"/>
    <n v="4"/>
    <s v="Apparel"/>
    <x v="1"/>
    <s v="Sheffield"/>
    <s v="England"/>
    <m/>
    <s v="United Kingdom"/>
    <s v="Nor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3"/>
    <d v="2015-09-20T00:00:00"/>
    <n v="2"/>
    <n v="3"/>
    <n v="1"/>
    <s v="Second Class"/>
    <m/>
    <n v="18"/>
    <s v="Men's Footwear"/>
    <n v="1222"/>
    <n v="4"/>
    <s v="Apparel"/>
    <x v="1"/>
    <s v="Lowestoft"/>
    <s v="England"/>
    <m/>
    <s v="United Kingdom"/>
    <s v="Nor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4"/>
    <d v="2015-08-06T00:00:00"/>
    <n v="2"/>
    <n v="4"/>
    <n v="0"/>
    <s v="Second Class"/>
    <m/>
    <n v="18"/>
    <s v="Men's Footwear"/>
    <n v="487"/>
    <n v="4"/>
    <s v="Apparel"/>
    <x v="1"/>
    <s v="Turku"/>
    <s v="Southwest Finland"/>
    <m/>
    <s v="Finland"/>
    <s v="Nor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5"/>
    <d v="2017-09-21T00:00:00"/>
    <n v="2"/>
    <n v="5"/>
    <n v="1"/>
    <s v="Second Class"/>
    <m/>
    <n v="18"/>
    <s v="Men's Footwear"/>
    <n v="2217"/>
    <n v="4"/>
    <s v="Apparel"/>
    <x v="1"/>
    <s v="San Sebastian"/>
    <s v="Basque Country"/>
    <m/>
    <s v="Spain"/>
    <s v="Sou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292"/>
    <d v="2015-08-14T00:00:00"/>
    <n v="2"/>
    <n v="6"/>
    <n v="0"/>
    <s v="Second Class"/>
    <m/>
    <n v="18"/>
    <s v="Men's Footwear"/>
    <n v="2918"/>
    <n v="4"/>
    <s v="Apparel"/>
    <x v="1"/>
    <s v="Parma"/>
    <s v="Emilia-Romagna"/>
    <m/>
    <s v="Italy"/>
    <s v="South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6"/>
    <d v="2017-06-11T00:00:00"/>
    <n v="2"/>
    <n v="9"/>
    <n v="0"/>
    <s v="Second Class"/>
    <m/>
    <n v="66"/>
    <s v="Crafts"/>
    <n v="14824"/>
    <n v="4"/>
    <s v="Apparel"/>
    <x v="1"/>
    <s v="Montreuil"/>
    <s v="Île-de-France"/>
    <m/>
    <s v="France"/>
    <s v="Western Europe"/>
    <n v="66"/>
    <n v="1353"/>
    <s v="Porcelain crafts"/>
    <n v="461.48001099999999"/>
    <n v="376.77167767999998"/>
    <n v="1"/>
    <n v="4.6100001339999999"/>
    <n v="461.48001099999999"/>
    <s v="Non-Cash Payments"/>
    <s v="DEBIT"/>
  </r>
  <r>
    <x v="245"/>
    <d v="2017-02-10T00:00:00"/>
    <n v="2"/>
    <n v="10"/>
    <n v="1"/>
    <s v="Second Class"/>
    <m/>
    <n v="18"/>
    <s v="Men's Footwear"/>
    <n v="778"/>
    <n v="4"/>
    <s v="Apparel"/>
    <x v="1"/>
    <s v="Villeneuve-le-Roi"/>
    <s v="Île-de-France"/>
    <m/>
    <s v="France"/>
    <s v="West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296"/>
    <d v="2017-08-13T00:00:00"/>
    <n v="2"/>
    <n v="11"/>
    <n v="1"/>
    <s v="Second Class"/>
    <m/>
    <n v="18"/>
    <s v="Men's Footwear"/>
    <n v="2363"/>
    <n v="4"/>
    <s v="Apparel"/>
    <x v="1"/>
    <s v="Wattrelos"/>
    <s v="Nord-Pas-de-Calais-Picardie"/>
    <m/>
    <s v="France"/>
    <s v="West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7"/>
    <d v="2015-05-09T00:00:00"/>
    <n v="2"/>
    <n v="3"/>
    <n v="1"/>
    <s v="Second Class"/>
    <m/>
    <n v="18"/>
    <s v="Men's Footwear"/>
    <n v="2078"/>
    <n v="4"/>
    <s v="Apparel"/>
    <x v="1"/>
    <s v="Remscheid"/>
    <s v="North Rhine-Westphalia"/>
    <m/>
    <s v="Germany"/>
    <s v="Western Europe"/>
    <n v="18"/>
    <n v="403"/>
    <s v="Nike Men's CJ Elite 2 TD Football Cleat"/>
    <n v="129.9900055"/>
    <n v="110.80340837177086"/>
    <n v="1"/>
    <n v="1.2999999520000001"/>
    <n v="129.9900055"/>
    <s v="Non-Cash Payments"/>
    <s v="DEBIT"/>
  </r>
  <r>
    <x v="308"/>
    <d v="2016-12-25T00:00:00"/>
    <n v="2"/>
    <n v="4"/>
    <n v="1"/>
    <s v="Second Class"/>
    <m/>
    <n v="17"/>
    <s v="Cleats"/>
    <n v="10497"/>
    <n v="4"/>
    <s v="Apparel"/>
    <x v="1"/>
    <s v="Sterlitamak"/>
    <s v="Bashkortostan"/>
    <m/>
    <s v="Russia"/>
    <s v="Eastern Europe"/>
    <n v="17"/>
    <n v="365"/>
    <s v="Perfect Fitness Perfect Rip Deck"/>
    <n v="59.990001679999999"/>
    <n v="54.488929209402009"/>
    <n v="1"/>
    <n v="1.2000000479999999"/>
    <n v="59.990001679999999"/>
    <s v="Non-Cash Payments"/>
    <s v="DEBIT"/>
  </r>
  <r>
    <x v="309"/>
    <d v="2015-08-29T00:00:00"/>
    <n v="2"/>
    <n v="5"/>
    <n v="0"/>
    <s v="Second Class"/>
    <m/>
    <n v="18"/>
    <s v="Men's Footwear"/>
    <n v="4695"/>
    <n v="4"/>
    <s v="Apparel"/>
    <x v="1"/>
    <s v="Exeter"/>
    <s v="England"/>
    <m/>
    <s v="United Kingdom"/>
    <s v="Northern Europe"/>
    <n v="18"/>
    <n v="403"/>
    <s v="Nike Men's CJ Elite 2 TD Football Cleat"/>
    <n v="129.9900055"/>
    <n v="110.80340837177086"/>
    <n v="1"/>
    <n v="2.5999999049999998"/>
    <n v="129.9900055"/>
    <s v="Non-Cash Payments"/>
    <s v="DEBIT"/>
  </r>
  <r>
    <x v="304"/>
    <d v="2015-08-06T00:00:00"/>
    <n v="2"/>
    <n v="6"/>
    <n v="0"/>
    <s v="Second Class"/>
    <m/>
    <n v="18"/>
    <s v="Men's Footwear"/>
    <n v="487"/>
    <n v="4"/>
    <s v="Apparel"/>
    <x v="1"/>
    <s v="Turku"/>
    <s v="Southwest Finland"/>
    <m/>
    <s v="Finland"/>
    <s v="Northern Europe"/>
    <n v="18"/>
    <n v="403"/>
    <s v="Nike Men's CJ Elite 2 TD Football Cleat"/>
    <n v="129.9900055"/>
    <n v="110.80340837177086"/>
    <n v="1"/>
    <n v="2.5999999049999998"/>
    <n v="129.9900055"/>
    <s v="Non-Cash Payments"/>
    <s v="DEBIT"/>
  </r>
  <r>
    <x v="310"/>
    <d v="2015-07-08T00:00:00"/>
    <n v="2"/>
    <n v="9"/>
    <n v="1"/>
    <s v="Second Class"/>
    <m/>
    <n v="17"/>
    <s v="Cleats"/>
    <n v="9857"/>
    <n v="4"/>
    <s v="Apparel"/>
    <x v="1"/>
    <s v="Nice"/>
    <s v="Provence-Alpes-Côte d'Azur"/>
    <m/>
    <s v="France"/>
    <s v="Western Europe"/>
    <n v="17"/>
    <n v="365"/>
    <s v="Perfect Fitness Perfect Rip Deck"/>
    <n v="59.990001679999999"/>
    <n v="54.488929209402009"/>
    <n v="1"/>
    <n v="1.2000000479999999"/>
    <n v="59.990001679999999"/>
    <s v="Non-Cash Payments"/>
    <s v="DEBIT"/>
  </r>
  <r>
    <x v="311"/>
    <d v="2015-09-20T00:00:00"/>
    <n v="2"/>
    <n v="10"/>
    <n v="1"/>
    <s v="Second Class"/>
    <m/>
    <n v="18"/>
    <s v="Men's Footwear"/>
    <n v="2168"/>
    <n v="4"/>
    <s v="Apparel"/>
    <x v="1"/>
    <s v="Lowestoft"/>
    <s v="England"/>
    <m/>
    <s v="United Kingdom"/>
    <s v="Northern Europe"/>
    <n v="18"/>
    <n v="403"/>
    <s v="Nike Men's CJ Elite 2 TD Football Cleat"/>
    <n v="129.9900055"/>
    <n v="110.80340837177086"/>
    <n v="1"/>
    <n v="3.9000000950000002"/>
    <n v="129.9900055"/>
    <s v="Non-Cash Payments"/>
    <s v="DEBIT"/>
  </r>
  <r>
    <x v="304"/>
    <d v="2015-08-06T00:00:00"/>
    <n v="2"/>
    <n v="11"/>
    <n v="0"/>
    <s v="Second Class"/>
    <m/>
    <n v="18"/>
    <s v="Men's Footwear"/>
    <n v="487"/>
    <n v="4"/>
    <s v="Apparel"/>
    <x v="1"/>
    <s v="Turku"/>
    <s v="Southwest Finland"/>
    <m/>
    <s v="Finland"/>
    <s v="Northern Europe"/>
    <n v="18"/>
    <n v="403"/>
    <s v="Nike Men's CJ Elite 2 TD Football Cleat"/>
    <n v="129.9900055"/>
    <n v="110.80340837177086"/>
    <n v="1"/>
    <n v="3.9000000950000002"/>
    <n v="129.9900055"/>
    <s v="Non-Cash Payments"/>
    <s v="DEBIT"/>
  </r>
  <r>
    <x v="312"/>
    <d v="2015-06-07T00:00:00"/>
    <n v="2"/>
    <n v="3"/>
    <n v="1"/>
    <s v="Second Class"/>
    <m/>
    <n v="17"/>
    <s v="Cleats"/>
    <n v="4078"/>
    <n v="4"/>
    <s v="Apparel"/>
    <x v="1"/>
    <s v="Parma"/>
    <s v="Emilia-Romagna"/>
    <m/>
    <s v="Italy"/>
    <s v="Southern Europe"/>
    <n v="17"/>
    <n v="365"/>
    <s v="Perfect Fitness Perfect Rip Deck"/>
    <n v="59.990001679999999"/>
    <n v="54.488929209402009"/>
    <n v="1"/>
    <n v="1.7999999520000001"/>
    <n v="59.990001679999999"/>
    <s v="Non-Cash Payments"/>
    <s v="DEBIT"/>
  </r>
  <r>
    <x v="313"/>
    <d v="2015-02-08T00:00:00"/>
    <n v="2"/>
    <n v="4"/>
    <n v="0"/>
    <s v="Second Class"/>
    <m/>
    <n v="18"/>
    <s v="Men's Footwear"/>
    <n v="11887"/>
    <n v="4"/>
    <s v="Apparel"/>
    <x v="1"/>
    <s v="Pamiers"/>
    <s v="Languedoc-Roussillon-Midi-Pyrénées"/>
    <m/>
    <s v="France"/>
    <s v="Western Europe"/>
    <n v="18"/>
    <n v="403"/>
    <s v="Nike Men's CJ Elite 2 TD Football Cleat"/>
    <n v="129.9900055"/>
    <n v="110.80340837177086"/>
    <n v="1"/>
    <n v="3.9000000950000002"/>
    <n v="129.9900055"/>
    <s v="Non-Cash Payments"/>
    <s v="DEBIT"/>
  </r>
  <r>
    <x v="314"/>
    <d v="2015-10-06T00:00:00"/>
    <n v="2"/>
    <n v="5"/>
    <n v="1"/>
    <s v="Second Class"/>
    <m/>
    <n v="18"/>
    <s v="Men's Footwear"/>
    <n v="6588"/>
    <n v="4"/>
    <s v="Apparel"/>
    <x v="1"/>
    <s v="Hamburg"/>
    <s v="Hamburg"/>
    <m/>
    <s v="Germany"/>
    <s v="Western Europe"/>
    <n v="18"/>
    <n v="403"/>
    <s v="Nike Men's CJ Elite 2 TD Football Cleat"/>
    <n v="129.9900055"/>
    <n v="110.80340837177086"/>
    <n v="1"/>
    <n v="3.9000000950000002"/>
    <n v="129.9900055"/>
    <s v="Non-Cash Payments"/>
    <s v="DEBIT"/>
  </r>
  <r>
    <x v="315"/>
    <d v="2017-08-15T00:00:00"/>
    <n v="2"/>
    <n v="6"/>
    <n v="1"/>
    <s v="Second Class"/>
    <m/>
    <n v="18"/>
    <s v="Men's Footwear"/>
    <n v="7167"/>
    <n v="4"/>
    <s v="Apparel"/>
    <x v="1"/>
    <s v="Dordrecht"/>
    <s v="South Holland"/>
    <m/>
    <s v="Netherlands"/>
    <s v="Western Europe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316"/>
    <d v="2015-09-18T00:00:00"/>
    <n v="2"/>
    <n v="9"/>
    <n v="1"/>
    <s v="Second Class"/>
    <m/>
    <n v="18"/>
    <s v="Men's Footwear"/>
    <n v="1459"/>
    <n v="4"/>
    <s v="Apparel"/>
    <x v="1"/>
    <s v="Marseille"/>
    <s v="Provence-Alpes-Côte d'Azur"/>
    <m/>
    <s v="France"/>
    <s v="Western Europe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317"/>
    <d v="2015-06-09T00:00:00"/>
    <n v="2"/>
    <n v="10"/>
    <n v="1"/>
    <s v="Second Class"/>
    <m/>
    <n v="18"/>
    <s v="Men's Footwear"/>
    <n v="548"/>
    <n v="4"/>
    <s v="Apparel"/>
    <x v="1"/>
    <s v="Amsterdam"/>
    <s v="North Holland"/>
    <m/>
    <s v="Netherlands"/>
    <s v="Western Europe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318"/>
    <d v="2015-07-23T00:00:00"/>
    <n v="2"/>
    <n v="11"/>
    <n v="1"/>
    <s v="Second Class"/>
    <m/>
    <n v="18"/>
    <s v="Men's Footwear"/>
    <n v="5224"/>
    <n v="4"/>
    <s v="Apparel"/>
    <x v="1"/>
    <s v="Strasbourg"/>
    <s v="Alsace-Champagne-Ardenne-Lorraine"/>
    <m/>
    <s v="France"/>
    <s v="Western Europe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314"/>
    <d v="2015-10-06T00:00:00"/>
    <n v="2"/>
    <n v="3"/>
    <n v="1"/>
    <s v="Second Class"/>
    <m/>
    <n v="18"/>
    <s v="Men's Footwear"/>
    <n v="6588"/>
    <n v="4"/>
    <s v="Apparel"/>
    <x v="1"/>
    <s v="Hamburg"/>
    <s v="Hamburg"/>
    <m/>
    <s v="Germany"/>
    <s v="Western Europe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319"/>
    <d v="2015-07-18T00:00:00"/>
    <n v="2"/>
    <n v="4"/>
    <n v="1"/>
    <s v="Second Class"/>
    <m/>
    <n v="17"/>
    <s v="Cleats"/>
    <n v="2686"/>
    <n v="4"/>
    <s v="Apparel"/>
    <x v="1"/>
    <s v="Alphen aan den Rijn"/>
    <s v="South Holland"/>
    <m/>
    <s v="Netherlands"/>
    <s v="Western Europe"/>
    <n v="17"/>
    <n v="365"/>
    <s v="Perfect Fitness Perfect Rip Deck"/>
    <n v="59.990001679999999"/>
    <n v="54.488929209402009"/>
    <n v="1"/>
    <n v="3"/>
    <n v="59.990001679999999"/>
    <s v="Non-Cash Payments"/>
    <s v="DEBIT"/>
  </r>
  <r>
    <x v="320"/>
    <d v="2016-09-10T00:00:00"/>
    <n v="2"/>
    <n v="5"/>
    <n v="1"/>
    <s v="Second Class"/>
    <m/>
    <n v="18"/>
    <s v="Men's Footwear"/>
    <n v="468"/>
    <n v="4"/>
    <s v="Apparel"/>
    <x v="1"/>
    <s v="Lublin"/>
    <s v="Lublin"/>
    <m/>
    <s v="Poland"/>
    <s v="Eastern Europe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321"/>
    <d v="2015-10-07T00:00:00"/>
    <n v="2"/>
    <n v="6"/>
    <n v="1"/>
    <s v="Second Class"/>
    <m/>
    <n v="17"/>
    <s v="Cleats"/>
    <n v="8456"/>
    <n v="4"/>
    <s v="Apparel"/>
    <x v="1"/>
    <s v="Stockholm"/>
    <s v="Stockholm"/>
    <m/>
    <s v="Sweden"/>
    <s v="Northern Europe"/>
    <n v="17"/>
    <n v="365"/>
    <s v="Perfect Fitness Perfect Rip Deck"/>
    <n v="59.990001679999999"/>
    <n v="54.488929209402009"/>
    <n v="1"/>
    <n v="3.2999999519999998"/>
    <n v="59.990001679999999"/>
    <s v="Non-Cash Payments"/>
    <s v="DEBIT"/>
  </r>
  <r>
    <x v="322"/>
    <d v="2015-04-07T00:00:00"/>
    <n v="2"/>
    <n v="9"/>
    <n v="1"/>
    <s v="Second Class"/>
    <m/>
    <n v="18"/>
    <s v="Men's Footwear"/>
    <n v="1260"/>
    <n v="4"/>
    <s v="Apparel"/>
    <x v="1"/>
    <s v="Dublin"/>
    <s v="Dublin"/>
    <m/>
    <s v="Ireland"/>
    <s v="Northern Europe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323"/>
    <d v="2017-08-30T00:00:00"/>
    <n v="2"/>
    <n v="10"/>
    <n v="1"/>
    <s v="Second Class"/>
    <m/>
    <n v="18"/>
    <s v="Men's Footwear"/>
    <n v="3050"/>
    <n v="4"/>
    <s v="Apparel"/>
    <x v="1"/>
    <s v="Madrid"/>
    <s v="Madrid"/>
    <m/>
    <s v="Spain"/>
    <s v="Southern Europe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324"/>
    <d v="2017-05-07T00:00:00"/>
    <n v="2"/>
    <n v="11"/>
    <n v="1"/>
    <s v="Second Class"/>
    <m/>
    <n v="18"/>
    <s v="Men's Footwear"/>
    <n v="10308"/>
    <n v="4"/>
    <s v="Apparel"/>
    <x v="1"/>
    <s v="Six-Fours-les-Plages"/>
    <s v="Provence-Alpes-Côte d'Azur"/>
    <m/>
    <s v="France"/>
    <s v="Western Europe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325"/>
    <d v="2015-04-10T00:00:00"/>
    <n v="2"/>
    <n v="3"/>
    <n v="1"/>
    <s v="Second Class"/>
    <m/>
    <n v="18"/>
    <s v="Men's Footwear"/>
    <n v="6428"/>
    <n v="4"/>
    <s v="Apparel"/>
    <x v="1"/>
    <s v="Rennes"/>
    <s v="Brittany"/>
    <m/>
    <s v="France"/>
    <s v="Western Europe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326"/>
    <d v="2015-10-14T00:00:00"/>
    <n v="2"/>
    <n v="4"/>
    <n v="1"/>
    <s v="Second Class"/>
    <m/>
    <n v="18"/>
    <s v="Men's Footwear"/>
    <n v="387"/>
    <n v="4"/>
    <s v="Apparel"/>
    <x v="1"/>
    <s v="Capannori"/>
    <s v="Tuscany"/>
    <m/>
    <s v="Italy"/>
    <s v="Southern Europe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327"/>
    <d v="2017-06-08T00:00:00"/>
    <n v="2"/>
    <n v="5"/>
    <n v="0"/>
    <s v="Second Class"/>
    <m/>
    <n v="18"/>
    <s v="Men's Footwear"/>
    <n v="2270"/>
    <n v="4"/>
    <s v="Apparel"/>
    <x v="1"/>
    <s v="Reutlingen"/>
    <s v="Baden-Württemberg"/>
    <m/>
    <s v="Germany"/>
    <s v="Western Europe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328"/>
    <d v="2015-10-10T00:00:00"/>
    <n v="2"/>
    <n v="6"/>
    <n v="1"/>
    <s v="Second Class"/>
    <m/>
    <n v="18"/>
    <s v="Men's Footwear"/>
    <n v="482"/>
    <n v="4"/>
    <s v="Apparel"/>
    <x v="1"/>
    <s v="Palaiseau"/>
    <s v="Île-de-France"/>
    <m/>
    <s v="France"/>
    <s v="Western Europe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329"/>
    <d v="2017-06-08T00:00:00"/>
    <n v="2"/>
    <n v="9"/>
    <n v="1"/>
    <s v="Second Class"/>
    <m/>
    <n v="18"/>
    <s v="Men's Footwear"/>
    <n v="1956"/>
    <n v="4"/>
    <s v="Apparel"/>
    <x v="1"/>
    <s v="Redditch"/>
    <s v="England"/>
    <m/>
    <s v="United Kingdom"/>
    <s v="Nor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330"/>
    <d v="2015-10-21T00:00:00"/>
    <n v="2"/>
    <n v="10"/>
    <n v="1"/>
    <s v="Second Class"/>
    <m/>
    <n v="18"/>
    <s v="Men's Footwear"/>
    <n v="7466"/>
    <n v="4"/>
    <s v="Apparel"/>
    <x v="1"/>
    <s v="Leeds"/>
    <s v="England"/>
    <m/>
    <s v="United Kingdom"/>
    <s v="Nor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331"/>
    <d v="2015-09-24T00:00:00"/>
    <n v="2"/>
    <n v="11"/>
    <n v="1"/>
    <s v="Second Class"/>
    <m/>
    <n v="18"/>
    <s v="Men's Footwear"/>
    <n v="8224"/>
    <n v="4"/>
    <s v="Apparel"/>
    <x v="1"/>
    <s v="Plymouth"/>
    <s v="England"/>
    <m/>
    <s v="United Kingdom"/>
    <s v="Nor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247"/>
    <d v="2015-09-17T00:00:00"/>
    <n v="2"/>
    <n v="3"/>
    <n v="1"/>
    <s v="Second Class"/>
    <m/>
    <n v="18"/>
    <s v="Men's Footwear"/>
    <n v="6365"/>
    <n v="4"/>
    <s v="Apparel"/>
    <x v="1"/>
    <s v="Stockholm"/>
    <s v="Stockholm"/>
    <m/>
    <s v="Sweden"/>
    <s v="Nor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332"/>
    <d v="2015-10-17T00:00:00"/>
    <n v="2"/>
    <n v="4"/>
    <n v="1"/>
    <s v="Second Class"/>
    <m/>
    <n v="18"/>
    <s v="Men's Footwear"/>
    <n v="3490"/>
    <n v="4"/>
    <s v="Apparel"/>
    <x v="1"/>
    <s v="Barcelona"/>
    <s v="Catalonia"/>
    <m/>
    <s v="Spain"/>
    <s v="Sou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333"/>
    <d v="2015-02-06T00:00:00"/>
    <n v="2"/>
    <n v="5"/>
    <n v="1"/>
    <s v="Second Class"/>
    <m/>
    <n v="18"/>
    <s v="Men's Footwear"/>
    <n v="1596"/>
    <n v="4"/>
    <s v="Apparel"/>
    <x v="1"/>
    <s v="Castelldefels"/>
    <s v="Catalonia"/>
    <m/>
    <s v="Spain"/>
    <s v="Southern Europe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334"/>
    <d v="2017-01-08T00:00:00"/>
    <n v="2"/>
    <n v="6"/>
    <n v="1"/>
    <s v="Second Class"/>
    <m/>
    <n v="18"/>
    <s v="Men's Footwear"/>
    <n v="9857"/>
    <n v="4"/>
    <s v="Apparel"/>
    <x v="1"/>
    <s v="London"/>
    <s v="England"/>
    <m/>
    <s v="United Kingdom"/>
    <s v="Northern Europe"/>
    <n v="18"/>
    <n v="403"/>
    <s v="Nike Men's CJ Elite 2 TD Football Cleat"/>
    <n v="129.9900055"/>
    <n v="110.80340837177086"/>
    <n v="1"/>
    <n v="13"/>
    <n v="129.9900055"/>
    <s v="Non-Cash Payments"/>
    <s v="DEBIT"/>
  </r>
  <r>
    <x v="335"/>
    <d v="2015-11-08T00:00:00"/>
    <n v="2"/>
    <n v="9"/>
    <n v="1"/>
    <s v="Second Class"/>
    <m/>
    <n v="18"/>
    <s v="Men's Footwear"/>
    <n v="3969"/>
    <n v="4"/>
    <s v="Apparel"/>
    <x v="1"/>
    <s v="Oslo"/>
    <s v="Oslo"/>
    <m/>
    <s v="Norway"/>
    <s v="Northern Europe"/>
    <n v="18"/>
    <n v="403"/>
    <s v="Nike Men's CJ Elite 2 TD Football Cleat"/>
    <n v="129.9900055"/>
    <n v="110.80340837177086"/>
    <n v="1"/>
    <n v="13"/>
    <n v="129.9900055"/>
    <s v="Non-Cash Payments"/>
    <s v="DEBIT"/>
  </r>
  <r>
    <x v="336"/>
    <d v="2015-07-25T00:00:00"/>
    <n v="2"/>
    <n v="10"/>
    <n v="1"/>
    <s v="Second Class"/>
    <m/>
    <n v="18"/>
    <s v="Men's Footwear"/>
    <n v="9342"/>
    <n v="4"/>
    <s v="Apparel"/>
    <x v="1"/>
    <s v="Birmingham"/>
    <s v="England"/>
    <m/>
    <s v="United Kingdom"/>
    <s v="Northern Europe"/>
    <n v="18"/>
    <n v="403"/>
    <s v="Nike Men's CJ Elite 2 TD Football Cleat"/>
    <n v="129.9900055"/>
    <n v="110.80340837177086"/>
    <n v="1"/>
    <n v="13"/>
    <n v="129.9900055"/>
    <s v="Non-Cash Payments"/>
    <s v="DEBIT"/>
  </r>
  <r>
    <x v="337"/>
    <d v="2015-01-08T00:00:00"/>
    <n v="2"/>
    <n v="11"/>
    <n v="0"/>
    <s v="Second Class"/>
    <m/>
    <n v="17"/>
    <s v="Cleats"/>
    <n v="2028"/>
    <n v="4"/>
    <s v="Apparel"/>
    <x v="1"/>
    <s v="Amsterdam"/>
    <s v="North Holland"/>
    <m/>
    <s v="Netherlands"/>
    <s v="Western Europe"/>
    <n v="17"/>
    <n v="365"/>
    <s v="Perfect Fitness Perfect Rip Deck"/>
    <n v="59.990001679999999"/>
    <n v="54.488929209402009"/>
    <n v="1"/>
    <n v="6"/>
    <n v="59.990001679999999"/>
    <s v="Non-Cash Payments"/>
    <s v="DEBIT"/>
  </r>
  <r>
    <x v="338"/>
    <d v="2015-05-07T00:00:00"/>
    <n v="2"/>
    <n v="3"/>
    <n v="1"/>
    <s v="Second Class"/>
    <m/>
    <n v="17"/>
    <s v="Cleats"/>
    <n v="3940"/>
    <n v="4"/>
    <s v="Apparel"/>
    <x v="1"/>
    <s v="Hautmont"/>
    <s v="Nord-Pas-de-Calais-Picardie"/>
    <m/>
    <s v="France"/>
    <s v="Western Europe"/>
    <n v="17"/>
    <n v="365"/>
    <s v="Perfect Fitness Perfect Rip Deck"/>
    <n v="59.990001679999999"/>
    <n v="54.488929209402009"/>
    <n v="1"/>
    <n v="6"/>
    <n v="59.990001679999999"/>
    <s v="Non-Cash Payments"/>
    <s v="DEBIT"/>
  </r>
  <r>
    <x v="339"/>
    <d v="2016-11-28T00:00:00"/>
    <n v="2"/>
    <n v="4"/>
    <n v="1"/>
    <s v="Second Class"/>
    <m/>
    <n v="18"/>
    <s v="Men's Footwear"/>
    <n v="8293"/>
    <n v="4"/>
    <s v="Apparel"/>
    <x v="1"/>
    <s v="Banská Bystrica"/>
    <s v="Banská Bystrica"/>
    <m/>
    <s v="Slovakia"/>
    <s v="East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0"/>
    <d v="2017-09-22T00:00:00"/>
    <n v="2"/>
    <n v="5"/>
    <n v="1"/>
    <s v="Second Class"/>
    <m/>
    <n v="18"/>
    <s v="Men's Footwear"/>
    <n v="9962"/>
    <n v="4"/>
    <s v="Apparel"/>
    <x v="1"/>
    <s v="Nacka"/>
    <s v="Stockholm"/>
    <m/>
    <s v="Sweden"/>
    <s v="North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1"/>
    <d v="2015-04-08T00:00:00"/>
    <n v="2"/>
    <n v="6"/>
    <n v="1"/>
    <s v="Second Class"/>
    <m/>
    <n v="18"/>
    <s v="Men's Footwear"/>
    <n v="8098"/>
    <n v="4"/>
    <s v="Apparel"/>
    <x v="1"/>
    <s v="West Bromwich"/>
    <s v="England"/>
    <m/>
    <s v="United Kingdom"/>
    <s v="North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2"/>
    <d v="2017-08-27T00:00:00"/>
    <n v="2"/>
    <n v="9"/>
    <n v="0"/>
    <s v="Second Class"/>
    <m/>
    <n v="18"/>
    <s v="Men's Footwear"/>
    <n v="8348"/>
    <n v="4"/>
    <s v="Apparel"/>
    <x v="1"/>
    <s v="Milan"/>
    <s v="Lombardy"/>
    <m/>
    <s v="Italy"/>
    <s v="South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3"/>
    <d v="2015-02-07T00:00:00"/>
    <n v="2"/>
    <n v="10"/>
    <n v="1"/>
    <s v="Second Class"/>
    <m/>
    <n v="18"/>
    <s v="Men's Footwear"/>
    <n v="653"/>
    <n v="4"/>
    <s v="Apparel"/>
    <x v="1"/>
    <s v="Rome"/>
    <s v="Lazio"/>
    <m/>
    <s v="Italy"/>
    <s v="South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4"/>
    <d v="2017-09-15T00:00:00"/>
    <n v="2"/>
    <n v="11"/>
    <n v="1"/>
    <s v="Second Class"/>
    <m/>
    <n v="18"/>
    <s v="Men's Footwear"/>
    <n v="8645"/>
    <n v="4"/>
    <s v="Apparel"/>
    <x v="1"/>
    <s v="Lille"/>
    <s v="Nord-Pas-de-Calais-Picardie"/>
    <m/>
    <s v="France"/>
    <s v="Western Europe"/>
    <n v="18"/>
    <n v="403"/>
    <s v="Nike Men's CJ Elite 2 TD Football Cleat"/>
    <n v="129.9900055"/>
    <n v="110.80340837177086"/>
    <n v="1"/>
    <n v="15.600000380000001"/>
    <n v="129.9900055"/>
    <s v="Non-Cash Payments"/>
    <s v="DEBIT"/>
  </r>
  <r>
    <x v="345"/>
    <d v="2015-09-29T00:00:00"/>
    <n v="2"/>
    <n v="3"/>
    <n v="1"/>
    <s v="Second Class"/>
    <m/>
    <n v="18"/>
    <s v="Men's Footwear"/>
    <n v="1275"/>
    <n v="4"/>
    <s v="Apparel"/>
    <x v="1"/>
    <s v="Basingstoke"/>
    <s v="England"/>
    <m/>
    <s v="United Kingdom"/>
    <s v="Nor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6"/>
    <d v="2015-09-19T00:00:00"/>
    <n v="2"/>
    <n v="4"/>
    <n v="1"/>
    <s v="Second Class"/>
    <m/>
    <n v="18"/>
    <s v="Men's Footwear"/>
    <n v="11189"/>
    <n v="4"/>
    <s v="Apparel"/>
    <x v="1"/>
    <s v="London"/>
    <s v="England"/>
    <m/>
    <s v="United Kingdom"/>
    <s v="Nor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7"/>
    <d v="2015-08-26T00:00:00"/>
    <n v="2"/>
    <n v="5"/>
    <n v="1"/>
    <s v="Second Class"/>
    <m/>
    <n v="18"/>
    <s v="Men's Footwear"/>
    <n v="5988"/>
    <n v="4"/>
    <s v="Apparel"/>
    <x v="1"/>
    <s v="Littlehampton"/>
    <s v="England"/>
    <m/>
    <s v="United Kingdom"/>
    <s v="Nor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1"/>
    <d v="2015-04-08T00:00:00"/>
    <n v="2"/>
    <n v="6"/>
    <n v="1"/>
    <s v="Second Class"/>
    <m/>
    <n v="18"/>
    <s v="Men's Footwear"/>
    <n v="8098"/>
    <n v="4"/>
    <s v="Apparel"/>
    <x v="1"/>
    <s v="West Bromwich"/>
    <s v="England"/>
    <m/>
    <s v="United Kingdom"/>
    <s v="Nor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8"/>
    <d v="2015-07-14T00:00:00"/>
    <n v="2"/>
    <n v="9"/>
    <n v="1"/>
    <s v="Second Class"/>
    <m/>
    <n v="18"/>
    <s v="Men's Footwear"/>
    <n v="9726"/>
    <n v="4"/>
    <s v="Apparel"/>
    <x v="1"/>
    <s v="London"/>
    <s v="England"/>
    <m/>
    <s v="United Kingdom"/>
    <s v="Nor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9"/>
    <d v="2017-06-25T00:00:00"/>
    <n v="2"/>
    <n v="10"/>
    <n v="1"/>
    <s v="Second Class"/>
    <m/>
    <n v="17"/>
    <s v="Cleats"/>
    <n v="5113"/>
    <n v="4"/>
    <s v="Apparel"/>
    <x v="1"/>
    <s v="Seville"/>
    <s v="Andalusia"/>
    <m/>
    <s v="Spain"/>
    <s v="Southern Europe"/>
    <n v="17"/>
    <n v="365"/>
    <s v="Perfect Fitness Perfect Rip Deck"/>
    <n v="59.990001679999999"/>
    <n v="54.488929209402009"/>
    <n v="1"/>
    <n v="7.8000001909999996"/>
    <n v="59.990001679999999"/>
    <s v="Non-Cash Payments"/>
    <s v="DEBIT"/>
  </r>
  <r>
    <x v="350"/>
    <d v="2017-03-07T00:00:00"/>
    <n v="2"/>
    <n v="11"/>
    <n v="1"/>
    <s v="Second Class"/>
    <m/>
    <n v="18"/>
    <s v="Men's Footwear"/>
    <n v="9726"/>
    <n v="4"/>
    <s v="Apparel"/>
    <x v="1"/>
    <s v="Moncalieri"/>
    <s v="Piedmont"/>
    <m/>
    <s v="Italy"/>
    <s v="South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51"/>
    <d v="2017-09-17T00:00:00"/>
    <n v="2"/>
    <n v="3"/>
    <n v="1"/>
    <s v="Second Class"/>
    <m/>
    <n v="18"/>
    <s v="Men's Footwear"/>
    <n v="482"/>
    <n v="4"/>
    <s v="Apparel"/>
    <x v="1"/>
    <s v="Reims"/>
    <s v="Alsace-Champagne-Ardenne-Lorraine"/>
    <m/>
    <s v="France"/>
    <s v="West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44"/>
    <d v="2017-09-15T00:00:00"/>
    <n v="2"/>
    <n v="4"/>
    <n v="1"/>
    <s v="Second Class"/>
    <m/>
    <n v="18"/>
    <s v="Men's Footwear"/>
    <n v="8645"/>
    <n v="4"/>
    <s v="Apparel"/>
    <x v="1"/>
    <s v="Lille"/>
    <s v="Nord-Pas-de-Calais-Picardie"/>
    <m/>
    <s v="France"/>
    <s v="West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52"/>
    <d v="2015-06-13T00:00:00"/>
    <n v="2"/>
    <n v="5"/>
    <n v="1"/>
    <s v="Second Class"/>
    <m/>
    <n v="18"/>
    <s v="Men's Footwear"/>
    <n v="7202"/>
    <n v="4"/>
    <s v="Apparel"/>
    <x v="1"/>
    <s v="Seraing"/>
    <s v="Liège"/>
    <m/>
    <s v="Belgium"/>
    <s v="Western Europe"/>
    <n v="18"/>
    <n v="403"/>
    <s v="Nike Men's CJ Elite 2 TD Football Cleat"/>
    <n v="129.9900055"/>
    <n v="110.80340837177086"/>
    <n v="1"/>
    <n v="16.899999619999999"/>
    <n v="129.9900055"/>
    <s v="Non-Cash Payments"/>
    <s v="DEBIT"/>
  </r>
  <r>
    <x v="353"/>
    <d v="2016-08-28T00:00:00"/>
    <n v="2"/>
    <n v="6"/>
    <n v="1"/>
    <s v="Second Class"/>
    <m/>
    <n v="17"/>
    <s v="Cleats"/>
    <n v="1173"/>
    <n v="4"/>
    <s v="Apparel"/>
    <x v="1"/>
    <s v="Kramatorsk"/>
    <s v="Donetsk"/>
    <m/>
    <s v="Ukraine"/>
    <s v="Eastern Europe"/>
    <n v="17"/>
    <n v="365"/>
    <s v="Perfect Fitness Perfect Rip Deck"/>
    <n v="59.990001679999999"/>
    <n v="54.488929209402009"/>
    <n v="1"/>
    <n v="9"/>
    <n v="59.990001679999999"/>
    <s v="Non-Cash Payments"/>
    <s v="DEBIT"/>
  </r>
  <r>
    <x v="345"/>
    <d v="2015-09-29T00:00:00"/>
    <n v="2"/>
    <n v="9"/>
    <n v="1"/>
    <s v="Second Class"/>
    <m/>
    <n v="18"/>
    <s v="Men's Footwear"/>
    <n v="1275"/>
    <n v="4"/>
    <s v="Apparel"/>
    <x v="1"/>
    <s v="Basingstoke"/>
    <s v="England"/>
    <m/>
    <s v="United Kingdom"/>
    <s v="North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48"/>
    <d v="2015-07-14T00:00:00"/>
    <n v="2"/>
    <n v="10"/>
    <n v="1"/>
    <s v="Second Class"/>
    <m/>
    <n v="18"/>
    <s v="Men's Footwear"/>
    <n v="9726"/>
    <n v="4"/>
    <s v="Apparel"/>
    <x v="1"/>
    <s v="London"/>
    <s v="England"/>
    <m/>
    <s v="United Kingdom"/>
    <s v="North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50"/>
    <d v="2017-03-07T00:00:00"/>
    <n v="2"/>
    <n v="11"/>
    <n v="1"/>
    <s v="Second Class"/>
    <m/>
    <n v="18"/>
    <s v="Men's Footwear"/>
    <n v="9726"/>
    <n v="4"/>
    <s v="Apparel"/>
    <x v="1"/>
    <s v="Moncalieri"/>
    <s v="Piedmont"/>
    <m/>
    <s v="Italy"/>
    <s v="South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54"/>
    <d v="2017-10-19T00:00:00"/>
    <n v="2"/>
    <n v="3"/>
    <n v="1"/>
    <s v="Second Class"/>
    <m/>
    <n v="63"/>
    <s v="Children's Clothing"/>
    <n v="13597"/>
    <n v="4"/>
    <s v="Apparel"/>
    <x v="1"/>
    <s v="Kiel"/>
    <s v="Schleswig-Holstein"/>
    <m/>
    <s v="Germany"/>
    <s v="Western Europe"/>
    <n v="63"/>
    <n v="1350"/>
    <s v="Children's heaters"/>
    <n v="357.10000609999997"/>
    <n v="263.94000818499995"/>
    <n v="1"/>
    <n v="53.569999699999997"/>
    <n v="357.10000609999997"/>
    <s v="Non-Cash Payments"/>
    <s v="DEBIT"/>
  </r>
  <r>
    <x v="291"/>
    <d v="2017-09-16T00:00:00"/>
    <n v="2"/>
    <n v="4"/>
    <n v="1"/>
    <s v="Second Class"/>
    <m/>
    <n v="18"/>
    <s v="Men's Footwear"/>
    <n v="1566"/>
    <n v="4"/>
    <s v="Apparel"/>
    <x v="1"/>
    <s v="Arnhem"/>
    <s v="Gelderland"/>
    <m/>
    <s v="Netherlands"/>
    <s v="West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55"/>
    <d v="2015-08-31T00:00:00"/>
    <n v="2"/>
    <n v="5"/>
    <n v="1"/>
    <s v="Second Class"/>
    <m/>
    <n v="18"/>
    <s v="Men's Footwear"/>
    <n v="4047"/>
    <n v="4"/>
    <s v="Apparel"/>
    <x v="1"/>
    <s v="Montreuil"/>
    <s v="Île-de-France"/>
    <m/>
    <s v="France"/>
    <s v="West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56"/>
    <d v="2015-01-08T00:00:00"/>
    <n v="2"/>
    <n v="6"/>
    <n v="1"/>
    <s v="Second Class"/>
    <m/>
    <n v="18"/>
    <s v="Men's Footwear"/>
    <n v="6594"/>
    <n v="4"/>
    <s v="Apparel"/>
    <x v="1"/>
    <s v="Dortmund"/>
    <s v="North Rhine-Westphalia"/>
    <m/>
    <s v="Germany"/>
    <s v="West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38"/>
    <d v="2015-05-07T00:00:00"/>
    <n v="2"/>
    <n v="9"/>
    <n v="1"/>
    <s v="Second Class"/>
    <m/>
    <n v="18"/>
    <s v="Men's Footwear"/>
    <n v="3940"/>
    <n v="4"/>
    <s v="Apparel"/>
    <x v="1"/>
    <s v="Hautmont"/>
    <s v="Nord-Pas-de-Calais-Picardie"/>
    <m/>
    <s v="France"/>
    <s v="Western Europe"/>
    <n v="18"/>
    <n v="403"/>
    <s v="Nike Men's CJ Elite 2 TD Football Cleat"/>
    <n v="129.9900055"/>
    <n v="110.80340837177086"/>
    <n v="1"/>
    <n v="19.5"/>
    <n v="129.9900055"/>
    <s v="Non-Cash Payments"/>
    <s v="DEBIT"/>
  </r>
  <r>
    <x v="357"/>
    <d v="2015-08-16T00:00:00"/>
    <n v="2"/>
    <n v="10"/>
    <n v="1"/>
    <s v="Second Class"/>
    <m/>
    <n v="18"/>
    <s v="Men's Footwear"/>
    <n v="1186"/>
    <n v="4"/>
    <s v="Apparel"/>
    <x v="1"/>
    <s v="Sunderland"/>
    <s v="England"/>
    <m/>
    <s v="United Kingdom"/>
    <s v="Northern Europe"/>
    <n v="18"/>
    <n v="403"/>
    <s v="Nike Men's CJ Elite 2 TD Football Cleat"/>
    <n v="129.9900055"/>
    <n v="110.80340837177086"/>
    <n v="1"/>
    <n v="20.799999239999998"/>
    <n v="129.9900055"/>
    <s v="Non-Cash Payments"/>
    <s v="DEBIT"/>
  </r>
  <r>
    <x v="348"/>
    <d v="2015-07-14T00:00:00"/>
    <n v="2"/>
    <n v="11"/>
    <n v="1"/>
    <s v="Second Class"/>
    <m/>
    <n v="18"/>
    <s v="Men's Footwear"/>
    <n v="9726"/>
    <n v="4"/>
    <s v="Apparel"/>
    <x v="1"/>
    <s v="London"/>
    <s v="England"/>
    <m/>
    <s v="United Kingdom"/>
    <s v="Northern Europe"/>
    <n v="18"/>
    <n v="403"/>
    <s v="Nike Men's CJ Elite 2 TD Football Cleat"/>
    <n v="129.9900055"/>
    <n v="110.80340837177086"/>
    <n v="1"/>
    <n v="20.799999239999998"/>
    <n v="129.9900055"/>
    <s v="Non-Cash Payments"/>
    <s v="DEBIT"/>
  </r>
  <r>
    <x v="358"/>
    <d v="2015-10-20T00:00:00"/>
    <n v="2"/>
    <n v="3"/>
    <n v="1"/>
    <s v="Second Class"/>
    <m/>
    <n v="18"/>
    <s v="Men's Footwear"/>
    <n v="4279"/>
    <n v="4"/>
    <s v="Apparel"/>
    <x v="1"/>
    <s v="Rome"/>
    <s v="Lazio"/>
    <m/>
    <s v="Italy"/>
    <s v="Southern Europe"/>
    <n v="18"/>
    <n v="403"/>
    <s v="Nike Men's CJ Elite 2 TD Football Cleat"/>
    <n v="129.9900055"/>
    <n v="110.80340837177086"/>
    <n v="1"/>
    <n v="20.799999239999998"/>
    <n v="129.9900055"/>
    <s v="Non-Cash Payments"/>
    <s v="DEBIT"/>
  </r>
  <r>
    <x v="359"/>
    <d v="2015-06-29T00:00:00"/>
    <n v="2"/>
    <n v="4"/>
    <n v="1"/>
    <s v="Second Class"/>
    <m/>
    <n v="17"/>
    <s v="Cleats"/>
    <n v="4151"/>
    <n v="4"/>
    <s v="Apparel"/>
    <x v="1"/>
    <s v="Augsburg"/>
    <s v="Bavaria"/>
    <m/>
    <s v="Germany"/>
    <s v="Western Europe"/>
    <n v="17"/>
    <n v="365"/>
    <s v="Perfect Fitness Perfect Rip Deck"/>
    <n v="59.990001679999999"/>
    <n v="54.488929209402009"/>
    <n v="1"/>
    <n v="9.6000003809999992"/>
    <n v="59.990001679999999"/>
    <s v="Non-Cash Payments"/>
    <s v="DEBIT"/>
  </r>
  <r>
    <x v="360"/>
    <d v="2017-06-11T00:00:00"/>
    <n v="2"/>
    <n v="5"/>
    <n v="1"/>
    <s v="Second Class"/>
    <m/>
    <n v="66"/>
    <s v="Crafts"/>
    <n v="14848"/>
    <n v="4"/>
    <s v="Apparel"/>
    <x v="1"/>
    <s v="Cognac"/>
    <s v="Aquitaine-Limousin-Poitou-Charentes"/>
    <m/>
    <s v="France"/>
    <s v="Western Europe"/>
    <n v="66"/>
    <n v="1353"/>
    <s v="Porcelain crafts"/>
    <n v="461.48001099999999"/>
    <n v="376.77167767999998"/>
    <n v="1"/>
    <n v="73.839996339999999"/>
    <n v="461.48001099999999"/>
    <s v="Non-Cash Payments"/>
    <s v="DEBIT"/>
  </r>
  <r>
    <x v="361"/>
    <d v="2017-08-26T00:00:00"/>
    <n v="2"/>
    <n v="6"/>
    <n v="0"/>
    <s v="Second Class"/>
    <m/>
    <n v="18"/>
    <s v="Men's Footwear"/>
    <n v="4697"/>
    <n v="4"/>
    <s v="Apparel"/>
    <x v="1"/>
    <s v="Castrop-Rauxel"/>
    <s v="North Rhine-Westphalia"/>
    <m/>
    <s v="Germany"/>
    <s v="Western Europe"/>
    <n v="18"/>
    <n v="403"/>
    <s v="Nike Men's CJ Elite 2 TD Football Cleat"/>
    <n v="129.9900055"/>
    <n v="110.80340837177086"/>
    <n v="1"/>
    <n v="20.799999239999998"/>
    <n v="129.9900055"/>
    <s v="Non-Cash Payments"/>
    <s v="DEBIT"/>
  </r>
  <r>
    <x v="338"/>
    <d v="2015-05-07T00:00:00"/>
    <n v="2"/>
    <n v="9"/>
    <n v="1"/>
    <s v="Second Class"/>
    <m/>
    <n v="18"/>
    <s v="Men's Footwear"/>
    <n v="3940"/>
    <n v="4"/>
    <s v="Apparel"/>
    <x v="1"/>
    <s v="Hautmont"/>
    <s v="Nord-Pas-de-Calais-Picardie"/>
    <m/>
    <s v="France"/>
    <s v="Western Europe"/>
    <n v="18"/>
    <n v="403"/>
    <s v="Nike Men's CJ Elite 2 TD Football Cleat"/>
    <n v="129.9900055"/>
    <n v="110.80340837177086"/>
    <n v="1"/>
    <n v="20.799999239999998"/>
    <n v="129.9900055"/>
    <s v="Non-Cash Payments"/>
    <s v="DEBIT"/>
  </r>
  <r>
    <x v="362"/>
    <d v="2016-06-10T00:00:00"/>
    <n v="2"/>
    <n v="10"/>
    <n v="1"/>
    <s v="Second Class"/>
    <m/>
    <n v="18"/>
    <s v="Men's Footwear"/>
    <n v="5887"/>
    <n v="4"/>
    <s v="Apparel"/>
    <x v="1"/>
    <s v="Bytom"/>
    <s v="Silesia"/>
    <m/>
    <s v="Poland"/>
    <s v="Eastern Europe"/>
    <n v="18"/>
    <n v="403"/>
    <s v="Nike Men's CJ Elite 2 TD Football Cleat"/>
    <n v="129.9900055"/>
    <n v="110.80340837177086"/>
    <n v="1"/>
    <n v="22.100000380000001"/>
    <n v="129.9900055"/>
    <s v="Non-Cash Payments"/>
    <s v="DEBIT"/>
  </r>
  <r>
    <x v="363"/>
    <d v="2017-07-27T00:00:00"/>
    <n v="4"/>
    <n v="13"/>
    <n v="0"/>
    <s v="Standard Class"/>
    <m/>
    <n v="9"/>
    <s v="Cardio Equipment"/>
    <n v="12019"/>
    <n v="3"/>
    <s v="Footwear"/>
    <x v="1"/>
    <s v="Groningen"/>
    <s v="Groningen"/>
    <m/>
    <s v="Netherlands"/>
    <s v="Western Europe"/>
    <n v="9"/>
    <n v="191"/>
    <s v="Nike Men's Free 5.0+ Running Shoe"/>
    <n v="99.989997860000003"/>
    <n v="95.114003926871064"/>
    <n v="4"/>
    <n v="79.989997860000003"/>
    <n v="399.95999144000001"/>
    <s v="Non-Cash Payments"/>
    <s v="TRANSFER"/>
  </r>
  <r>
    <x v="364"/>
    <d v="2015-07-14T00:00:00"/>
    <n v="4"/>
    <n v="5"/>
    <n v="0"/>
    <s v="Standard Class"/>
    <m/>
    <n v="17"/>
    <s v="Cleats"/>
    <n v="10549"/>
    <n v="4"/>
    <s v="Apparel"/>
    <x v="1"/>
    <s v="Turin"/>
    <s v="Piedmont"/>
    <m/>
    <s v="Italy"/>
    <s v="Southern Europe"/>
    <n v="17"/>
    <n v="365"/>
    <s v="Perfect Fitness Perfect Rip Deck"/>
    <n v="59.990001679999999"/>
    <n v="54.488929209402009"/>
    <n v="4"/>
    <n v="4.8000001909999996"/>
    <n v="239.96000672"/>
    <s v="Non-Cash Payments"/>
    <s v="TRANSFER"/>
  </r>
  <r>
    <x v="365"/>
    <d v="2017-05-07T00:00:00"/>
    <n v="4"/>
    <n v="6"/>
    <n v="0"/>
    <s v="Standard Class"/>
    <m/>
    <n v="17"/>
    <s v="Cleats"/>
    <n v="4909"/>
    <n v="4"/>
    <s v="Apparel"/>
    <x v="1"/>
    <s v="Cologne"/>
    <s v="North Rhine-Westphalia"/>
    <m/>
    <s v="Germany"/>
    <s v="West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366"/>
    <d v="2015-07-23T00:00:00"/>
    <n v="4"/>
    <n v="9"/>
    <n v="0"/>
    <s v="Standard Class"/>
    <m/>
    <n v="17"/>
    <s v="Cleats"/>
    <n v="5854"/>
    <n v="4"/>
    <s v="Apparel"/>
    <x v="1"/>
    <s v="Milan"/>
    <s v="Lombardy"/>
    <m/>
    <s v="Italy"/>
    <s v="Southern Europe"/>
    <n v="17"/>
    <n v="365"/>
    <s v="Perfect Fitness Perfect Rip Deck"/>
    <n v="59.990001679999999"/>
    <n v="54.488929209402009"/>
    <n v="4"/>
    <n v="28.799999239999998"/>
    <n v="239.96000672"/>
    <s v="Non-Cash Payments"/>
    <s v="TRANSFER"/>
  </r>
  <r>
    <x v="367"/>
    <d v="2016-11-15T00:00:00"/>
    <n v="4"/>
    <n v="10"/>
    <n v="0"/>
    <s v="Standard Class"/>
    <m/>
    <n v="17"/>
    <s v="Cleats"/>
    <n v="3066"/>
    <n v="4"/>
    <s v="Apparel"/>
    <x v="1"/>
    <s v="Uvarovo"/>
    <s v="Tambov"/>
    <m/>
    <s v="Russia"/>
    <s v="Eastern Europe"/>
    <n v="17"/>
    <n v="365"/>
    <s v="Perfect Fitness Perfect Rip Deck"/>
    <n v="59.990001679999999"/>
    <n v="54.488929209402009"/>
    <n v="4"/>
    <n v="31.190000529999999"/>
    <n v="239.96000672"/>
    <s v="Non-Cash Payments"/>
    <s v="TRANSFER"/>
  </r>
  <r>
    <x v="368"/>
    <d v="2015-08-31T00:00:00"/>
    <n v="4"/>
    <n v="11"/>
    <n v="0"/>
    <s v="Standard Class"/>
    <m/>
    <n v="17"/>
    <s v="Cleats"/>
    <n v="11431"/>
    <n v="4"/>
    <s v="Apparel"/>
    <x v="1"/>
    <s v="Southend-on-Sea"/>
    <s v="England"/>
    <m/>
    <s v="United Kingdom"/>
    <s v="Northern Europe"/>
    <n v="17"/>
    <n v="365"/>
    <s v="Perfect Fitness Perfect Rip Deck"/>
    <n v="59.990001679999999"/>
    <n v="54.488929209402009"/>
    <n v="4"/>
    <n v="43.189998629999998"/>
    <n v="239.96000672"/>
    <s v="Non-Cash Payments"/>
    <s v="TRANSFER"/>
  </r>
  <r>
    <x v="369"/>
    <d v="2017-06-07T00:00:00"/>
    <n v="4"/>
    <n v="12"/>
    <n v="0"/>
    <s v="Standard Class"/>
    <m/>
    <n v="17"/>
    <s v="Cleats"/>
    <n v="9906"/>
    <n v="4"/>
    <s v="Apparel"/>
    <x v="1"/>
    <s v="Widnes"/>
    <s v="England"/>
    <m/>
    <s v="United Kingdom"/>
    <s v="Northern Europe"/>
    <n v="17"/>
    <n v="365"/>
    <s v="Perfect Fitness Perfect Rip Deck"/>
    <n v="59.990001679999999"/>
    <n v="54.488929209402009"/>
    <n v="4"/>
    <n v="59.990001679999999"/>
    <n v="239.96000672"/>
    <s v="Non-Cash Payments"/>
    <s v="TRANSFER"/>
  </r>
  <r>
    <x v="370"/>
    <d v="2017-04-09T00:00:00"/>
    <n v="4"/>
    <n v="13"/>
    <n v="0"/>
    <s v="Standard Class"/>
    <m/>
    <n v="24"/>
    <s v="Women's Apparel"/>
    <n v="2048"/>
    <n v="5"/>
    <s v="Golf"/>
    <x v="1"/>
    <s v="Strasbourg"/>
    <s v="Alsace-Champagne-Ardenne-Lorraine"/>
    <m/>
    <s v="France"/>
    <s v="Western Europe"/>
    <n v="24"/>
    <n v="502"/>
    <s v="Nike Men's Dri-FIT Victory Golf Polo"/>
    <n v="50"/>
    <n v="43.678035218757444"/>
    <n v="4"/>
    <n v="2"/>
    <n v="200"/>
    <s v="Non-Cash Payments"/>
    <s v="TRANSFER"/>
  </r>
  <r>
    <x v="371"/>
    <d v="2017-11-07T00:00:00"/>
    <n v="4"/>
    <n v="5"/>
    <n v="0"/>
    <s v="Standard Class"/>
    <m/>
    <n v="29"/>
    <s v="Shop By Sport"/>
    <n v="3071"/>
    <n v="5"/>
    <s v="Golf"/>
    <x v="1"/>
    <s v="Carpentras"/>
    <s v="Provence-Alpes-Côte d'Azur"/>
    <m/>
    <s v="France"/>
    <s v="Western Europe"/>
    <n v="29"/>
    <n v="627"/>
    <s v="Under Armour Girls' Toddler Spine Surge Runni"/>
    <n v="39.990001679999999"/>
    <n v="34.198098313835338"/>
    <n v="4"/>
    <n v="8"/>
    <n v="159.96000672"/>
    <s v="Non-Cash Payments"/>
    <s v="TRANSFER"/>
  </r>
  <r>
    <x v="372"/>
    <d v="2015-10-14T00:00:00"/>
    <n v="4"/>
    <n v="6"/>
    <n v="0"/>
    <s v="Standard Class"/>
    <m/>
    <n v="24"/>
    <s v="Women's Apparel"/>
    <n v="11065"/>
    <n v="5"/>
    <s v="Golf"/>
    <x v="1"/>
    <s v="Utrecht"/>
    <s v="Utrecht"/>
    <m/>
    <s v="Netherlands"/>
    <s v="Western Europe"/>
    <n v="24"/>
    <n v="502"/>
    <s v="Nike Men's Dri-FIT Victory Golf Polo"/>
    <n v="50"/>
    <n v="43.678035218757444"/>
    <n v="4"/>
    <n v="11"/>
    <n v="200"/>
    <s v="Non-Cash Payments"/>
    <s v="TRANSFER"/>
  </r>
  <r>
    <x v="373"/>
    <d v="2017-08-13T00:00:00"/>
    <n v="4"/>
    <n v="9"/>
    <n v="0"/>
    <s v="Standard Class"/>
    <m/>
    <n v="24"/>
    <s v="Women's Apparel"/>
    <n v="394"/>
    <n v="5"/>
    <s v="Golf"/>
    <x v="1"/>
    <s v="Genk"/>
    <s v="Limburg"/>
    <m/>
    <s v="Belgium"/>
    <s v="Western Europe"/>
    <n v="24"/>
    <n v="502"/>
    <s v="Nike Men's Dri-FIT Victory Golf Polo"/>
    <n v="50"/>
    <n v="43.678035218757444"/>
    <n v="4"/>
    <n v="14"/>
    <n v="200"/>
    <s v="Non-Cash Payments"/>
    <s v="TRANSFER"/>
  </r>
  <r>
    <x v="369"/>
    <d v="2017-06-07T00:00:00"/>
    <n v="4"/>
    <n v="10"/>
    <n v="0"/>
    <s v="Standard Class"/>
    <m/>
    <n v="24"/>
    <s v="Women's Apparel"/>
    <n v="9906"/>
    <n v="5"/>
    <s v="Golf"/>
    <x v="1"/>
    <s v="Widnes"/>
    <s v="England"/>
    <m/>
    <s v="United Kingdom"/>
    <s v="Northern Europe"/>
    <n v="24"/>
    <n v="502"/>
    <s v="Nike Men's Dri-FIT Victory Golf Polo"/>
    <n v="50"/>
    <n v="43.678035218757444"/>
    <n v="4"/>
    <n v="20"/>
    <n v="200"/>
    <s v="Non-Cash Payments"/>
    <s v="TRANSFER"/>
  </r>
  <r>
    <x v="374"/>
    <d v="2015-11-09T00:00:00"/>
    <n v="4"/>
    <n v="11"/>
    <n v="0"/>
    <s v="Standard Class"/>
    <m/>
    <n v="24"/>
    <s v="Women's Apparel"/>
    <n v="5707"/>
    <n v="5"/>
    <s v="Golf"/>
    <x v="1"/>
    <s v="Gloucester"/>
    <s v="England"/>
    <m/>
    <s v="United Kingdom"/>
    <s v="Northern Europe"/>
    <n v="24"/>
    <n v="502"/>
    <s v="Nike Men's Dri-FIT Victory Golf Polo"/>
    <n v="50"/>
    <n v="43.678035218757444"/>
    <n v="4"/>
    <n v="20"/>
    <n v="200"/>
    <s v="Non-Cash Payments"/>
    <s v="TRANSFER"/>
  </r>
  <r>
    <x v="364"/>
    <d v="2015-07-14T00:00:00"/>
    <n v="4"/>
    <n v="12"/>
    <n v="0"/>
    <s v="Standard Class"/>
    <m/>
    <n v="29"/>
    <s v="Shop By Sport"/>
    <n v="10549"/>
    <n v="5"/>
    <s v="Golf"/>
    <x v="1"/>
    <s v="Turin"/>
    <s v="Piedmont"/>
    <m/>
    <s v="Italy"/>
    <s v="Southern Europe"/>
    <n v="29"/>
    <n v="627"/>
    <s v="Under Armour Girls' Toddler Spine Surge Runni"/>
    <n v="39.990001679999999"/>
    <n v="34.198098313835338"/>
    <n v="4"/>
    <n v="16"/>
    <n v="159.96000672"/>
    <s v="Non-Cash Payments"/>
    <s v="TRANSFER"/>
  </r>
  <r>
    <x v="375"/>
    <d v="2015-09-24T00:00:00"/>
    <n v="4"/>
    <n v="13"/>
    <n v="0"/>
    <s v="Standard Class"/>
    <m/>
    <n v="24"/>
    <s v="Women's Apparel"/>
    <n v="2682"/>
    <n v="5"/>
    <s v="Golf"/>
    <x v="1"/>
    <s v="Messina"/>
    <s v="Sicily"/>
    <m/>
    <s v="Italy"/>
    <s v="Southern Europe"/>
    <n v="24"/>
    <n v="502"/>
    <s v="Nike Men's Dri-FIT Victory Golf Polo"/>
    <n v="50"/>
    <n v="43.678035218757444"/>
    <n v="4"/>
    <n v="34"/>
    <n v="200"/>
    <s v="Non-Cash Payments"/>
    <s v="TRANSFER"/>
  </r>
  <r>
    <x v="376"/>
    <d v="2017-04-09T00:00:00"/>
    <n v="4"/>
    <n v="5"/>
    <n v="0"/>
    <s v="Standard Class"/>
    <m/>
    <n v="29"/>
    <s v="Shop By Sport"/>
    <n v="467"/>
    <n v="5"/>
    <s v="Golf"/>
    <x v="1"/>
    <s v="Helsinki"/>
    <s v="Uusimaa"/>
    <m/>
    <s v="Finland"/>
    <s v="Northern Europe"/>
    <n v="29"/>
    <n v="627"/>
    <s v="Under Armour Girls' Toddler Spine Surge Runni"/>
    <n v="39.990001679999999"/>
    <n v="34.198098313835338"/>
    <n v="4"/>
    <n v="28.790000920000001"/>
    <n v="159.96000672"/>
    <s v="Non-Cash Payments"/>
    <s v="TRANSFER"/>
  </r>
  <r>
    <x v="377"/>
    <d v="2017-01-09T00:00:00"/>
    <n v="4"/>
    <n v="6"/>
    <n v="0"/>
    <s v="Standard Class"/>
    <m/>
    <n v="24"/>
    <s v="Women's Apparel"/>
    <n v="10577"/>
    <n v="5"/>
    <s v="Golf"/>
    <x v="1"/>
    <s v="Miramas"/>
    <s v="Provence-Alpes-Côte d'Azur"/>
    <m/>
    <s v="France"/>
    <s v="Western Europe"/>
    <n v="24"/>
    <n v="502"/>
    <s v="Nike Men's Dri-FIT Victory Golf Polo"/>
    <n v="50"/>
    <n v="43.678035218757444"/>
    <n v="4"/>
    <n v="36"/>
    <n v="200"/>
    <s v="Non-Cash Payments"/>
    <s v="TRANSFER"/>
  </r>
  <r>
    <x v="377"/>
    <d v="2017-01-09T00:00:00"/>
    <n v="4"/>
    <n v="9"/>
    <n v="0"/>
    <s v="Standard Class"/>
    <m/>
    <n v="24"/>
    <s v="Women's Apparel"/>
    <n v="10577"/>
    <n v="5"/>
    <s v="Golf"/>
    <x v="1"/>
    <s v="Miramas"/>
    <s v="Provence-Alpes-Côte d'Azur"/>
    <m/>
    <s v="France"/>
    <s v="Western Europe"/>
    <n v="24"/>
    <n v="502"/>
    <s v="Nike Men's Dri-FIT Victory Golf Polo"/>
    <n v="50"/>
    <n v="43.678035218757444"/>
    <n v="4"/>
    <n v="40"/>
    <n v="200"/>
    <s v="Non-Cash Payments"/>
    <s v="TRANSFER"/>
  </r>
  <r>
    <x v="378"/>
    <d v="2016-04-12T00:00:00"/>
    <n v="4"/>
    <n v="10"/>
    <n v="0"/>
    <s v="Standard Class"/>
    <m/>
    <n v="40"/>
    <s v="Accessories"/>
    <n v="3471"/>
    <n v="6"/>
    <s v="Outdoors"/>
    <x v="1"/>
    <s v="Sofia"/>
    <s v="Sofia City"/>
    <m/>
    <s v="Bulgaria"/>
    <s v="Eastern Europe"/>
    <n v="40"/>
    <n v="905"/>
    <s v="Team Golf Texas Longhorns Putter Grip"/>
    <n v="24.989999770000001"/>
    <n v="20.52742837007143"/>
    <n v="4"/>
    <n v="10"/>
    <n v="99.959999080000003"/>
    <s v="Non-Cash Payments"/>
    <s v="TRANSFER"/>
  </r>
  <r>
    <x v="379"/>
    <d v="2015-11-08T00:00:00"/>
    <n v="4"/>
    <n v="11"/>
    <n v="0"/>
    <s v="Standard Class"/>
    <m/>
    <n v="5"/>
    <s v="Lacrosse"/>
    <n v="3535"/>
    <n v="2"/>
    <s v="Fitness"/>
    <x v="1"/>
    <s v="Granada"/>
    <s v="Andalusia"/>
    <m/>
    <s v="Spain"/>
    <s v="Southern Europe"/>
    <n v="5"/>
    <n v="93"/>
    <s v="Under Armour Men's Tech II T-Shirt"/>
    <n v="24.989999770000001"/>
    <n v="17.455999691500001"/>
    <n v="4"/>
    <n v="9"/>
    <n v="99.959999080000003"/>
    <s v="Non-Cash Payments"/>
    <s v="TRANSFER"/>
  </r>
  <r>
    <x v="380"/>
    <d v="2015-02-06T00:00:00"/>
    <n v="4"/>
    <n v="12"/>
    <n v="0"/>
    <s v="Standard Class"/>
    <m/>
    <n v="3"/>
    <s v="Baseball &amp; Softball"/>
    <n v="11715"/>
    <n v="2"/>
    <s v="Fitness"/>
    <x v="1"/>
    <s v="Mont-Saint-Aignan"/>
    <s v="Normandy"/>
    <m/>
    <s v="France"/>
    <s v="Western Europe"/>
    <n v="3"/>
    <n v="44"/>
    <s v="adidas Men's F10 Messi TRX FG Soccer Cleat"/>
    <n v="59.990001679999999"/>
    <n v="57.194418487916671"/>
    <n v="4"/>
    <n v="40.790000919999997"/>
    <n v="239.96000672"/>
    <s v="Non-Cash Payments"/>
    <s v="TRANSFER"/>
  </r>
  <r>
    <x v="381"/>
    <d v="2015-02-06T00:00:00"/>
    <n v="4"/>
    <n v="13"/>
    <n v="1"/>
    <s v="Standard Class"/>
    <m/>
    <n v="9"/>
    <s v="Cardio Equipment"/>
    <n v="9814"/>
    <n v="3"/>
    <s v="Footwear"/>
    <x v="1"/>
    <s v="Berlin"/>
    <s v="Berlin"/>
    <m/>
    <s v="Germany"/>
    <s v="Western Europe"/>
    <n v="9"/>
    <n v="191"/>
    <s v="Nike Men's Free 5.0+ Running Shoe"/>
    <n v="99.989997860000003"/>
    <n v="95.114003926871064"/>
    <n v="4"/>
    <n v="0"/>
    <n v="399.95999144000001"/>
    <s v="Non-Cash Payments"/>
    <s v="TRANSFER"/>
  </r>
  <r>
    <x v="382"/>
    <d v="2017-07-26T00:00:00"/>
    <n v="4"/>
    <n v="5"/>
    <n v="0"/>
    <s v="Standard Class"/>
    <m/>
    <n v="9"/>
    <s v="Cardio Equipment"/>
    <n v="4848"/>
    <n v="3"/>
    <s v="Footwear"/>
    <x v="1"/>
    <s v="Turin"/>
    <s v="Piedmont"/>
    <m/>
    <s v="Italy"/>
    <s v="Southern Europe"/>
    <n v="9"/>
    <n v="191"/>
    <s v="Nike Men's Free 5.0+ Running Shoe"/>
    <n v="99.989997860000003"/>
    <n v="95.114003926871064"/>
    <n v="4"/>
    <n v="12"/>
    <n v="399.95999144000001"/>
    <s v="Non-Cash Payments"/>
    <s v="TRANSFER"/>
  </r>
  <r>
    <x v="383"/>
    <d v="2017-07-21T00:00:00"/>
    <n v="4"/>
    <n v="6"/>
    <n v="0"/>
    <s v="Standard Class"/>
    <m/>
    <n v="9"/>
    <s v="Cardio Equipment"/>
    <n v="569"/>
    <n v="3"/>
    <s v="Footwear"/>
    <x v="1"/>
    <s v="Cagliari"/>
    <s v="Sardinia"/>
    <m/>
    <s v="Italy"/>
    <s v="Southern Europe"/>
    <n v="9"/>
    <n v="191"/>
    <s v="Nike Men's Free 5.0+ Running Shoe"/>
    <n v="99.989997860000003"/>
    <n v="95.114003926871064"/>
    <n v="4"/>
    <n v="16"/>
    <n v="399.95999144000001"/>
    <s v="Non-Cash Payments"/>
    <s v="TRANSFER"/>
  </r>
  <r>
    <x v="384"/>
    <d v="2015-07-10T00:00:00"/>
    <n v="4"/>
    <n v="9"/>
    <n v="0"/>
    <s v="Standard Class"/>
    <m/>
    <n v="9"/>
    <s v="Cardio Equipment"/>
    <n v="5749"/>
    <n v="3"/>
    <s v="Footwear"/>
    <x v="1"/>
    <s v="Milan"/>
    <s v="Lombardy"/>
    <m/>
    <s v="Italy"/>
    <s v="Southern Europe"/>
    <n v="9"/>
    <n v="191"/>
    <s v="Nike Men's Free 5.0+ Running Shoe"/>
    <n v="99.989997860000003"/>
    <n v="95.114003926871064"/>
    <n v="4"/>
    <n v="20"/>
    <n v="399.95999144000001"/>
    <s v="Non-Cash Payments"/>
    <s v="TRANSFER"/>
  </r>
  <r>
    <x v="385"/>
    <d v="2017-05-09T00:00:00"/>
    <n v="4"/>
    <n v="10"/>
    <n v="0"/>
    <s v="Standard Class"/>
    <m/>
    <n v="9"/>
    <s v="Cardio Equipment"/>
    <n v="4460"/>
    <n v="3"/>
    <s v="Footwear"/>
    <x v="1"/>
    <s v="Erftstadt"/>
    <s v="North Rhine-Westphalia"/>
    <m/>
    <s v="Germany"/>
    <s v="Western Europe"/>
    <n v="9"/>
    <n v="191"/>
    <s v="Nike Men's Free 5.0+ Running Shoe"/>
    <n v="99.989997860000003"/>
    <n v="95.114003926871064"/>
    <n v="4"/>
    <n v="20"/>
    <n v="399.95999144000001"/>
    <s v="Non-Cash Payments"/>
    <s v="TRANSFER"/>
  </r>
  <r>
    <x v="386"/>
    <d v="2017-11-08T00:00:00"/>
    <n v="4"/>
    <n v="11"/>
    <n v="0"/>
    <s v="Standard Class"/>
    <m/>
    <n v="9"/>
    <s v="Cardio Equipment"/>
    <n v="6506"/>
    <n v="3"/>
    <s v="Footwear"/>
    <x v="1"/>
    <s v="Harrow"/>
    <s v="England"/>
    <m/>
    <s v="United Kingdom"/>
    <s v="Northern Europe"/>
    <n v="9"/>
    <n v="191"/>
    <s v="Nike Men's Free 5.0+ Running Shoe"/>
    <n v="99.989997860000003"/>
    <n v="95.114003926871064"/>
    <n v="4"/>
    <n v="22"/>
    <n v="399.95999144000001"/>
    <s v="Non-Cash Payments"/>
    <s v="TRANSFER"/>
  </r>
  <r>
    <x v="387"/>
    <d v="2015-08-28T00:00:00"/>
    <n v="4"/>
    <n v="12"/>
    <n v="0"/>
    <s v="Standard Class"/>
    <m/>
    <n v="9"/>
    <s v="Cardio Equipment"/>
    <n v="6050"/>
    <n v="3"/>
    <s v="Footwear"/>
    <x v="1"/>
    <s v="Pescara"/>
    <s v="Abruzzo"/>
    <m/>
    <s v="Italy"/>
    <s v="Southern Europe"/>
    <n v="9"/>
    <n v="191"/>
    <s v="Nike Men's Free 5.0+ Running Shoe"/>
    <n v="99.989997860000003"/>
    <n v="95.114003926871064"/>
    <n v="4"/>
    <n v="36"/>
    <n v="399.95999144000001"/>
    <s v="Non-Cash Payments"/>
    <s v="TRANSFER"/>
  </r>
  <r>
    <x v="388"/>
    <d v="2015-06-22T00:00:00"/>
    <n v="4"/>
    <n v="13"/>
    <n v="0"/>
    <s v="Standard Class"/>
    <m/>
    <n v="13"/>
    <s v="Electronics"/>
    <n v="3246"/>
    <n v="3"/>
    <s v="Footwear"/>
    <x v="1"/>
    <s v="Tourcoing"/>
    <s v="Nord-Pas-de-Calais-Picardie"/>
    <m/>
    <s v="France"/>
    <s v="Western Europe"/>
    <n v="13"/>
    <n v="282"/>
    <s v="Under Armour Women's Ignite PIP VI Slide"/>
    <n v="31.989999770000001"/>
    <n v="27.763856872771434"/>
    <n v="4"/>
    <n v="11.52000046"/>
    <n v="127.95999908"/>
    <s v="Non-Cash Payments"/>
    <s v="TRANSFER"/>
  </r>
  <r>
    <x v="389"/>
    <d v="2015-10-13T00:00:00"/>
    <n v="4"/>
    <n v="5"/>
    <n v="0"/>
    <s v="Standard Class"/>
    <m/>
    <n v="9"/>
    <s v="Cardio Equipment"/>
    <n v="2364"/>
    <n v="3"/>
    <s v="Footwear"/>
    <x v="1"/>
    <s v="Afragola"/>
    <s v="Campania"/>
    <m/>
    <s v="Italy"/>
    <s v="Southern Europe"/>
    <n v="9"/>
    <n v="191"/>
    <s v="Nike Men's Free 5.0+ Running Shoe"/>
    <n v="99.989997860000003"/>
    <n v="95.114003926871064"/>
    <n v="4"/>
    <n v="40"/>
    <n v="399.95999144000001"/>
    <s v="Non-Cash Payments"/>
    <s v="TRANSFER"/>
  </r>
  <r>
    <x v="390"/>
    <d v="2016-12-27T00:00:00"/>
    <n v="4"/>
    <n v="6"/>
    <n v="0"/>
    <s v="Standard Class"/>
    <m/>
    <n v="13"/>
    <s v="Electronics"/>
    <n v="12216"/>
    <n v="3"/>
    <s v="Footwear"/>
    <x v="1"/>
    <s v="Lugansk"/>
    <s v="Luhansk"/>
    <m/>
    <s v="Ukraine"/>
    <s v="Eastern Europe"/>
    <n v="13"/>
    <n v="278"/>
    <s v="Under Armour Men's Compression EV SL Slide"/>
    <n v="44.990001679999999"/>
    <n v="31.547668386333335"/>
    <n v="4"/>
    <n v="21.600000380000001"/>
    <n v="179.96000672"/>
    <s v="Non-Cash Payments"/>
    <s v="TRANSFER"/>
  </r>
  <r>
    <x v="391"/>
    <d v="2015-08-22T00:00:00"/>
    <n v="4"/>
    <n v="9"/>
    <n v="0"/>
    <s v="Standard Class"/>
    <m/>
    <n v="9"/>
    <s v="Cardio Equipment"/>
    <n v="4460"/>
    <n v="3"/>
    <s v="Footwear"/>
    <x v="1"/>
    <s v="Doncaster"/>
    <s v="England"/>
    <m/>
    <s v="United Kingdom"/>
    <s v="Northern Europe"/>
    <n v="9"/>
    <n v="191"/>
    <s v="Nike Men's Free 5.0+ Running Shoe"/>
    <n v="99.989997860000003"/>
    <n v="95.114003926871064"/>
    <n v="4"/>
    <n v="48"/>
    <n v="399.95999144000001"/>
    <s v="Non-Cash Payments"/>
    <s v="TRANSFER"/>
  </r>
  <r>
    <x v="392"/>
    <d v="2015-11-09T00:00:00"/>
    <n v="4"/>
    <n v="10"/>
    <n v="0"/>
    <s v="Standard Class"/>
    <m/>
    <n v="9"/>
    <s v="Cardio Equipment"/>
    <n v="11388"/>
    <n v="3"/>
    <s v="Footwear"/>
    <x v="1"/>
    <s v="Bry-sur-Marne"/>
    <s v="Île-de-France"/>
    <m/>
    <s v="France"/>
    <s v="Western Europe"/>
    <n v="9"/>
    <n v="191"/>
    <s v="Nike Men's Free 5.0+ Running Shoe"/>
    <n v="99.989997860000003"/>
    <n v="95.114003926871064"/>
    <n v="4"/>
    <n v="48"/>
    <n v="399.95999144000001"/>
    <s v="Non-Cash Payments"/>
    <s v="TRANSFER"/>
  </r>
  <r>
    <x v="393"/>
    <d v="2015-12-10T00:00:00"/>
    <n v="4"/>
    <n v="11"/>
    <n v="0"/>
    <s v="Standard Class"/>
    <m/>
    <n v="9"/>
    <s v="Cardio Equipment"/>
    <n v="7521"/>
    <n v="3"/>
    <s v="Footwear"/>
    <x v="1"/>
    <s v="Charleroi"/>
    <s v="Henan"/>
    <m/>
    <s v="Belgium"/>
    <s v="Western Europe"/>
    <n v="9"/>
    <n v="191"/>
    <s v="Nike Men's Free 5.0+ Running Shoe"/>
    <n v="99.989997860000003"/>
    <n v="95.114003926871064"/>
    <n v="4"/>
    <n v="51.990001679999999"/>
    <n v="399.95999144000001"/>
    <s v="Non-Cash Payments"/>
    <s v="TRANSFER"/>
  </r>
  <r>
    <x v="394"/>
    <d v="2017-05-07T00:00:00"/>
    <n v="4"/>
    <n v="12"/>
    <n v="1"/>
    <s v="Standard Class"/>
    <m/>
    <n v="9"/>
    <s v="Cardio Equipment"/>
    <n v="1628"/>
    <n v="3"/>
    <s v="Footwear"/>
    <x v="1"/>
    <s v="Munich"/>
    <s v="Bavaria"/>
    <m/>
    <s v="Germany"/>
    <s v="Western Europe"/>
    <n v="9"/>
    <n v="191"/>
    <s v="Nike Men's Free 5.0+ Running Shoe"/>
    <n v="99.989997860000003"/>
    <n v="95.114003926871064"/>
    <n v="4"/>
    <n v="59.990001679999999"/>
    <n v="399.95999144000001"/>
    <s v="Non-Cash Payments"/>
    <s v="TRANSFER"/>
  </r>
  <r>
    <x v="395"/>
    <d v="2015-06-20T00:00:00"/>
    <n v="4"/>
    <n v="13"/>
    <n v="1"/>
    <s v="Standard Class"/>
    <m/>
    <n v="9"/>
    <s v="Cardio Equipment"/>
    <n v="7222"/>
    <n v="3"/>
    <s v="Footwear"/>
    <x v="1"/>
    <s v="Niort"/>
    <s v="Aquitaine-Limousin-Poitou-Charentes"/>
    <m/>
    <s v="France"/>
    <s v="Western Europe"/>
    <n v="9"/>
    <n v="191"/>
    <s v="Nike Men's Free 5.0+ Running Shoe"/>
    <n v="99.989997860000003"/>
    <n v="95.114003926871064"/>
    <n v="4"/>
    <n v="63.990001679999999"/>
    <n v="399.95999144000001"/>
    <s v="Non-Cash Payments"/>
    <s v="TRANSFER"/>
  </r>
  <r>
    <x v="396"/>
    <d v="2017-09-17T00:00:00"/>
    <n v="4"/>
    <n v="5"/>
    <n v="0"/>
    <s v="Standard Class"/>
    <m/>
    <n v="9"/>
    <s v="Cardio Equipment"/>
    <n v="5929"/>
    <n v="3"/>
    <s v="Footwear"/>
    <x v="1"/>
    <s v="Venice"/>
    <s v="Veneto"/>
    <m/>
    <s v="Italy"/>
    <s v="Southern Europe"/>
    <n v="9"/>
    <n v="191"/>
    <s v="Nike Men's Free 5.0+ Running Shoe"/>
    <n v="99.989997860000003"/>
    <n v="95.114003926871064"/>
    <n v="4"/>
    <n v="71.989997860000003"/>
    <n v="399.95999144000001"/>
    <s v="Non-Cash Payments"/>
    <s v="TRANSFER"/>
  </r>
  <r>
    <x v="397"/>
    <d v="2015-07-18T00:00:00"/>
    <n v="4"/>
    <n v="6"/>
    <n v="1"/>
    <s v="Standard Class"/>
    <m/>
    <n v="9"/>
    <s v="Cardio Equipment"/>
    <n v="6123"/>
    <n v="3"/>
    <s v="Footwear"/>
    <x v="1"/>
    <s v="Ulm"/>
    <s v="Baden-Württemberg"/>
    <m/>
    <s v="Germany"/>
    <s v="Western Europe"/>
    <n v="9"/>
    <n v="191"/>
    <s v="Nike Men's Free 5.0+ Running Shoe"/>
    <n v="99.989997860000003"/>
    <n v="95.114003926871064"/>
    <n v="4"/>
    <n v="79.989997860000003"/>
    <n v="399.95999144000001"/>
    <s v="Non-Cash Payments"/>
    <s v="TRANSFER"/>
  </r>
  <r>
    <x v="398"/>
    <d v="2015-01-06T00:00:00"/>
    <n v="4"/>
    <n v="9"/>
    <n v="1"/>
    <s v="Standard Class"/>
    <m/>
    <n v="17"/>
    <s v="Cleats"/>
    <n v="587"/>
    <n v="4"/>
    <s v="Apparel"/>
    <x v="1"/>
    <s v="Cambridge"/>
    <s v="England"/>
    <m/>
    <s v="United Kingdom"/>
    <s v="Northern Europe"/>
    <n v="17"/>
    <n v="365"/>
    <s v="Perfect Fitness Perfect Rip Deck"/>
    <n v="59.990001679999999"/>
    <n v="54.488929209402009"/>
    <n v="4"/>
    <n v="0"/>
    <n v="239.96000672"/>
    <s v="Non-Cash Payments"/>
    <s v="TRANSFER"/>
  </r>
  <r>
    <x v="399"/>
    <d v="2017-10-07T00:00:00"/>
    <n v="4"/>
    <n v="10"/>
    <n v="1"/>
    <s v="Standard Class"/>
    <m/>
    <n v="17"/>
    <s v="Cleats"/>
    <n v="1240"/>
    <n v="4"/>
    <s v="Apparel"/>
    <x v="1"/>
    <s v="Siegen"/>
    <s v="North Rhine-Westphalia"/>
    <m/>
    <s v="Germany"/>
    <s v="Western Europe"/>
    <n v="17"/>
    <n v="365"/>
    <s v="Perfect Fitness Perfect Rip Deck"/>
    <n v="59.990001679999999"/>
    <n v="54.488929209402009"/>
    <n v="4"/>
    <n v="0"/>
    <n v="239.96000672"/>
    <s v="Non-Cash Payments"/>
    <s v="TRANSFER"/>
  </r>
  <r>
    <x v="400"/>
    <d v="2017-07-16T00:00:00"/>
    <n v="4"/>
    <n v="11"/>
    <n v="0"/>
    <s v="Standard Class"/>
    <m/>
    <n v="17"/>
    <s v="Cleats"/>
    <n v="8806"/>
    <n v="4"/>
    <s v="Apparel"/>
    <x v="1"/>
    <s v="Nantes"/>
    <s v="Pays de la Loire"/>
    <m/>
    <s v="France"/>
    <s v="Western Europe"/>
    <n v="17"/>
    <n v="365"/>
    <s v="Perfect Fitness Perfect Rip Deck"/>
    <n v="59.990001679999999"/>
    <n v="54.488929209402009"/>
    <n v="4"/>
    <n v="4.8000001909999996"/>
    <n v="239.96000672"/>
    <s v="Non-Cash Payments"/>
    <s v="TRANSFER"/>
  </r>
  <r>
    <x v="401"/>
    <d v="2017-06-25T00:00:00"/>
    <n v="4"/>
    <n v="12"/>
    <n v="0"/>
    <s v="Standard Class"/>
    <m/>
    <n v="17"/>
    <s v="Cleats"/>
    <n v="341"/>
    <n v="4"/>
    <s v="Apparel"/>
    <x v="1"/>
    <s v="London"/>
    <s v="England"/>
    <m/>
    <s v="United Kingdom"/>
    <s v="Northern Europe"/>
    <n v="17"/>
    <n v="365"/>
    <s v="Perfect Fitness Perfect Rip Deck"/>
    <n v="59.990001679999999"/>
    <n v="54.488929209402009"/>
    <n v="4"/>
    <n v="7.1999998090000004"/>
    <n v="239.96000672"/>
    <s v="Non-Cash Payments"/>
    <s v="TRANSFER"/>
  </r>
  <r>
    <x v="402"/>
    <d v="2017-05-07T00:00:00"/>
    <n v="4"/>
    <n v="13"/>
    <n v="0"/>
    <s v="Standard Class"/>
    <m/>
    <n v="17"/>
    <s v="Cleats"/>
    <n v="3064"/>
    <n v="4"/>
    <s v="Apparel"/>
    <x v="1"/>
    <s v="Las Rozas de Madrid"/>
    <s v="Madrid"/>
    <m/>
    <s v="Spain"/>
    <s v="Southern Europe"/>
    <n v="17"/>
    <n v="365"/>
    <s v="Perfect Fitness Perfect Rip Deck"/>
    <n v="59.990001679999999"/>
    <n v="54.488929209402009"/>
    <n v="4"/>
    <n v="7.1999998090000004"/>
    <n v="239.96000672"/>
    <s v="Non-Cash Payments"/>
    <s v="TRANSFER"/>
  </r>
  <r>
    <x v="403"/>
    <d v="2015-08-06T00:00:00"/>
    <n v="4"/>
    <n v="5"/>
    <n v="0"/>
    <s v="Standard Class"/>
    <m/>
    <n v="17"/>
    <s v="Cleats"/>
    <n v="10614"/>
    <n v="4"/>
    <s v="Apparel"/>
    <x v="1"/>
    <s v="Luton"/>
    <s v="England"/>
    <m/>
    <s v="United Kingdom"/>
    <s v="North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404"/>
    <d v="2015-03-08T00:00:00"/>
    <n v="4"/>
    <n v="6"/>
    <n v="1"/>
    <s v="Standard Class"/>
    <m/>
    <n v="17"/>
    <s v="Cleats"/>
    <n v="10563"/>
    <n v="4"/>
    <s v="Apparel"/>
    <x v="1"/>
    <s v="Verdun"/>
    <s v="Alsace-Champagne-Ardenne-Lorraine"/>
    <m/>
    <s v="France"/>
    <s v="West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405"/>
    <d v="2017-08-24T00:00:00"/>
    <n v="4"/>
    <n v="9"/>
    <n v="1"/>
    <s v="Standard Class"/>
    <m/>
    <n v="17"/>
    <s v="Cleats"/>
    <n v="11002"/>
    <n v="4"/>
    <s v="Apparel"/>
    <x v="1"/>
    <s v="Conflans-Sainte-Honorine"/>
    <s v="Île-de-France"/>
    <m/>
    <s v="France"/>
    <s v="West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406"/>
    <d v="2015-06-08T00:00:00"/>
    <n v="4"/>
    <n v="10"/>
    <n v="1"/>
    <s v="Standard Class"/>
    <m/>
    <n v="17"/>
    <s v="Cleats"/>
    <n v="11486"/>
    <n v="4"/>
    <s v="Apparel"/>
    <x v="1"/>
    <s v="Munich"/>
    <s v="Bavaria"/>
    <m/>
    <s v="Germany"/>
    <s v="West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407"/>
    <d v="2016-12-28T00:00:00"/>
    <n v="4"/>
    <n v="11"/>
    <n v="1"/>
    <s v="Standard Class"/>
    <m/>
    <n v="17"/>
    <s v="Cleats"/>
    <n v="1759"/>
    <n v="4"/>
    <s v="Apparel"/>
    <x v="1"/>
    <s v="Vienna"/>
    <s v="Vienna"/>
    <m/>
    <s v="Austria"/>
    <s v="Western Europe"/>
    <n v="17"/>
    <n v="365"/>
    <s v="Perfect Fitness Perfect Rip Deck"/>
    <n v="59.990001679999999"/>
    <n v="54.488929209402009"/>
    <n v="4"/>
    <n v="9.6000003809999992"/>
    <n v="239.96000672"/>
    <s v="Non-Cash Payments"/>
    <s v="TRANSFER"/>
  </r>
  <r>
    <x v="408"/>
    <d v="2015-06-30T00:00:00"/>
    <n v="4"/>
    <n v="12"/>
    <n v="0"/>
    <s v="Standard Class"/>
    <m/>
    <n v="17"/>
    <s v="Cleats"/>
    <n v="10659"/>
    <n v="4"/>
    <s v="Apparel"/>
    <x v="1"/>
    <s v="Sesto San Giovanni"/>
    <s v="Lombardy"/>
    <m/>
    <s v="Italy"/>
    <s v="Southern Europe"/>
    <n v="17"/>
    <n v="365"/>
    <s v="Perfect Fitness Perfect Rip Deck"/>
    <n v="59.990001679999999"/>
    <n v="54.488929209402009"/>
    <n v="4"/>
    <n v="13.19999981"/>
    <n v="239.96000672"/>
    <s v="Non-Cash Payments"/>
    <s v="TRANSFER"/>
  </r>
  <r>
    <x v="409"/>
    <d v="2017-08-19T00:00:00"/>
    <n v="4"/>
    <n v="13"/>
    <n v="0"/>
    <s v="Standard Class"/>
    <m/>
    <n v="17"/>
    <s v="Cleats"/>
    <n v="8899"/>
    <n v="4"/>
    <s v="Apparel"/>
    <x v="1"/>
    <s v="Bondy"/>
    <s v="Île-de-France"/>
    <m/>
    <s v="France"/>
    <s v="Western Europe"/>
    <n v="17"/>
    <n v="365"/>
    <s v="Perfect Fitness Perfect Rip Deck"/>
    <n v="59.990001679999999"/>
    <n v="54.488929209402009"/>
    <n v="4"/>
    <n v="13.19999981"/>
    <n v="239.96000672"/>
    <s v="Non-Cash Payments"/>
    <s v="TRANSFER"/>
  </r>
  <r>
    <x v="410"/>
    <d v="2017-07-31T00:00:00"/>
    <n v="4"/>
    <n v="5"/>
    <n v="1"/>
    <s v="Standard Class"/>
    <m/>
    <n v="17"/>
    <s v="Cleats"/>
    <n v="3315"/>
    <n v="4"/>
    <s v="Apparel"/>
    <x v="1"/>
    <s v="Valencia"/>
    <s v="Valencian Community"/>
    <m/>
    <s v="Spain"/>
    <s v="Southern Europe"/>
    <n v="17"/>
    <n v="365"/>
    <s v="Perfect Fitness Perfect Rip Deck"/>
    <n v="59.990001679999999"/>
    <n v="54.488929209402009"/>
    <n v="4"/>
    <n v="16.799999239999998"/>
    <n v="239.96000672"/>
    <s v="Non-Cash Payments"/>
    <s v="TRANSFER"/>
  </r>
  <r>
    <x v="411"/>
    <d v="2017-12-08T00:00:00"/>
    <n v="4"/>
    <n v="6"/>
    <n v="1"/>
    <s v="Standard Class"/>
    <m/>
    <n v="17"/>
    <s v="Cleats"/>
    <n v="10051"/>
    <n v="4"/>
    <s v="Apparel"/>
    <x v="1"/>
    <s v="Noisy-le-Grand"/>
    <s v="Île-de-France"/>
    <m/>
    <s v="France"/>
    <s v="Western Europe"/>
    <n v="17"/>
    <n v="365"/>
    <s v="Perfect Fitness Perfect Rip Deck"/>
    <n v="59.990001679999999"/>
    <n v="54.488929209402009"/>
    <n v="4"/>
    <n v="16.799999239999998"/>
    <n v="239.96000672"/>
    <s v="Non-Cash Payments"/>
    <s v="TRANSFER"/>
  </r>
  <r>
    <x v="412"/>
    <d v="2015-10-16T00:00:00"/>
    <n v="4"/>
    <n v="9"/>
    <n v="0"/>
    <s v="Standard Class"/>
    <m/>
    <n v="17"/>
    <s v="Cleats"/>
    <n v="6402"/>
    <n v="4"/>
    <s v="Apparel"/>
    <x v="1"/>
    <s v="Elx"/>
    <s v="Valencian Community"/>
    <m/>
    <s v="Spain"/>
    <s v="Southern Europe"/>
    <n v="17"/>
    <n v="365"/>
    <s v="Perfect Fitness Perfect Rip Deck"/>
    <n v="59.990001679999999"/>
    <n v="54.488929209402009"/>
    <n v="4"/>
    <n v="21.600000380000001"/>
    <n v="239.96000672"/>
    <s v="Non-Cash Payments"/>
    <s v="TRANSFER"/>
  </r>
  <r>
    <x v="413"/>
    <d v="2015-03-28T00:00:00"/>
    <n v="2"/>
    <n v="6"/>
    <n v="1"/>
    <s v="Second Class"/>
    <m/>
    <n v="9"/>
    <s v="Cardio Equipment"/>
    <n v="8707"/>
    <n v="3"/>
    <s v="Footwear"/>
    <x v="2"/>
    <s v="Petapa"/>
    <s v="Guatemala"/>
    <m/>
    <s v="Guatemala"/>
    <s v="Central America"/>
    <n v="9"/>
    <n v="191"/>
    <s v="Nike Men's Free 5.0+ Running Shoe"/>
    <n v="99.989997860000003"/>
    <n v="95.114003926871064"/>
    <n v="3"/>
    <n v="0"/>
    <n v="299.96999357999999"/>
    <s v="Cash Over 200"/>
    <s v="CASH"/>
  </r>
  <r>
    <x v="414"/>
    <d v="2017-02-04T00:00:00"/>
    <n v="2"/>
    <n v="9"/>
    <n v="1"/>
    <s v="Second Class"/>
    <m/>
    <n v="17"/>
    <s v="Cleats"/>
    <n v="1025"/>
    <n v="4"/>
    <s v="Apparel"/>
    <x v="2"/>
    <s v="Mejicanos"/>
    <s v="San Salvador"/>
    <m/>
    <s v="El Salvador"/>
    <s v="Central America"/>
    <n v="17"/>
    <n v="365"/>
    <s v="Perfect Fitness Perfect Rip Deck"/>
    <n v="59.990001679999999"/>
    <n v="54.488929209402009"/>
    <n v="3"/>
    <n v="1.7999999520000001"/>
    <n v="179.97000503999999"/>
    <s v="Cash not over 200"/>
    <s v="CASH"/>
  </r>
  <r>
    <x v="415"/>
    <d v="2017-05-05T00:00:00"/>
    <n v="2"/>
    <n v="10"/>
    <n v="1"/>
    <s v="Second Class"/>
    <m/>
    <n v="17"/>
    <s v="Cleats"/>
    <n v="8831"/>
    <n v="4"/>
    <s v="Apparel"/>
    <x v="2"/>
    <s v="David"/>
    <s v="Chiriquí"/>
    <m/>
    <s v="Panama"/>
    <s v="Central America"/>
    <n v="17"/>
    <n v="365"/>
    <s v="Perfect Fitness Perfect Rip Deck"/>
    <n v="59.990001679999999"/>
    <n v="54.488929209402009"/>
    <n v="3"/>
    <n v="9"/>
    <n v="179.97000503999999"/>
    <s v="Cash not over 200"/>
    <s v="CASH"/>
  </r>
  <r>
    <x v="416"/>
    <d v="2015-04-25T00:00:00"/>
    <n v="2"/>
    <n v="11"/>
    <n v="1"/>
    <s v="Second Class"/>
    <m/>
    <n v="17"/>
    <s v="Cleats"/>
    <n v="10679"/>
    <n v="4"/>
    <s v="Apparel"/>
    <x v="2"/>
    <s v="Santo Domingo"/>
    <s v="Santo Domingo"/>
    <m/>
    <s v="Dominican Republic"/>
    <s v="Caribbean"/>
    <n v="17"/>
    <n v="365"/>
    <s v="Perfect Fitness Perfect Rip Deck"/>
    <n v="59.990001679999999"/>
    <n v="54.488929209402009"/>
    <n v="3"/>
    <n v="9.8999996190000008"/>
    <n v="179.97000503999999"/>
    <s v="Cash not over 200"/>
    <s v="CASH"/>
  </r>
  <r>
    <x v="417"/>
    <d v="2015-04-25T00:00:00"/>
    <n v="2"/>
    <n v="3"/>
    <n v="1"/>
    <s v="Second Class"/>
    <m/>
    <n v="17"/>
    <s v="Cleats"/>
    <n v="5007"/>
    <n v="4"/>
    <s v="Apparel"/>
    <x v="2"/>
    <s v="Cabimas"/>
    <s v="Zulia"/>
    <m/>
    <s v="Venezuela"/>
    <s v="South America"/>
    <n v="17"/>
    <n v="365"/>
    <s v="Perfect Fitness Perfect Rip Deck"/>
    <n v="59.990001679999999"/>
    <n v="54.488929209402009"/>
    <n v="3"/>
    <n v="12.600000380000001"/>
    <n v="179.97000503999999"/>
    <s v="Cash not over 200"/>
    <s v="CASH"/>
  </r>
  <r>
    <x v="417"/>
    <d v="2015-04-25T00:00:00"/>
    <n v="2"/>
    <n v="4"/>
    <n v="1"/>
    <s v="Second Class"/>
    <m/>
    <n v="17"/>
    <s v="Cleats"/>
    <n v="5007"/>
    <n v="4"/>
    <s v="Apparel"/>
    <x v="2"/>
    <s v="Cabimas"/>
    <s v="Zulia"/>
    <m/>
    <s v="Venezuela"/>
    <s v="South America"/>
    <n v="17"/>
    <n v="365"/>
    <s v="Perfect Fitness Perfect Rip Deck"/>
    <n v="59.990001679999999"/>
    <n v="54.488929209402009"/>
    <n v="3"/>
    <n v="16.200000760000002"/>
    <n v="179.97000503999999"/>
    <s v="Cash not over 200"/>
    <s v="CASH"/>
  </r>
  <r>
    <x v="418"/>
    <d v="2017-06-06T00:00:00"/>
    <n v="2"/>
    <n v="5"/>
    <n v="1"/>
    <s v="Second Class"/>
    <m/>
    <n v="17"/>
    <s v="Cleats"/>
    <n v="9854"/>
    <n v="4"/>
    <s v="Apparel"/>
    <x v="2"/>
    <s v="Santo Domingo"/>
    <s v="Santo Domingo"/>
    <m/>
    <s v="Dominican Republic"/>
    <s v="Caribbean"/>
    <n v="17"/>
    <n v="365"/>
    <s v="Perfect Fitness Perfect Rip Deck"/>
    <n v="59.990001679999999"/>
    <n v="54.488929209402009"/>
    <n v="3"/>
    <n v="27"/>
    <n v="179.97000503999999"/>
    <s v="Cash not over 200"/>
    <s v="CASH"/>
  </r>
  <r>
    <x v="419"/>
    <d v="2017-02-18T00:00:00"/>
    <n v="2"/>
    <n v="6"/>
    <n v="1"/>
    <s v="Second Class"/>
    <m/>
    <n v="17"/>
    <s v="Cleats"/>
    <n v="376"/>
    <n v="4"/>
    <s v="Apparel"/>
    <x v="2"/>
    <s v="Dos Quebradas"/>
    <s v="Risaralda"/>
    <m/>
    <s v="Colombia"/>
    <s v="South America"/>
    <n v="17"/>
    <n v="365"/>
    <s v="Perfect Fitness Perfect Rip Deck"/>
    <n v="59.990001679999999"/>
    <n v="54.488929209402009"/>
    <n v="3"/>
    <n v="27"/>
    <n v="179.97000503999999"/>
    <s v="Cash not over 200"/>
    <s v="CASH"/>
  </r>
  <r>
    <x v="420"/>
    <d v="2015-04-26T00:00:00"/>
    <n v="2"/>
    <n v="9"/>
    <n v="1"/>
    <s v="Second Class"/>
    <m/>
    <n v="24"/>
    <s v="Women's Apparel"/>
    <n v="5417"/>
    <n v="5"/>
    <s v="Golf"/>
    <x v="2"/>
    <s v="Ilopango"/>
    <s v="San Salvador"/>
    <m/>
    <s v="El Salvador"/>
    <s v="Central America"/>
    <n v="24"/>
    <n v="502"/>
    <s v="Nike Men's Dri-FIT Victory Golf Polo"/>
    <n v="50"/>
    <n v="43.678035218757444"/>
    <n v="3"/>
    <n v="0"/>
    <n v="150"/>
    <s v="Cash not over 200"/>
    <s v="CASH"/>
  </r>
  <r>
    <x v="421"/>
    <d v="2015-10-04T00:00:00"/>
    <n v="2"/>
    <n v="10"/>
    <n v="1"/>
    <s v="Second Class"/>
    <m/>
    <n v="29"/>
    <s v="Shop By Sport"/>
    <n v="10759"/>
    <n v="5"/>
    <s v="Golf"/>
    <x v="2"/>
    <s v="Tegucigalpa"/>
    <s v="Francisco Morazán"/>
    <m/>
    <s v="Honduras"/>
    <s v="Central America"/>
    <n v="29"/>
    <n v="627"/>
    <s v="Under Armour Girls' Toddler Spine Surge Runni"/>
    <n v="39.990001679999999"/>
    <n v="34.198098313835338"/>
    <n v="3"/>
    <n v="4.8000001909999996"/>
    <n v="119.97000503999999"/>
    <s v="Cash not over 200"/>
    <s v="CASH"/>
  </r>
  <r>
    <x v="422"/>
    <d v="2017-11-04T00:00:00"/>
    <n v="2"/>
    <n v="11"/>
    <n v="1"/>
    <s v="Second Class"/>
    <m/>
    <n v="24"/>
    <s v="Women's Apparel"/>
    <n v="8541"/>
    <n v="5"/>
    <s v="Golf"/>
    <x v="2"/>
    <s v="Juazeiro"/>
    <s v="Bahía"/>
    <m/>
    <s v="Brazil"/>
    <s v="South America"/>
    <n v="24"/>
    <n v="502"/>
    <s v="Nike Men's Dri-FIT Victory Golf Polo"/>
    <n v="50"/>
    <n v="43.678035218757444"/>
    <n v="3"/>
    <n v="6"/>
    <n v="150"/>
    <s v="Cash not over 200"/>
    <s v="CASH"/>
  </r>
  <r>
    <x v="416"/>
    <d v="2015-04-25T00:00:00"/>
    <n v="2"/>
    <n v="3"/>
    <n v="1"/>
    <s v="Second Class"/>
    <m/>
    <n v="24"/>
    <s v="Women's Apparel"/>
    <n v="10679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3"/>
    <n v="7.5"/>
    <n v="150"/>
    <s v="Cash not over 200"/>
    <s v="CASH"/>
  </r>
  <r>
    <x v="423"/>
    <d v="2017-03-16T00:00:00"/>
    <n v="2"/>
    <n v="4"/>
    <n v="1"/>
    <s v="Second Class"/>
    <m/>
    <n v="24"/>
    <s v="Women's Apparel"/>
    <n v="3752"/>
    <n v="5"/>
    <s v="Golf"/>
    <x v="2"/>
    <s v="Mexico City"/>
    <s v="Federal District"/>
    <m/>
    <s v="Mexico"/>
    <s v="Central America"/>
    <n v="24"/>
    <n v="502"/>
    <s v="Nike Men's Dri-FIT Victory Golf Polo"/>
    <n v="50"/>
    <n v="43.678035218757444"/>
    <n v="3"/>
    <n v="10.5"/>
    <n v="150"/>
    <s v="Cash not over 200"/>
    <s v="CASH"/>
  </r>
  <r>
    <x v="424"/>
    <d v="2015-03-29T00:00:00"/>
    <n v="2"/>
    <n v="5"/>
    <n v="0"/>
    <s v="Second Class"/>
    <m/>
    <n v="24"/>
    <s v="Women's Apparel"/>
    <n v="4673"/>
    <n v="5"/>
    <s v="Golf"/>
    <x v="2"/>
    <s v="Tlaquepaque"/>
    <s v="Jalisco"/>
    <m/>
    <s v="Mexico"/>
    <s v="Central America"/>
    <n v="24"/>
    <n v="502"/>
    <s v="Nike Men's Dri-FIT Victory Golf Polo"/>
    <n v="50"/>
    <n v="43.678035218757444"/>
    <n v="3"/>
    <n v="18"/>
    <n v="150"/>
    <s v="Cash not over 200"/>
    <s v="CASH"/>
  </r>
  <r>
    <x v="425"/>
    <d v="2015-03-02T00:00:00"/>
    <n v="2"/>
    <n v="6"/>
    <n v="1"/>
    <s v="Second Class"/>
    <m/>
    <n v="24"/>
    <s v="Women's Apparel"/>
    <n v="5367"/>
    <n v="5"/>
    <s v="Golf"/>
    <x v="2"/>
    <s v="Puebla"/>
    <s v="Puebla"/>
    <m/>
    <s v="Mexico"/>
    <s v="Central America"/>
    <n v="24"/>
    <n v="502"/>
    <s v="Nike Men's Dri-FIT Victory Golf Polo"/>
    <n v="50"/>
    <n v="43.678035218757444"/>
    <n v="3"/>
    <n v="18"/>
    <n v="150"/>
    <s v="Cash not over 200"/>
    <s v="CASH"/>
  </r>
  <r>
    <x v="425"/>
    <d v="2015-03-02T00:00:00"/>
    <n v="2"/>
    <n v="9"/>
    <n v="1"/>
    <s v="Second Class"/>
    <m/>
    <n v="24"/>
    <s v="Women's Apparel"/>
    <n v="5367"/>
    <n v="5"/>
    <s v="Golf"/>
    <x v="2"/>
    <s v="Puebla"/>
    <s v="Puebla"/>
    <m/>
    <s v="Mexico"/>
    <s v="Central America"/>
    <n v="24"/>
    <n v="502"/>
    <s v="Nike Men's Dri-FIT Victory Golf Polo"/>
    <n v="50"/>
    <n v="43.678035218757444"/>
    <n v="3"/>
    <n v="19.5"/>
    <n v="150"/>
    <s v="Cash not over 200"/>
    <s v="CASH"/>
  </r>
  <r>
    <x v="426"/>
    <d v="2017-02-18T00:00:00"/>
    <n v="2"/>
    <n v="10"/>
    <n v="1"/>
    <s v="Second Class"/>
    <m/>
    <n v="24"/>
    <s v="Women's Apparel"/>
    <n v="10485"/>
    <n v="5"/>
    <s v="Golf"/>
    <x v="2"/>
    <s v="Mexico City"/>
    <s v="Federal District"/>
    <m/>
    <s v="Mexico"/>
    <s v="Central America"/>
    <n v="24"/>
    <n v="502"/>
    <s v="Nike Men's Dri-FIT Victory Golf Polo"/>
    <n v="50"/>
    <n v="43.678035218757444"/>
    <n v="3"/>
    <n v="25.5"/>
    <n v="150"/>
    <s v="Cash not over 200"/>
    <s v="CASH"/>
  </r>
  <r>
    <x v="427"/>
    <d v="2017-01-18T00:00:00"/>
    <n v="2"/>
    <n v="11"/>
    <n v="1"/>
    <s v="Second Class"/>
    <m/>
    <n v="29"/>
    <s v="Shop By Sport"/>
    <n v="9272"/>
    <n v="5"/>
    <s v="Golf"/>
    <x v="2"/>
    <s v="São Paulo"/>
    <s v="São Paulo"/>
    <m/>
    <s v="Brazil"/>
    <s v="South America"/>
    <n v="29"/>
    <n v="627"/>
    <s v="Under Armour Girls' Toddler Spine Surge Runni"/>
    <n v="39.990001679999999"/>
    <n v="34.198098313835338"/>
    <n v="3"/>
    <n v="20.38999939"/>
    <n v="119.97000503999999"/>
    <s v="Cash not over 200"/>
    <s v="CASH"/>
  </r>
  <r>
    <x v="428"/>
    <d v="2015-03-13T00:00:00"/>
    <n v="4"/>
    <n v="5"/>
    <n v="1"/>
    <s v="Standard Class"/>
    <m/>
    <n v="24"/>
    <s v="Women's Apparel"/>
    <n v="647"/>
    <n v="5"/>
    <s v="Golf"/>
    <x v="2"/>
    <s v="Montevideo"/>
    <s v="Montevideo"/>
    <m/>
    <s v="Uruguay"/>
    <s v="South America"/>
    <n v="24"/>
    <n v="502"/>
    <s v="Nike Men's Dri-FIT Victory Golf Polo"/>
    <n v="50"/>
    <n v="43.678035218757444"/>
    <n v="5"/>
    <n v="10"/>
    <n v="250"/>
    <s v="Non-Cash Payments"/>
    <s v="TRANSFER"/>
  </r>
  <r>
    <x v="429"/>
    <d v="2017-07-02T00:00:00"/>
    <n v="4"/>
    <n v="6"/>
    <n v="1"/>
    <s v="Standard Class"/>
    <m/>
    <n v="29"/>
    <s v="Shop By Sport"/>
    <n v="6398"/>
    <n v="5"/>
    <s v="Golf"/>
    <x v="2"/>
    <s v="Buenos Aires"/>
    <s v="Buenos Aires"/>
    <m/>
    <s v="Argentina"/>
    <s v="South America"/>
    <n v="29"/>
    <n v="627"/>
    <s v="Under Armour Girls' Toddler Spine Surge Runni"/>
    <n v="39.990001679999999"/>
    <n v="34.198098313835338"/>
    <n v="5"/>
    <n v="10"/>
    <n v="199.9500084"/>
    <s v="Non-Cash Payments"/>
    <s v="TRANSFER"/>
  </r>
  <r>
    <x v="430"/>
    <d v="2015-03-04T00:00:00"/>
    <n v="4"/>
    <n v="9"/>
    <n v="0"/>
    <s v="Standard Class"/>
    <m/>
    <n v="29"/>
    <s v="Shop By Sport"/>
    <n v="4209"/>
    <n v="5"/>
    <s v="Golf"/>
    <x v="2"/>
    <s v="São Paulo"/>
    <s v="São Paulo"/>
    <m/>
    <s v="Brazil"/>
    <s v="South America"/>
    <n v="29"/>
    <n v="627"/>
    <s v="Under Armour Girls' Toddler Spine Surge Runni"/>
    <n v="39.990001679999999"/>
    <n v="34.198098313835338"/>
    <n v="5"/>
    <n v="11"/>
    <n v="199.9500084"/>
    <s v="Non-Cash Payments"/>
    <s v="TRANSFER"/>
  </r>
  <r>
    <x v="431"/>
    <d v="2017-04-13T00:00:00"/>
    <n v="4"/>
    <n v="10"/>
    <n v="0"/>
    <s v="Standard Class"/>
    <m/>
    <n v="24"/>
    <s v="Women's Apparel"/>
    <n v="8917"/>
    <n v="5"/>
    <s v="Golf"/>
    <x v="2"/>
    <s v="Barueri"/>
    <s v="São Paulo"/>
    <m/>
    <s v="Brazil"/>
    <s v="South America"/>
    <n v="24"/>
    <n v="502"/>
    <s v="Nike Men's Dri-FIT Victory Golf Polo"/>
    <n v="50"/>
    <n v="43.678035218757444"/>
    <n v="5"/>
    <n v="13.75"/>
    <n v="250"/>
    <s v="Non-Cash Payments"/>
    <s v="TRANSFER"/>
  </r>
  <r>
    <x v="432"/>
    <d v="2015-02-04T00:00:00"/>
    <n v="4"/>
    <n v="11"/>
    <n v="1"/>
    <s v="Standard Class"/>
    <m/>
    <n v="24"/>
    <s v="Women's Apparel"/>
    <n v="7784"/>
    <n v="5"/>
    <s v="Golf"/>
    <x v="2"/>
    <s v="Arapongas"/>
    <s v="Paraná"/>
    <m/>
    <s v="Brazil"/>
    <s v="South America"/>
    <n v="24"/>
    <n v="502"/>
    <s v="Nike Men's Dri-FIT Victory Golf Polo"/>
    <n v="50"/>
    <n v="43.678035218757444"/>
    <n v="5"/>
    <n v="13.75"/>
    <n v="250"/>
    <s v="Non-Cash Payments"/>
    <s v="TRANSFER"/>
  </r>
  <r>
    <x v="433"/>
    <d v="2017-01-31T00:00:00"/>
    <n v="4"/>
    <n v="12"/>
    <n v="0"/>
    <s v="Standard Class"/>
    <m/>
    <n v="29"/>
    <s v="Shop By Sport"/>
    <n v="1425"/>
    <n v="5"/>
    <s v="Golf"/>
    <x v="2"/>
    <s v="Camagüey"/>
    <s v="Camagüey"/>
    <m/>
    <s v="Cuba"/>
    <s v="Caribbean"/>
    <n v="29"/>
    <n v="642"/>
    <s v="Columbia Men's PFG Anchor Tough T-Shirt"/>
    <n v="30"/>
    <n v="37.315110652333338"/>
    <n v="5"/>
    <n v="13.5"/>
    <n v="150"/>
    <s v="Non-Cash Payments"/>
    <s v="TRANSFER"/>
  </r>
  <r>
    <x v="434"/>
    <d v="2017-03-30T00:00:00"/>
    <n v="4"/>
    <n v="13"/>
    <n v="0"/>
    <s v="Standard Class"/>
    <m/>
    <n v="29"/>
    <s v="Shop By Sport"/>
    <n v="2737"/>
    <n v="5"/>
    <s v="Golf"/>
    <x v="2"/>
    <s v="Las Tunas"/>
    <s v="Las Tunas"/>
    <m/>
    <s v="Cuba"/>
    <s v="Caribbean"/>
    <n v="29"/>
    <n v="627"/>
    <s v="Under Armour Girls' Toddler Spine Surge Runni"/>
    <n v="39.990001679999999"/>
    <n v="34.198098313835338"/>
    <n v="5"/>
    <n v="18"/>
    <n v="199.9500084"/>
    <s v="Non-Cash Payments"/>
    <s v="TRANSFER"/>
  </r>
  <r>
    <x v="435"/>
    <d v="2017-03-25T00:00:00"/>
    <n v="4"/>
    <n v="5"/>
    <n v="1"/>
    <s v="Standard Class"/>
    <m/>
    <n v="24"/>
    <s v="Women's Apparel"/>
    <n v="6428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5"/>
    <n v="25"/>
    <n v="250"/>
    <s v="Non-Cash Payments"/>
    <s v="TRANSFER"/>
  </r>
  <r>
    <x v="436"/>
    <d v="2017-05-02T00:00:00"/>
    <n v="4"/>
    <n v="6"/>
    <n v="0"/>
    <s v="Standard Class"/>
    <m/>
    <n v="24"/>
    <s v="Women's Apparel"/>
    <n v="6543"/>
    <n v="5"/>
    <s v="Golf"/>
    <x v="2"/>
    <s v="Tepic"/>
    <s v="Nayarit"/>
    <m/>
    <s v="Mexico"/>
    <s v="Central America"/>
    <n v="24"/>
    <n v="502"/>
    <s v="Nike Men's Dri-FIT Victory Golf Polo"/>
    <n v="50"/>
    <n v="43.678035218757444"/>
    <n v="5"/>
    <n v="25"/>
    <n v="250"/>
    <s v="Non-Cash Payments"/>
    <s v="TRANSFER"/>
  </r>
  <r>
    <x v="437"/>
    <d v="2017-04-15T00:00:00"/>
    <n v="4"/>
    <n v="9"/>
    <n v="0"/>
    <s v="Standard Class"/>
    <m/>
    <n v="29"/>
    <s v="Shop By Sport"/>
    <n v="3990"/>
    <n v="5"/>
    <s v="Golf"/>
    <x v="2"/>
    <s v="San Miguelito"/>
    <s v="Panama"/>
    <m/>
    <s v="Panama"/>
    <s v="Central America"/>
    <n v="29"/>
    <n v="627"/>
    <s v="Under Armour Girls' Toddler Spine Surge Runni"/>
    <n v="39.990001679999999"/>
    <n v="34.198098313835338"/>
    <n v="5"/>
    <n v="25.989999770000001"/>
    <n v="199.9500084"/>
    <s v="Non-Cash Payments"/>
    <s v="TRANSFER"/>
  </r>
  <r>
    <x v="438"/>
    <d v="2015-02-15T00:00:00"/>
    <n v="4"/>
    <n v="10"/>
    <n v="0"/>
    <s v="Standard Class"/>
    <m/>
    <n v="24"/>
    <s v="Women's Apparel"/>
    <n v="8524"/>
    <n v="5"/>
    <s v="Golf"/>
    <x v="2"/>
    <s v="Ixtapaluca"/>
    <s v="Mexico"/>
    <m/>
    <s v="Mexico"/>
    <s v="Central America"/>
    <n v="24"/>
    <n v="502"/>
    <s v="Nike Men's Dri-FIT Victory Golf Polo"/>
    <n v="50"/>
    <n v="43.678035218757444"/>
    <n v="5"/>
    <n v="32.5"/>
    <n v="250"/>
    <s v="Non-Cash Payments"/>
    <s v="TRANSFER"/>
  </r>
  <r>
    <x v="439"/>
    <d v="2017-05-27T00:00:00"/>
    <n v="4"/>
    <n v="11"/>
    <n v="0"/>
    <s v="Standard Class"/>
    <m/>
    <n v="24"/>
    <s v="Women's Apparel"/>
    <n v="9204"/>
    <n v="5"/>
    <s v="Golf"/>
    <x v="2"/>
    <s v="Maceió"/>
    <s v="Alagoas"/>
    <m/>
    <s v="Brazil"/>
    <s v="South America"/>
    <n v="24"/>
    <n v="502"/>
    <s v="Nike Men's Dri-FIT Victory Golf Polo"/>
    <n v="50"/>
    <n v="43.678035218757444"/>
    <n v="5"/>
    <n v="32.5"/>
    <n v="250"/>
    <s v="Non-Cash Payments"/>
    <s v="TRANSFER"/>
  </r>
  <r>
    <x v="440"/>
    <d v="2015-02-25T00:00:00"/>
    <n v="4"/>
    <n v="12"/>
    <n v="0"/>
    <s v="Standard Class"/>
    <m/>
    <n v="29"/>
    <s v="Shop By Sport"/>
    <n v="11761"/>
    <n v="5"/>
    <s v="Golf"/>
    <x v="2"/>
    <s v="David"/>
    <s v="Chiriquí"/>
    <m/>
    <s v="Panama"/>
    <s v="Central America"/>
    <n v="29"/>
    <n v="627"/>
    <s v="Under Armour Girls' Toddler Spine Surge Runni"/>
    <n v="39.990001679999999"/>
    <n v="34.198098313835338"/>
    <n v="5"/>
    <n v="29.989999770000001"/>
    <n v="199.9500084"/>
    <s v="Non-Cash Payments"/>
    <s v="TRANSFER"/>
  </r>
  <r>
    <x v="441"/>
    <d v="2017-05-31T00:00:00"/>
    <n v="4"/>
    <n v="13"/>
    <n v="0"/>
    <s v="Standard Class"/>
    <m/>
    <n v="24"/>
    <s v="Women's Apparel"/>
    <n v="9554"/>
    <n v="5"/>
    <s v="Golf"/>
    <x v="2"/>
    <s v="Belo Horizonte"/>
    <s v="Minas Gerais"/>
    <m/>
    <s v="Brazil"/>
    <s v="South America"/>
    <n v="24"/>
    <n v="502"/>
    <s v="Nike Men's Dri-FIT Victory Golf Polo"/>
    <n v="50"/>
    <n v="43.678035218757444"/>
    <n v="5"/>
    <n v="37.5"/>
    <n v="250"/>
    <s v="Non-Cash Payments"/>
    <s v="TRANSFER"/>
  </r>
  <r>
    <x v="442"/>
    <d v="2015-01-15T00:00:00"/>
    <n v="4"/>
    <n v="5"/>
    <n v="0"/>
    <s v="Standard Class"/>
    <m/>
    <n v="29"/>
    <s v="Shop By Sport"/>
    <n v="5118"/>
    <n v="5"/>
    <s v="Golf"/>
    <x v="2"/>
    <s v="Santiago de Cuba"/>
    <s v="Santiago de Cuba"/>
    <m/>
    <s v="Cuba"/>
    <s v="Caribbean"/>
    <n v="29"/>
    <n v="627"/>
    <s v="Under Armour Girls' Toddler Spine Surge Runni"/>
    <n v="39.990001679999999"/>
    <n v="34.198098313835338"/>
    <n v="5"/>
    <n v="31.989999770000001"/>
    <n v="199.9500084"/>
    <s v="Non-Cash Payments"/>
    <s v="TRANSFER"/>
  </r>
  <r>
    <x v="443"/>
    <d v="2017-04-26T00:00:00"/>
    <n v="4"/>
    <n v="6"/>
    <n v="1"/>
    <s v="Standard Class"/>
    <m/>
    <n v="24"/>
    <s v="Women's Apparel"/>
    <n v="5506"/>
    <n v="5"/>
    <s v="Golf"/>
    <x v="2"/>
    <s v="San Pedro Sula"/>
    <s v="Cortés"/>
    <m/>
    <s v="Honduras"/>
    <s v="Central America"/>
    <n v="24"/>
    <n v="502"/>
    <s v="Nike Men's Dri-FIT Victory Golf Polo"/>
    <n v="50"/>
    <n v="43.678035218757444"/>
    <n v="5"/>
    <n v="42.5"/>
    <n v="250"/>
    <s v="Non-Cash Payments"/>
    <s v="TRANSFER"/>
  </r>
  <r>
    <x v="444"/>
    <d v="2017-07-03T00:00:00"/>
    <n v="4"/>
    <n v="9"/>
    <n v="1"/>
    <s v="Standard Class"/>
    <m/>
    <n v="24"/>
    <s v="Women's Apparel"/>
    <n v="1423"/>
    <n v="5"/>
    <s v="Golf"/>
    <x v="2"/>
    <s v="Lima"/>
    <s v="Lima (city)"/>
    <m/>
    <s v="Peru"/>
    <s v="South America"/>
    <n v="24"/>
    <n v="502"/>
    <s v="Nike Men's Dri-FIT Victory Golf Polo"/>
    <n v="50"/>
    <n v="43.678035218757444"/>
    <n v="5"/>
    <n v="42.5"/>
    <n v="250"/>
    <s v="Non-Cash Payments"/>
    <s v="TRANSFER"/>
  </r>
  <r>
    <x v="445"/>
    <d v="2017-04-20T00:00:00"/>
    <n v="4"/>
    <n v="10"/>
    <n v="0"/>
    <s v="Standard Class"/>
    <m/>
    <n v="24"/>
    <s v="Women's Apparel"/>
    <n v="138"/>
    <n v="5"/>
    <s v="Golf"/>
    <x v="2"/>
    <s v="Holguín"/>
    <s v="Holguín"/>
    <m/>
    <s v="Cuba"/>
    <s v="Caribbean"/>
    <n v="24"/>
    <n v="502"/>
    <s v="Nike Men's Dri-FIT Victory Golf Polo"/>
    <n v="50"/>
    <n v="43.678035218757444"/>
    <n v="5"/>
    <n v="50"/>
    <n v="250"/>
    <s v="Non-Cash Payments"/>
    <s v="TRANSFER"/>
  </r>
  <r>
    <x v="446"/>
    <d v="2017-03-03T00:00:00"/>
    <n v="4"/>
    <n v="11"/>
    <n v="1"/>
    <s v="Standard Class"/>
    <m/>
    <n v="24"/>
    <s v="Women's Apparel"/>
    <n v="6360"/>
    <n v="5"/>
    <s v="Golf"/>
    <x v="2"/>
    <s v="Orizaba"/>
    <s v="Veracruz"/>
    <m/>
    <s v="Mexico"/>
    <s v="Central America"/>
    <n v="24"/>
    <n v="502"/>
    <s v="Nike Men's Dri-FIT Victory Golf Polo"/>
    <n v="50"/>
    <n v="43.678035218757444"/>
    <n v="5"/>
    <n v="50"/>
    <n v="250"/>
    <s v="Non-Cash Payments"/>
    <s v="TRANSFER"/>
  </r>
  <r>
    <x v="447"/>
    <d v="2017-04-06T00:00:00"/>
    <n v="4"/>
    <n v="12"/>
    <n v="0"/>
    <s v="Standard Class"/>
    <m/>
    <n v="29"/>
    <s v="Shop By Sport"/>
    <n v="2053"/>
    <n v="5"/>
    <s v="Golf"/>
    <x v="2"/>
    <s v="Managua"/>
    <s v="Managua"/>
    <m/>
    <s v="Nicaragua"/>
    <s v="Central America"/>
    <n v="29"/>
    <n v="627"/>
    <s v="Under Armour Girls' Toddler Spine Surge Runni"/>
    <n v="39.990001679999999"/>
    <n v="34.198098313835338"/>
    <n v="5"/>
    <n v="49.990001679999999"/>
    <n v="199.9500084"/>
    <s v="Non-Cash Payments"/>
    <s v="TRANSFER"/>
  </r>
  <r>
    <x v="448"/>
    <d v="2017-05-16T00:00:00"/>
    <n v="4"/>
    <n v="13"/>
    <n v="0"/>
    <s v="Standard Class"/>
    <m/>
    <n v="24"/>
    <s v="Women's Apparel"/>
    <n v="10344"/>
    <n v="5"/>
    <s v="Golf"/>
    <x v="2"/>
    <s v="Villahermosa"/>
    <s v="Tabasco"/>
    <m/>
    <s v="Mexico"/>
    <s v="Central America"/>
    <n v="24"/>
    <n v="502"/>
    <s v="Nike Men's Dri-FIT Victory Golf Polo"/>
    <n v="50"/>
    <n v="43.678035218757444"/>
    <n v="5"/>
    <n v="62.5"/>
    <n v="250"/>
    <s v="Non-Cash Payments"/>
    <s v="TRANSFER"/>
  </r>
  <r>
    <x v="429"/>
    <d v="2017-07-02T00:00:00"/>
    <n v="4"/>
    <n v="5"/>
    <n v="1"/>
    <s v="Standard Class"/>
    <m/>
    <n v="24"/>
    <s v="Women's Apparel"/>
    <n v="6398"/>
    <n v="5"/>
    <s v="Golf"/>
    <x v="2"/>
    <s v="Buenos Aires"/>
    <s v="Buenos Aires"/>
    <m/>
    <s v="Argentina"/>
    <s v="South America"/>
    <n v="24"/>
    <n v="502"/>
    <s v="Nike Men's Dri-FIT Victory Golf Polo"/>
    <n v="50"/>
    <n v="43.678035218757444"/>
    <n v="5"/>
    <n v="62.5"/>
    <n v="250"/>
    <s v="Non-Cash Payments"/>
    <s v="TRANSFER"/>
  </r>
  <r>
    <x v="449"/>
    <d v="2015-05-27T00:00:00"/>
    <n v="4"/>
    <n v="6"/>
    <n v="0"/>
    <s v="Standard Class"/>
    <m/>
    <n v="24"/>
    <s v="Women's Apparel"/>
    <n v="3375"/>
    <n v="5"/>
    <s v="Golf"/>
    <x v="2"/>
    <s v="Quixadá"/>
    <s v="Ceará"/>
    <m/>
    <s v="Brazil"/>
    <s v="South America"/>
    <n v="24"/>
    <n v="502"/>
    <s v="Nike Men's Dri-FIT Victory Golf Polo"/>
    <n v="50"/>
    <n v="43.678035218757444"/>
    <n v="5"/>
    <n v="62.5"/>
    <n v="250"/>
    <s v="Non-Cash Payments"/>
    <s v="TRANSFER"/>
  </r>
  <r>
    <x v="450"/>
    <d v="2017-03-28T00:00:00"/>
    <n v="4"/>
    <n v="9"/>
    <n v="1"/>
    <s v="Standard Class"/>
    <m/>
    <n v="37"/>
    <s v="Electronics"/>
    <n v="1339"/>
    <n v="6"/>
    <s v="Outdoors"/>
    <x v="2"/>
    <s v="Mejicanos"/>
    <s v="San Salvador"/>
    <m/>
    <s v="El Salvador"/>
    <s v="Central America"/>
    <n v="37"/>
    <n v="818"/>
    <s v="Titleist Pro V1x Golf Balls"/>
    <n v="47.990001679999999"/>
    <n v="51.274287170714288"/>
    <n v="5"/>
    <n v="2.4000000950000002"/>
    <n v="239.9500084"/>
    <s v="Non-Cash Payments"/>
    <s v="TRANSFER"/>
  </r>
  <r>
    <x v="436"/>
    <d v="2017-05-02T00:00:00"/>
    <n v="4"/>
    <n v="10"/>
    <n v="0"/>
    <s v="Standard Class"/>
    <m/>
    <n v="37"/>
    <s v="Electronics"/>
    <n v="6543"/>
    <n v="6"/>
    <s v="Outdoors"/>
    <x v="2"/>
    <s v="Tepic"/>
    <s v="Nayarit"/>
    <m/>
    <s v="Mexico"/>
    <s v="Central America"/>
    <n v="37"/>
    <n v="825"/>
    <s v="Bridgestone e6 Straight Distance NFL Tennesse"/>
    <n v="31.989999770000001"/>
    <n v="23.973333102666668"/>
    <n v="5"/>
    <n v="6.4000000950000002"/>
    <n v="159.94999885000001"/>
    <s v="Non-Cash Payments"/>
    <s v="TRANSFER"/>
  </r>
  <r>
    <x v="451"/>
    <d v="2017-02-05T00:00:00"/>
    <n v="4"/>
    <n v="11"/>
    <n v="1"/>
    <s v="Standard Class"/>
    <m/>
    <n v="38"/>
    <s v="Kids' Golf Clubs"/>
    <n v="3990"/>
    <n v="6"/>
    <s v="Outdoors"/>
    <x v="2"/>
    <s v="Mixco"/>
    <s v="Guatemala"/>
    <m/>
    <s v="Guatemala"/>
    <s v="Central America"/>
    <n v="38"/>
    <n v="306"/>
    <s v="Polar FT4 Heart Rate Monitor"/>
    <n v="89.989997860000003"/>
    <n v="105.82799834800001"/>
    <n v="5"/>
    <n v="53.990001679999999"/>
    <n v="449.94998930000003"/>
    <s v="Non-Cash Payments"/>
    <s v="TRANSFER"/>
  </r>
  <r>
    <x v="452"/>
    <d v="2017-03-04T00:00:00"/>
    <n v="4"/>
    <n v="12"/>
    <n v="0"/>
    <s v="Standard Class"/>
    <m/>
    <n v="44"/>
    <s v="Hunting &amp; Shooting"/>
    <n v="7247"/>
    <n v="7"/>
    <s v="Fan Shop"/>
    <x v="2"/>
    <s v="Nueva Gerona"/>
    <s v="Isle of Youth"/>
    <m/>
    <s v="Cuba"/>
    <s v="Caribbean"/>
    <n v="44"/>
    <n v="977"/>
    <s v="ENO Atlas Hammock Straps"/>
    <n v="29.989999770000001"/>
    <n v="21.106999969000004"/>
    <n v="5"/>
    <n v="25.489999770000001"/>
    <n v="149.94999885000001"/>
    <s v="Non-Cash Payments"/>
    <s v="TRANSFER"/>
  </r>
  <r>
    <x v="453"/>
    <d v="2015-04-30T00:00:00"/>
    <n v="4"/>
    <n v="13"/>
    <n v="0"/>
    <s v="Standard Class"/>
    <m/>
    <n v="3"/>
    <s v="Baseball &amp; Softball"/>
    <n v="1273"/>
    <n v="2"/>
    <s v="Fitness"/>
    <x v="2"/>
    <s v="Buenos Aires"/>
    <s v="Buenos Aires"/>
    <m/>
    <s v="Argentina"/>
    <s v="South America"/>
    <n v="3"/>
    <n v="44"/>
    <s v="adidas Men's F10 Messi TRX FG Soccer Cleat"/>
    <n v="59.990001679999999"/>
    <n v="57.194418487916671"/>
    <n v="5"/>
    <n v="15"/>
    <n v="299.9500084"/>
    <s v="Non-Cash Payments"/>
    <s v="TRANSFER"/>
  </r>
  <r>
    <x v="454"/>
    <d v="2017-04-27T00:00:00"/>
    <n v="4"/>
    <n v="5"/>
    <n v="1"/>
    <s v="Standard Class"/>
    <m/>
    <n v="9"/>
    <s v="Cardio Equipment"/>
    <n v="6277"/>
    <n v="3"/>
    <s v="Footwear"/>
    <x v="2"/>
    <s v="Chimaltenango"/>
    <s v="Chimaltenango"/>
    <m/>
    <s v="Guatemala"/>
    <s v="Central America"/>
    <n v="9"/>
    <n v="191"/>
    <s v="Nike Men's Free 5.0+ Running Shoe"/>
    <n v="99.989997860000003"/>
    <n v="95.114003926871064"/>
    <n v="5"/>
    <n v="0"/>
    <n v="499.94998930000003"/>
    <s v="Non-Cash Payments"/>
    <s v="TRANSFER"/>
  </r>
  <r>
    <x v="455"/>
    <d v="2015-02-02T00:00:00"/>
    <n v="4"/>
    <n v="6"/>
    <n v="0"/>
    <s v="Standard Class"/>
    <m/>
    <n v="9"/>
    <s v="Cardio Equipment"/>
    <n v="7701"/>
    <n v="3"/>
    <s v="Footwear"/>
    <x v="2"/>
    <s v="Villa Nueva"/>
    <s v="Guatemala"/>
    <m/>
    <s v="Guatemala"/>
    <s v="Central America"/>
    <n v="9"/>
    <n v="191"/>
    <s v="Nike Men's Free 5.0+ Running Shoe"/>
    <n v="99.989997860000003"/>
    <n v="95.114003926871064"/>
    <n v="5"/>
    <n v="5"/>
    <n v="499.94998930000003"/>
    <s v="Non-Cash Payments"/>
    <s v="TRANSFER"/>
  </r>
  <r>
    <x v="456"/>
    <d v="2017-02-13T00:00:00"/>
    <n v="4"/>
    <n v="9"/>
    <n v="1"/>
    <s v="Standard Class"/>
    <m/>
    <n v="9"/>
    <s v="Cardio Equipment"/>
    <n v="4126"/>
    <n v="3"/>
    <s v="Footwear"/>
    <x v="2"/>
    <s v="Quito"/>
    <s v="Pichincha"/>
    <m/>
    <s v="Ecuador"/>
    <s v="South America"/>
    <n v="9"/>
    <n v="191"/>
    <s v="Nike Men's Free 5.0+ Running Shoe"/>
    <n v="99.989997860000003"/>
    <n v="95.114003926871064"/>
    <n v="5"/>
    <n v="15"/>
    <n v="499.94998930000003"/>
    <s v="Non-Cash Payments"/>
    <s v="TRANSFER"/>
  </r>
  <r>
    <x v="457"/>
    <d v="2017-05-27T00:00:00"/>
    <n v="4"/>
    <n v="10"/>
    <n v="0"/>
    <s v="Standard Class"/>
    <m/>
    <n v="9"/>
    <s v="Cardio Equipment"/>
    <n v="9528"/>
    <n v="3"/>
    <s v="Footwear"/>
    <x v="2"/>
    <s v="Managua"/>
    <s v="Managua"/>
    <m/>
    <s v="Nicaragua"/>
    <s v="Central America"/>
    <n v="9"/>
    <n v="191"/>
    <s v="Nike Men's Free 5.0+ Running Shoe"/>
    <n v="99.989997860000003"/>
    <n v="95.114003926871064"/>
    <n v="5"/>
    <n v="20"/>
    <n v="499.94998930000003"/>
    <s v="Non-Cash Payments"/>
    <s v="TRANSFER"/>
  </r>
  <r>
    <x v="458"/>
    <d v="2017-03-19T00:00:00"/>
    <n v="4"/>
    <n v="11"/>
    <n v="1"/>
    <s v="Standard Class"/>
    <m/>
    <n v="9"/>
    <s v="Cardio Equipment"/>
    <n v="1853"/>
    <n v="3"/>
    <s v="Footwear"/>
    <x v="2"/>
    <s v="Valle de La Pascua"/>
    <s v="Guárico"/>
    <m/>
    <s v="Venezuela"/>
    <s v="South America"/>
    <n v="9"/>
    <n v="191"/>
    <s v="Nike Men's Free 5.0+ Running Shoe"/>
    <n v="99.989997860000003"/>
    <n v="95.114003926871064"/>
    <n v="5"/>
    <n v="20"/>
    <n v="499.94998930000003"/>
    <s v="Non-Cash Payments"/>
    <s v="TRANSFER"/>
  </r>
  <r>
    <x v="459"/>
    <d v="2015-07-05T00:00:00"/>
    <n v="4"/>
    <n v="12"/>
    <n v="0"/>
    <s v="Standard Class"/>
    <m/>
    <n v="9"/>
    <s v="Cardio Equipment"/>
    <n v="11149"/>
    <n v="3"/>
    <s v="Footwear"/>
    <x v="2"/>
    <s v="San Miguelito"/>
    <s v="Panama"/>
    <m/>
    <s v="Panama"/>
    <s v="Central America"/>
    <n v="9"/>
    <n v="191"/>
    <s v="Nike Men's Free 5.0+ Running Shoe"/>
    <n v="99.989997860000003"/>
    <n v="95.114003926871064"/>
    <n v="5"/>
    <n v="25"/>
    <n v="499.94998930000003"/>
    <s v="Non-Cash Payments"/>
    <s v="TRANSFER"/>
  </r>
  <r>
    <x v="460"/>
    <d v="2015-04-27T00:00:00"/>
    <n v="4"/>
    <n v="13"/>
    <n v="1"/>
    <s v="Standard Class"/>
    <m/>
    <n v="9"/>
    <s v="Cardio Equipment"/>
    <n v="5828"/>
    <n v="3"/>
    <s v="Footwear"/>
    <x v="2"/>
    <s v="San Miguelito"/>
    <s v="Panama"/>
    <m/>
    <s v="Panama"/>
    <s v="Central America"/>
    <n v="9"/>
    <n v="191"/>
    <s v="Nike Men's Free 5.0+ Running Shoe"/>
    <n v="99.989997860000003"/>
    <n v="95.114003926871064"/>
    <n v="5"/>
    <n v="25"/>
    <n v="499.94998930000003"/>
    <s v="Non-Cash Payments"/>
    <s v="TRANSFER"/>
  </r>
  <r>
    <x v="461"/>
    <d v="2017-04-14T00:00:00"/>
    <n v="4"/>
    <n v="5"/>
    <n v="1"/>
    <s v="Standard Class"/>
    <m/>
    <n v="9"/>
    <s v="Cardio Equipment"/>
    <n v="6887"/>
    <n v="3"/>
    <s v="Footwear"/>
    <x v="2"/>
    <s v="Petapa"/>
    <s v="Guatemala"/>
    <m/>
    <s v="Guatemala"/>
    <s v="Central America"/>
    <n v="9"/>
    <n v="191"/>
    <s v="Nike Men's Free 5.0+ Running Shoe"/>
    <n v="99.989997860000003"/>
    <n v="95.114003926871064"/>
    <n v="5"/>
    <n v="50"/>
    <n v="499.94998930000003"/>
    <s v="Non-Cash Payments"/>
    <s v="TRANSFER"/>
  </r>
  <r>
    <x v="462"/>
    <d v="2015-07-05T00:00:00"/>
    <n v="4"/>
    <n v="6"/>
    <n v="0"/>
    <s v="Standard Class"/>
    <m/>
    <n v="9"/>
    <s v="Cardio Equipment"/>
    <n v="4781"/>
    <n v="3"/>
    <s v="Footwear"/>
    <x v="2"/>
    <s v="Cotia"/>
    <s v="São Paulo"/>
    <m/>
    <s v="Brazil"/>
    <s v="South America"/>
    <n v="9"/>
    <n v="191"/>
    <s v="Nike Men's Free 5.0+ Running Shoe"/>
    <n v="99.989997860000003"/>
    <n v="95.114003926871064"/>
    <n v="5"/>
    <n v="50"/>
    <n v="499.94998930000003"/>
    <s v="Non-Cash Payments"/>
    <s v="TRANSFER"/>
  </r>
  <r>
    <x v="463"/>
    <d v="2017-12-06T00:00:00"/>
    <n v="4"/>
    <n v="9"/>
    <n v="0"/>
    <s v="Standard Class"/>
    <m/>
    <n v="12"/>
    <s v="Boxing &amp; MMA"/>
    <n v="10668"/>
    <n v="3"/>
    <s v="Footwear"/>
    <x v="2"/>
    <s v="Itapecuru Mirim"/>
    <s v="Mara"/>
    <m/>
    <s v="Brazil"/>
    <s v="South America"/>
    <n v="12"/>
    <n v="251"/>
    <s v="Brooks Women's Ghost 6 Running Shoe"/>
    <n v="89.989997860000003"/>
    <n v="78.177997586000004"/>
    <n v="5"/>
    <n v="112.48999790000001"/>
    <n v="449.94998930000003"/>
    <s v="Non-Cash Payments"/>
    <s v="TRANSFER"/>
  </r>
  <r>
    <x v="464"/>
    <d v="2017-03-26T00:00:00"/>
    <n v="4"/>
    <n v="10"/>
    <n v="0"/>
    <s v="Standard Class"/>
    <m/>
    <n v="17"/>
    <s v="Cleats"/>
    <n v="5421"/>
    <n v="4"/>
    <s v="Apparel"/>
    <x v="2"/>
    <s v="León"/>
    <s v="León"/>
    <m/>
    <s v="Nicaragua"/>
    <s v="Central America"/>
    <n v="17"/>
    <n v="365"/>
    <s v="Perfect Fitness Perfect Rip Deck"/>
    <n v="59.990001679999999"/>
    <n v="54.488929209402009"/>
    <n v="5"/>
    <n v="0"/>
    <n v="299.9500084"/>
    <s v="Non-Cash Payments"/>
    <s v="TRANSFER"/>
  </r>
  <r>
    <x v="465"/>
    <d v="2017-02-17T00:00:00"/>
    <n v="4"/>
    <n v="11"/>
    <n v="0"/>
    <s v="Standard Class"/>
    <m/>
    <n v="17"/>
    <s v="Cleats"/>
    <n v="10200"/>
    <n v="4"/>
    <s v="Apparel"/>
    <x v="2"/>
    <s v="Tlalpan"/>
    <s v="Federal District"/>
    <m/>
    <s v="Mexico"/>
    <s v="Central America"/>
    <n v="17"/>
    <n v="365"/>
    <s v="Perfect Fitness Perfect Rip Deck"/>
    <n v="59.990001679999999"/>
    <n v="54.488929209402009"/>
    <n v="5"/>
    <n v="3"/>
    <n v="299.9500084"/>
    <s v="Non-Cash Payments"/>
    <s v="TRANSFER"/>
  </r>
  <r>
    <x v="466"/>
    <d v="2017-01-25T00:00:00"/>
    <n v="4"/>
    <n v="12"/>
    <n v="1"/>
    <s v="Standard Class"/>
    <m/>
    <n v="17"/>
    <s v="Cleats"/>
    <n v="11254"/>
    <n v="4"/>
    <s v="Apparel"/>
    <x v="2"/>
    <s v="Apopa"/>
    <s v="San Salvador"/>
    <m/>
    <s v="El Salvador"/>
    <s v="Central America"/>
    <n v="17"/>
    <n v="365"/>
    <s v="Perfect Fitness Perfect Rip Deck"/>
    <n v="59.990001679999999"/>
    <n v="54.488929209402009"/>
    <n v="5"/>
    <n v="3"/>
    <n v="299.9500084"/>
    <s v="Non-Cash Payments"/>
    <s v="TRANSFER"/>
  </r>
  <r>
    <x v="467"/>
    <d v="2017-06-02T00:00:00"/>
    <n v="4"/>
    <n v="13"/>
    <n v="0"/>
    <s v="Standard Class"/>
    <m/>
    <n v="17"/>
    <s v="Cleats"/>
    <n v="11106"/>
    <n v="4"/>
    <s v="Apparel"/>
    <x v="2"/>
    <s v="Cipolletti"/>
    <s v="Black River"/>
    <m/>
    <s v="Argentina"/>
    <s v="South America"/>
    <n v="17"/>
    <n v="365"/>
    <s v="Perfect Fitness Perfect Rip Deck"/>
    <n v="59.990001679999999"/>
    <n v="54.488929209402009"/>
    <n v="5"/>
    <n v="6"/>
    <n v="299.9500084"/>
    <s v="Non-Cash Payments"/>
    <s v="TRANSFER"/>
  </r>
  <r>
    <x v="468"/>
    <d v="2017-05-22T00:00:00"/>
    <n v="4"/>
    <n v="5"/>
    <n v="1"/>
    <s v="Standard Class"/>
    <m/>
    <n v="17"/>
    <s v="Cleats"/>
    <n v="8456"/>
    <n v="4"/>
    <s v="Apparel"/>
    <x v="2"/>
    <s v="Mejicanos"/>
    <s v="San Salvador"/>
    <m/>
    <s v="El Salvador"/>
    <s v="Central America"/>
    <n v="17"/>
    <n v="365"/>
    <s v="Perfect Fitness Perfect Rip Deck"/>
    <n v="59.990001679999999"/>
    <n v="54.488929209402009"/>
    <n v="5"/>
    <n v="9"/>
    <n v="299.9500084"/>
    <s v="Non-Cash Payments"/>
    <s v="TRANSFER"/>
  </r>
  <r>
    <x v="469"/>
    <d v="2017-02-21T00:00:00"/>
    <n v="4"/>
    <n v="6"/>
    <n v="1"/>
    <s v="Standard Class"/>
    <m/>
    <n v="17"/>
    <s v="Cleats"/>
    <n v="6149"/>
    <n v="4"/>
    <s v="Apparel"/>
    <x v="2"/>
    <s v="La Ceiba"/>
    <s v="Atlántida"/>
    <m/>
    <s v="Honduras"/>
    <s v="Central America"/>
    <n v="17"/>
    <n v="365"/>
    <s v="Perfect Fitness Perfect Rip Deck"/>
    <n v="59.990001679999999"/>
    <n v="54.488929209402009"/>
    <n v="5"/>
    <n v="12"/>
    <n v="299.9500084"/>
    <s v="Non-Cash Payments"/>
    <s v="TRANSFER"/>
  </r>
  <r>
    <x v="470"/>
    <d v="2015-06-01T00:00:00"/>
    <n v="4"/>
    <n v="9"/>
    <n v="1"/>
    <s v="Standard Class"/>
    <m/>
    <n v="17"/>
    <s v="Cleats"/>
    <n v="1473"/>
    <n v="4"/>
    <s v="Apparel"/>
    <x v="2"/>
    <s v="Córdoba"/>
    <s v="Veracruz"/>
    <m/>
    <s v="Mexico"/>
    <s v="Central America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471"/>
    <d v="2017-03-13T00:00:00"/>
    <n v="4"/>
    <n v="10"/>
    <n v="0"/>
    <s v="Standard Class"/>
    <m/>
    <n v="17"/>
    <s v="Cleats"/>
    <n v="7454"/>
    <n v="4"/>
    <s v="Apparel"/>
    <x v="2"/>
    <s v="Guadalajara"/>
    <s v="Jalisco"/>
    <m/>
    <s v="Mexico"/>
    <s v="Central America"/>
    <n v="17"/>
    <n v="365"/>
    <s v="Perfect Fitness Perfect Rip Deck"/>
    <n v="59.990001679999999"/>
    <n v="54.488929209402009"/>
    <n v="2"/>
    <n v="18"/>
    <n v="119.98000336"/>
    <s v="Non-Cash Payments"/>
    <s v="TRANSFER"/>
  </r>
  <r>
    <x v="472"/>
    <d v="2017-01-06T00:00:00"/>
    <n v="4"/>
    <n v="11"/>
    <n v="1"/>
    <s v="Standard Class"/>
    <m/>
    <n v="17"/>
    <s v="Cleats"/>
    <n v="5138"/>
    <n v="4"/>
    <s v="Apparel"/>
    <x v="2"/>
    <s v="Cúcuta"/>
    <s v="Norte de Santander"/>
    <m/>
    <s v="Colombia"/>
    <s v="South America"/>
    <n v="17"/>
    <n v="365"/>
    <s v="Perfect Fitness Perfect Rip Deck"/>
    <n v="59.990001679999999"/>
    <n v="54.488929209402009"/>
    <n v="2"/>
    <n v="18"/>
    <n v="119.98000336"/>
    <s v="Non-Cash Payments"/>
    <s v="TRANSFER"/>
  </r>
  <r>
    <x v="473"/>
    <d v="2017-02-21T00:00:00"/>
    <n v="4"/>
    <n v="12"/>
    <n v="0"/>
    <s v="Standard Class"/>
    <m/>
    <n v="17"/>
    <s v="Cleats"/>
    <n v="8696"/>
    <n v="4"/>
    <s v="Apparel"/>
    <x v="2"/>
    <s v="Zacatecas"/>
    <s v="Zacatecas"/>
    <m/>
    <s v="Mexico"/>
    <s v="Central America"/>
    <n v="17"/>
    <n v="365"/>
    <s v="Perfect Fitness Perfect Rip Deck"/>
    <n v="59.990001679999999"/>
    <n v="54.488929209402009"/>
    <n v="2"/>
    <n v="20.399999619999999"/>
    <n v="119.98000336"/>
    <s v="Non-Cash Payments"/>
    <s v="TRANSFER"/>
  </r>
  <r>
    <x v="474"/>
    <d v="2017-06-04T00:00:00"/>
    <n v="4"/>
    <n v="13"/>
    <n v="0"/>
    <s v="Standard Class"/>
    <m/>
    <n v="17"/>
    <s v="Cleats"/>
    <n v="2329"/>
    <n v="4"/>
    <s v="Apparel"/>
    <x v="2"/>
    <s v="Chihuahua"/>
    <s v="Chihuahua"/>
    <m/>
    <s v="Mexico"/>
    <s v="Central America"/>
    <n v="17"/>
    <n v="365"/>
    <s v="Perfect Fitness Perfect Rip Deck"/>
    <n v="59.990001679999999"/>
    <n v="54.488929209402009"/>
    <n v="2"/>
    <n v="20.399999619999999"/>
    <n v="119.98000336"/>
    <s v="Non-Cash Payments"/>
    <s v="TRANSFER"/>
  </r>
  <r>
    <x v="475"/>
    <d v="2017-01-27T00:00:00"/>
    <n v="4"/>
    <n v="5"/>
    <n v="1"/>
    <s v="Standard Class"/>
    <m/>
    <n v="17"/>
    <s v="Cleats"/>
    <n v="12431"/>
    <n v="4"/>
    <s v="Apparel"/>
    <x v="2"/>
    <s v="Brasília"/>
    <s v="Federal District"/>
    <m/>
    <s v="Brazil"/>
    <s v="South America"/>
    <n v="17"/>
    <n v="365"/>
    <s v="Perfect Fitness Perfect Rip Deck"/>
    <n v="59.990001679999999"/>
    <n v="54.488929209402009"/>
    <n v="2"/>
    <n v="20.399999619999999"/>
    <n v="119.98000336"/>
    <s v="Non-Cash Payments"/>
    <s v="TRANSFER"/>
  </r>
  <r>
    <x v="476"/>
    <d v="2015-12-02T00:00:00"/>
    <n v="4"/>
    <n v="6"/>
    <n v="0"/>
    <s v="Standard Class"/>
    <m/>
    <n v="24"/>
    <s v="Women's Apparel"/>
    <n v="10860"/>
    <n v="5"/>
    <s v="Golf"/>
    <x v="2"/>
    <s v="Santarém"/>
    <s v="Pará"/>
    <m/>
    <s v="Brazil"/>
    <s v="South America"/>
    <n v="24"/>
    <n v="502"/>
    <s v="Nike Men's Dri-FIT Victory Golf Polo"/>
    <n v="50"/>
    <n v="43.678035218757444"/>
    <n v="2"/>
    <n v="0"/>
    <n v="100"/>
    <s v="Non-Cash Payments"/>
    <s v="TRANSFER"/>
  </r>
  <r>
    <x v="477"/>
    <d v="2017-05-03T00:00:00"/>
    <n v="4"/>
    <n v="9"/>
    <n v="0"/>
    <s v="Standard Class"/>
    <m/>
    <n v="24"/>
    <s v="Women's Apparel"/>
    <n v="12094"/>
    <n v="5"/>
    <s v="Golf"/>
    <x v="2"/>
    <s v="Joinville"/>
    <s v="Santa Catarina"/>
    <m/>
    <s v="Brazil"/>
    <s v="South America"/>
    <n v="24"/>
    <n v="502"/>
    <s v="Nike Men's Dri-FIT Victory Golf Polo"/>
    <n v="50"/>
    <n v="43.678035218757444"/>
    <n v="2"/>
    <n v="0"/>
    <n v="100"/>
    <s v="Non-Cash Payments"/>
    <s v="TRANSFER"/>
  </r>
  <r>
    <x v="478"/>
    <d v="2017-05-05T00:00:00"/>
    <n v="4"/>
    <n v="10"/>
    <n v="0"/>
    <s v="Standard Class"/>
    <m/>
    <n v="24"/>
    <s v="Women's Apparel"/>
    <n v="5088"/>
    <n v="5"/>
    <s v="Golf"/>
    <x v="2"/>
    <s v="Monterrey"/>
    <s v="Nuevo León"/>
    <m/>
    <s v="Mexico"/>
    <s v="Central America"/>
    <n v="24"/>
    <n v="502"/>
    <s v="Nike Men's Dri-FIT Victory Golf Polo"/>
    <n v="50"/>
    <n v="43.678035218757444"/>
    <n v="2"/>
    <n v="1"/>
    <n v="100"/>
    <s v="Non-Cash Payments"/>
    <s v="TRANSFER"/>
  </r>
  <r>
    <x v="479"/>
    <d v="2015-04-19T00:00:00"/>
    <n v="4"/>
    <n v="11"/>
    <n v="0"/>
    <s v="Standard Class"/>
    <m/>
    <n v="29"/>
    <s v="Shop By Sport"/>
    <n v="2200"/>
    <n v="5"/>
    <s v="Golf"/>
    <x v="2"/>
    <s v="Pitalito"/>
    <s v="Huila"/>
    <m/>
    <s v="Colombia"/>
    <s v="South America"/>
    <n v="29"/>
    <n v="627"/>
    <s v="Under Armour Girls' Toddler Spine Surge Runni"/>
    <n v="39.990001679999999"/>
    <n v="34.198098313835338"/>
    <n v="2"/>
    <n v="0.80000001200000004"/>
    <n v="79.980003359999998"/>
    <s v="Non-Cash Payments"/>
    <s v="TRANSFER"/>
  </r>
  <r>
    <x v="480"/>
    <d v="2015-03-20T00:00:00"/>
    <n v="4"/>
    <n v="12"/>
    <n v="0"/>
    <s v="Standard Class"/>
    <m/>
    <n v="24"/>
    <s v="Women's Apparel"/>
    <n v="10966"/>
    <n v="5"/>
    <s v="Golf"/>
    <x v="2"/>
    <s v="Puebla"/>
    <s v="Puebla"/>
    <m/>
    <s v="Mexico"/>
    <s v="Central America"/>
    <n v="24"/>
    <n v="502"/>
    <s v="Nike Men's Dri-FIT Victory Golf Polo"/>
    <n v="50"/>
    <n v="43.678035218757444"/>
    <n v="2"/>
    <n v="3"/>
    <n v="100"/>
    <s v="Non-Cash Payments"/>
    <s v="TRANSFER"/>
  </r>
  <r>
    <x v="481"/>
    <d v="2017-05-22T00:00:00"/>
    <n v="4"/>
    <n v="13"/>
    <n v="0"/>
    <s v="Standard Class"/>
    <m/>
    <n v="24"/>
    <s v="Women's Apparel"/>
    <n v="3997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2"/>
    <n v="4"/>
    <n v="100"/>
    <s v="Non-Cash Payments"/>
    <s v="TRANSFER"/>
  </r>
  <r>
    <x v="482"/>
    <d v="2017-05-18T00:00:00"/>
    <n v="4"/>
    <n v="5"/>
    <n v="0"/>
    <s v="Standard Class"/>
    <m/>
    <n v="29"/>
    <s v="Shop By Sport"/>
    <n v="8746"/>
    <n v="5"/>
    <s v="Golf"/>
    <x v="2"/>
    <s v="Querétaro"/>
    <s v="Querétaro"/>
    <m/>
    <s v="Mexico"/>
    <s v="Central America"/>
    <n v="29"/>
    <n v="627"/>
    <s v="Under Armour Girls' Toddler Spine Surge Runni"/>
    <n v="39.990001679999999"/>
    <n v="34.198098313835338"/>
    <n v="2"/>
    <n v="3.2000000480000002"/>
    <n v="79.980003359999998"/>
    <s v="Non-Cash Payments"/>
    <s v="TRANSFER"/>
  </r>
  <r>
    <x v="483"/>
    <d v="2015-02-20T00:00:00"/>
    <n v="4"/>
    <n v="6"/>
    <n v="1"/>
    <s v="Standard Class"/>
    <m/>
    <n v="29"/>
    <s v="Shop By Sport"/>
    <n v="3687"/>
    <n v="5"/>
    <s v="Golf"/>
    <x v="2"/>
    <s v="Chaguanas"/>
    <s v="Chaguanas"/>
    <m/>
    <s v="Trinidad and Tobago"/>
    <s v="Caribbean"/>
    <n v="29"/>
    <n v="627"/>
    <s v="Under Armour Girls' Toddler Spine Surge Runni"/>
    <n v="39.990001679999999"/>
    <n v="34.198098313835338"/>
    <n v="2"/>
    <n v="4"/>
    <n v="79.980003359999998"/>
    <s v="Non-Cash Payments"/>
    <s v="TRANSFER"/>
  </r>
  <r>
    <x v="484"/>
    <d v="2015-04-05T00:00:00"/>
    <n v="4"/>
    <n v="9"/>
    <n v="1"/>
    <s v="Standard Class"/>
    <m/>
    <n v="29"/>
    <s v="Shop By Sport"/>
    <n v="9162"/>
    <n v="5"/>
    <s v="Golf"/>
    <x v="2"/>
    <s v="Chimaltenango"/>
    <s v="Chimaltenango"/>
    <m/>
    <s v="Guatemala"/>
    <s v="Central America"/>
    <n v="29"/>
    <n v="627"/>
    <s v="Under Armour Girls' Toddler Spine Surge Runni"/>
    <n v="39.990001679999999"/>
    <n v="34.198098313835338"/>
    <n v="2"/>
    <n v="4"/>
    <n v="79.980003359999998"/>
    <s v="Non-Cash Payments"/>
    <s v="TRANSFER"/>
  </r>
  <r>
    <x v="485"/>
    <d v="2017-02-19T00:00:00"/>
    <n v="4"/>
    <n v="10"/>
    <n v="1"/>
    <s v="Standard Class"/>
    <m/>
    <n v="24"/>
    <s v="Women's Apparel"/>
    <n v="8993"/>
    <n v="5"/>
    <s v="Golf"/>
    <x v="2"/>
    <s v="Belo Horizonte"/>
    <s v="Minas Gerais"/>
    <m/>
    <s v="Brazil"/>
    <s v="South America"/>
    <n v="24"/>
    <n v="502"/>
    <s v="Nike Men's Dri-FIT Victory Golf Polo"/>
    <n v="50"/>
    <n v="43.678035218757444"/>
    <n v="2"/>
    <n v="5"/>
    <n v="100"/>
    <s v="Non-Cash Payments"/>
    <s v="TRANSFER"/>
  </r>
  <r>
    <x v="486"/>
    <d v="2015-01-30T00:00:00"/>
    <n v="4"/>
    <n v="11"/>
    <n v="1"/>
    <s v="Standard Class"/>
    <m/>
    <n v="26"/>
    <s v="Girls' Apparel"/>
    <n v="5875"/>
    <n v="5"/>
    <s v="Golf"/>
    <x v="2"/>
    <s v="Tlaquepaque"/>
    <s v="Jalisco"/>
    <m/>
    <s v="Mexico"/>
    <s v="Central America"/>
    <n v="26"/>
    <n v="565"/>
    <s v="adidas Youth Germany Black/Red Away Match Soc"/>
    <n v="70"/>
    <n v="62.759999940857142"/>
    <n v="2"/>
    <n v="7.6999998090000004"/>
    <n v="140"/>
    <s v="Non-Cash Payments"/>
    <s v="TRANSFER"/>
  </r>
  <r>
    <x v="487"/>
    <d v="2017-03-26T00:00:00"/>
    <n v="4"/>
    <n v="12"/>
    <n v="1"/>
    <s v="Standard Class"/>
    <m/>
    <n v="26"/>
    <s v="Girls' Apparel"/>
    <n v="2502"/>
    <n v="5"/>
    <s v="Golf"/>
    <x v="2"/>
    <s v="San Miguelito"/>
    <s v="Panama"/>
    <m/>
    <s v="Panama"/>
    <s v="Central America"/>
    <n v="26"/>
    <n v="567"/>
    <s v="adidas Men's Germany Black Crest Away Tee"/>
    <n v="25"/>
    <n v="17.922466723766668"/>
    <n v="2"/>
    <n v="3.5"/>
    <n v="50"/>
    <s v="Non-Cash Payments"/>
    <s v="TRANSFER"/>
  </r>
  <r>
    <x v="488"/>
    <d v="2017-06-02T00:00:00"/>
    <n v="4"/>
    <n v="13"/>
    <n v="0"/>
    <s v="Standard Class"/>
    <m/>
    <n v="24"/>
    <s v="Women's Apparel"/>
    <n v="9563"/>
    <n v="5"/>
    <s v="Golf"/>
    <x v="2"/>
    <s v="Hermosillo"/>
    <s v="Sonora"/>
    <m/>
    <s v="Mexico"/>
    <s v="Central America"/>
    <n v="24"/>
    <n v="502"/>
    <s v="Nike Men's Dri-FIT Victory Golf Polo"/>
    <n v="50"/>
    <n v="43.678035218757444"/>
    <n v="2"/>
    <n v="7"/>
    <n v="100"/>
    <s v="Non-Cash Payments"/>
    <s v="TRANSFER"/>
  </r>
  <r>
    <x v="489"/>
    <d v="2017-03-31T00:00:00"/>
    <n v="4"/>
    <n v="5"/>
    <n v="0"/>
    <s v="Standard Class"/>
    <m/>
    <n v="24"/>
    <s v="Women's Apparel"/>
    <n v="7259"/>
    <n v="5"/>
    <s v="Golf"/>
    <x v="2"/>
    <s v="Coacalco"/>
    <s v="Mexico"/>
    <m/>
    <s v="Mexico"/>
    <s v="Central America"/>
    <n v="24"/>
    <n v="502"/>
    <s v="Nike Men's Dri-FIT Victory Golf Polo"/>
    <n v="50"/>
    <n v="43.678035218757444"/>
    <n v="2"/>
    <n v="7"/>
    <n v="100"/>
    <s v="Non-Cash Payments"/>
    <s v="TRANSFER"/>
  </r>
  <r>
    <x v="490"/>
    <d v="2017-04-24T00:00:00"/>
    <n v="4"/>
    <n v="6"/>
    <n v="1"/>
    <s v="Standard Class"/>
    <m/>
    <n v="29"/>
    <s v="Shop By Sport"/>
    <n v="3131"/>
    <n v="5"/>
    <s v="Golf"/>
    <x v="2"/>
    <s v="Balneário Camboriú"/>
    <s v="Santa Catarina"/>
    <m/>
    <s v="Brazil"/>
    <s v="South America"/>
    <n v="29"/>
    <n v="627"/>
    <s v="Under Armour Girls' Toddler Spine Surge Runni"/>
    <n v="39.990001679999999"/>
    <n v="34.198098313835338"/>
    <n v="2"/>
    <n v="7.1999998090000004"/>
    <n v="79.980003359999998"/>
    <s v="Non-Cash Payments"/>
    <s v="TRANSFER"/>
  </r>
  <r>
    <x v="491"/>
    <d v="2017-03-31T00:00:00"/>
    <n v="4"/>
    <n v="9"/>
    <n v="0"/>
    <s v="Standard Class"/>
    <m/>
    <n v="29"/>
    <s v="Shop By Sport"/>
    <n v="4140"/>
    <n v="5"/>
    <s v="Golf"/>
    <x v="2"/>
    <s v="Tegucigalpa"/>
    <s v="Francisco Morazán"/>
    <m/>
    <s v="Honduras"/>
    <s v="Central America"/>
    <n v="29"/>
    <n v="627"/>
    <s v="Under Armour Girls' Toddler Spine Surge Runni"/>
    <n v="39.990001679999999"/>
    <n v="34.198098313835338"/>
    <n v="2"/>
    <n v="8"/>
    <n v="79.980003359999998"/>
    <s v="Non-Cash Payments"/>
    <s v="TRANSFER"/>
  </r>
  <r>
    <x v="492"/>
    <d v="2015-03-28T00:00:00"/>
    <n v="4"/>
    <n v="10"/>
    <n v="0"/>
    <s v="Standard Class"/>
    <m/>
    <n v="29"/>
    <s v="Shop By Sport"/>
    <n v="4539"/>
    <n v="5"/>
    <s v="Golf"/>
    <x v="2"/>
    <s v="Petapa"/>
    <s v="Guatemala"/>
    <m/>
    <s v="Guatemala"/>
    <s v="Central America"/>
    <n v="29"/>
    <n v="627"/>
    <s v="Under Armour Girls' Toddler Spine Surge Runni"/>
    <n v="39.990001679999999"/>
    <n v="34.198098313835338"/>
    <n v="2"/>
    <n v="8"/>
    <n v="79.980003359999998"/>
    <s v="Non-Cash Payments"/>
    <s v="TRANSFER"/>
  </r>
  <r>
    <x v="493"/>
    <d v="2015-03-22T00:00:00"/>
    <n v="4"/>
    <n v="11"/>
    <n v="0"/>
    <s v="Standard Class"/>
    <m/>
    <n v="24"/>
    <s v="Women's Apparel"/>
    <n v="6071"/>
    <n v="5"/>
    <s v="Golf"/>
    <x v="2"/>
    <s v="La Ceiba"/>
    <s v="Atlántida"/>
    <m/>
    <s v="Honduras"/>
    <s v="Central America"/>
    <n v="24"/>
    <n v="502"/>
    <s v="Nike Men's Dri-FIT Victory Golf Polo"/>
    <n v="50"/>
    <n v="43.678035218757444"/>
    <n v="2"/>
    <n v="10"/>
    <n v="100"/>
    <s v="Non-Cash Payments"/>
    <s v="TRANSFER"/>
  </r>
  <r>
    <x v="494"/>
    <d v="2015-06-01T00:00:00"/>
    <n v="4"/>
    <n v="12"/>
    <n v="0"/>
    <s v="Standard Class"/>
    <m/>
    <n v="29"/>
    <s v="Shop By Sport"/>
    <n v="8730"/>
    <n v="5"/>
    <s v="Golf"/>
    <x v="2"/>
    <s v="Maturín"/>
    <s v="Monagas"/>
    <m/>
    <s v="Venezuela"/>
    <s v="South America"/>
    <n v="29"/>
    <n v="627"/>
    <s v="Under Armour Girls' Toddler Spine Surge Runni"/>
    <n v="39.990001679999999"/>
    <n v="34.198098313835338"/>
    <n v="2"/>
    <n v="8"/>
    <n v="79.980003359999998"/>
    <s v="Non-Cash Payments"/>
    <s v="TRANSFER"/>
  </r>
  <r>
    <x v="495"/>
    <d v="2017-03-02T00:00:00"/>
    <n v="4"/>
    <n v="13"/>
    <n v="0"/>
    <s v="Standard Class"/>
    <m/>
    <n v="24"/>
    <s v="Women's Apparel"/>
    <n v="9634"/>
    <n v="5"/>
    <s v="Golf"/>
    <x v="2"/>
    <s v="Parintins"/>
    <s v="Amazonas"/>
    <m/>
    <s v="Brazil"/>
    <s v="South America"/>
    <n v="24"/>
    <n v="502"/>
    <s v="Nike Men's Dri-FIT Victory Golf Polo"/>
    <n v="50"/>
    <n v="43.678035218757444"/>
    <n v="2"/>
    <n v="10"/>
    <n v="100"/>
    <s v="Non-Cash Payments"/>
    <s v="TRANSFER"/>
  </r>
  <r>
    <x v="496"/>
    <d v="2015-01-27T00:00:00"/>
    <n v="4"/>
    <n v="5"/>
    <n v="1"/>
    <s v="Standard Class"/>
    <m/>
    <n v="24"/>
    <s v="Women's Apparel"/>
    <n v="8010"/>
    <n v="5"/>
    <s v="Golf"/>
    <x v="2"/>
    <s v="São Paulo"/>
    <s v="São Paulo"/>
    <m/>
    <s v="Brazil"/>
    <s v="South America"/>
    <n v="24"/>
    <n v="502"/>
    <s v="Nike Men's Dri-FIT Victory Golf Polo"/>
    <n v="50"/>
    <n v="43.678035218757444"/>
    <n v="2"/>
    <n v="10"/>
    <n v="100"/>
    <s v="Non-Cash Payments"/>
    <s v="TRANSFER"/>
  </r>
  <r>
    <x v="497"/>
    <d v="2017-05-30T00:00:00"/>
    <n v="4"/>
    <n v="6"/>
    <n v="0"/>
    <s v="Standard Class"/>
    <m/>
    <n v="29"/>
    <s v="Shop By Sport"/>
    <n v="3484"/>
    <n v="5"/>
    <s v="Golf"/>
    <x v="2"/>
    <s v="Santiago de Cuba"/>
    <s v="Santiago de Cuba"/>
    <m/>
    <s v="Cuba"/>
    <s v="Caribbean"/>
    <n v="29"/>
    <n v="627"/>
    <s v="Under Armour Girls' Toddler Spine Surge Runni"/>
    <n v="39.990001679999999"/>
    <n v="34.198098313835338"/>
    <n v="2"/>
    <n v="9.6000003809999992"/>
    <n v="79.980003359999998"/>
    <s v="Non-Cash Payments"/>
    <s v="TRANSFER"/>
  </r>
  <r>
    <x v="498"/>
    <d v="2015-09-04T00:00:00"/>
    <n v="4"/>
    <n v="9"/>
    <n v="0"/>
    <s v="Standard Class"/>
    <m/>
    <n v="24"/>
    <s v="Women's Apparel"/>
    <n v="7307"/>
    <n v="5"/>
    <s v="Golf"/>
    <x v="2"/>
    <s v="Puebla"/>
    <s v="Puebla"/>
    <m/>
    <s v="Mexico"/>
    <s v="Central America"/>
    <n v="24"/>
    <n v="502"/>
    <s v="Nike Men's Dri-FIT Victory Golf Polo"/>
    <n v="50"/>
    <n v="43.678035218757444"/>
    <n v="2"/>
    <n v="12"/>
    <n v="100"/>
    <s v="Non-Cash Payments"/>
    <s v="TRANSFER"/>
  </r>
  <r>
    <x v="499"/>
    <d v="2015-07-03T00:00:00"/>
    <n v="4"/>
    <n v="10"/>
    <n v="0"/>
    <s v="Standard Class"/>
    <m/>
    <n v="24"/>
    <s v="Women's Apparel"/>
    <n v="1975"/>
    <n v="5"/>
    <s v="Golf"/>
    <x v="2"/>
    <s v="Mixco"/>
    <s v="Guatemala"/>
    <m/>
    <s v="Guatemala"/>
    <s v="Central America"/>
    <n v="24"/>
    <n v="502"/>
    <s v="Nike Men's Dri-FIT Victory Golf Polo"/>
    <n v="50"/>
    <n v="43.678035218757444"/>
    <n v="2"/>
    <n v="13"/>
    <n v="100"/>
    <s v="Non-Cash Payments"/>
    <s v="TRANSFER"/>
  </r>
  <r>
    <x v="500"/>
    <d v="2015-05-22T00:00:00"/>
    <n v="4"/>
    <n v="11"/>
    <n v="0"/>
    <s v="Standard Class"/>
    <m/>
    <n v="24"/>
    <s v="Women's Apparel"/>
    <n v="629"/>
    <n v="5"/>
    <s v="Golf"/>
    <x v="2"/>
    <s v="Huehuetenango"/>
    <s v="Huehuetenango"/>
    <m/>
    <s v="Guatemala"/>
    <s v="Central America"/>
    <n v="24"/>
    <n v="502"/>
    <s v="Nike Men's Dri-FIT Victory Golf Polo"/>
    <n v="50"/>
    <n v="43.678035218757444"/>
    <n v="2"/>
    <n v="15"/>
    <n v="100"/>
    <s v="Non-Cash Payments"/>
    <s v="TRANSFER"/>
  </r>
  <r>
    <x v="501"/>
    <d v="2017-07-06T00:00:00"/>
    <n v="4"/>
    <n v="12"/>
    <n v="0"/>
    <s v="Standard Class"/>
    <m/>
    <n v="29"/>
    <s v="Shop By Sport"/>
    <n v="11753"/>
    <n v="5"/>
    <s v="Golf"/>
    <x v="2"/>
    <s v="Chinautla"/>
    <s v="Guatemala"/>
    <m/>
    <s v="Guatemala"/>
    <s v="Central America"/>
    <n v="29"/>
    <n v="627"/>
    <s v="Under Armour Girls' Toddler Spine Surge Runni"/>
    <n v="39.990001679999999"/>
    <n v="34.198098313835338"/>
    <n v="2"/>
    <n v="13.600000380000001"/>
    <n v="79.980003359999998"/>
    <s v="Non-Cash Payments"/>
    <s v="TRANSFER"/>
  </r>
  <r>
    <x v="502"/>
    <d v="2017-02-16T00:00:00"/>
    <n v="4"/>
    <n v="13"/>
    <n v="0"/>
    <s v="Standard Class"/>
    <m/>
    <n v="26"/>
    <s v="Girls' Apparel"/>
    <n v="5375"/>
    <n v="5"/>
    <s v="Golf"/>
    <x v="2"/>
    <s v="Apopa"/>
    <s v="San Salvador"/>
    <m/>
    <s v="El Salvador"/>
    <s v="Central America"/>
    <n v="26"/>
    <n v="572"/>
    <s v="TYR Boys' Team Digi Jammer"/>
    <n v="39.990001679999999"/>
    <n v="30.892751576250003"/>
    <n v="2"/>
    <n v="14.399999619999999"/>
    <n v="79.980003359999998"/>
    <s v="Non-Cash Payments"/>
    <s v="TRANSFER"/>
  </r>
  <r>
    <x v="503"/>
    <d v="2017-06-02T00:00:00"/>
    <n v="4"/>
    <n v="5"/>
    <n v="0"/>
    <s v="Standard Class"/>
    <m/>
    <n v="29"/>
    <s v="Shop By Sport"/>
    <n v="1695"/>
    <n v="5"/>
    <s v="Golf"/>
    <x v="2"/>
    <s v="Sorocaba"/>
    <s v="São Paulo"/>
    <m/>
    <s v="Brazil"/>
    <s v="South America"/>
    <n v="29"/>
    <n v="627"/>
    <s v="Under Armour Girls' Toddler Spine Surge Runni"/>
    <n v="39.990001679999999"/>
    <n v="34.198098313835338"/>
    <n v="2"/>
    <n v="14.399999619999999"/>
    <n v="79.980003359999998"/>
    <s v="Non-Cash Payments"/>
    <s v="TRANSFER"/>
  </r>
  <r>
    <x v="504"/>
    <d v="2015-10-03T00:00:00"/>
    <n v="4"/>
    <n v="6"/>
    <n v="1"/>
    <s v="Standard Class"/>
    <m/>
    <n v="29"/>
    <s v="Shop By Sport"/>
    <n v="9884"/>
    <n v="5"/>
    <s v="Golf"/>
    <x v="2"/>
    <s v="San Justo"/>
    <s v="Santa Fe"/>
    <m/>
    <s v="Argentina"/>
    <s v="South America"/>
    <n v="29"/>
    <n v="627"/>
    <s v="Under Armour Girls' Toddler Spine Surge Runni"/>
    <n v="39.990001679999999"/>
    <n v="34.198098313835338"/>
    <n v="2"/>
    <n v="14.399999619999999"/>
    <n v="79.980003359999998"/>
    <s v="Non-Cash Payments"/>
    <s v="TRANSFER"/>
  </r>
  <r>
    <x v="505"/>
    <d v="2015-02-21T00:00:00"/>
    <n v="4"/>
    <n v="9"/>
    <n v="1"/>
    <s v="Standard Class"/>
    <m/>
    <n v="24"/>
    <s v="Women's Apparel"/>
    <n v="8498"/>
    <n v="5"/>
    <s v="Golf"/>
    <x v="2"/>
    <s v="Colombo"/>
    <s v="Paraná"/>
    <m/>
    <s v="Brazil"/>
    <s v="South America"/>
    <n v="24"/>
    <n v="502"/>
    <s v="Nike Men's Dri-FIT Victory Golf Polo"/>
    <n v="50"/>
    <n v="43.678035218757444"/>
    <n v="2"/>
    <n v="18"/>
    <n v="100"/>
    <s v="Non-Cash Payments"/>
    <s v="TRANSFER"/>
  </r>
  <r>
    <x v="502"/>
    <d v="2017-02-16T00:00:00"/>
    <n v="4"/>
    <n v="10"/>
    <n v="0"/>
    <s v="Standard Class"/>
    <m/>
    <n v="24"/>
    <s v="Women's Apparel"/>
    <n v="5375"/>
    <n v="5"/>
    <s v="Golf"/>
    <x v="2"/>
    <s v="Apopa"/>
    <s v="San Salvador"/>
    <m/>
    <s v="El Salvador"/>
    <s v="Central America"/>
    <n v="24"/>
    <n v="502"/>
    <s v="Nike Men's Dri-FIT Victory Golf Polo"/>
    <n v="50"/>
    <n v="43.678035218757444"/>
    <n v="2"/>
    <n v="20"/>
    <n v="100"/>
    <s v="Non-Cash Payments"/>
    <s v="TRANSFER"/>
  </r>
  <r>
    <x v="506"/>
    <d v="2017-06-03T00:00:00"/>
    <n v="4"/>
    <n v="11"/>
    <n v="0"/>
    <s v="Standard Class"/>
    <m/>
    <n v="24"/>
    <s v="Women's Apparel"/>
    <n v="7534"/>
    <n v="5"/>
    <s v="Golf"/>
    <x v="2"/>
    <s v="Itu"/>
    <s v="São Paulo"/>
    <m/>
    <s v="Brazil"/>
    <s v="South America"/>
    <n v="24"/>
    <n v="502"/>
    <s v="Nike Men's Dri-FIT Victory Golf Polo"/>
    <n v="50"/>
    <n v="43.678035218757444"/>
    <n v="2"/>
    <n v="20"/>
    <n v="100"/>
    <s v="Non-Cash Payments"/>
    <s v="TRANSFER"/>
  </r>
  <r>
    <x v="498"/>
    <d v="2015-09-04T00:00:00"/>
    <n v="4"/>
    <n v="12"/>
    <n v="0"/>
    <s v="Standard Class"/>
    <m/>
    <n v="29"/>
    <s v="Shop By Sport"/>
    <n v="7307"/>
    <n v="5"/>
    <s v="Golf"/>
    <x v="2"/>
    <s v="Puebla"/>
    <s v="Puebla"/>
    <m/>
    <s v="Mexico"/>
    <s v="Central America"/>
    <n v="29"/>
    <n v="627"/>
    <s v="Under Armour Girls' Toddler Spine Surge Runni"/>
    <n v="39.990001679999999"/>
    <n v="34.198098313835338"/>
    <n v="2"/>
    <n v="20"/>
    <n v="79.980003359999998"/>
    <s v="Non-Cash Payments"/>
    <s v="TRANSFER"/>
  </r>
  <r>
    <x v="507"/>
    <d v="2017-06-02T00:00:00"/>
    <n v="4"/>
    <n v="13"/>
    <n v="1"/>
    <s v="Standard Class"/>
    <m/>
    <n v="29"/>
    <s v="Shop By Sport"/>
    <n v="123"/>
    <n v="5"/>
    <s v="Golf"/>
    <x v="2"/>
    <s v="Cuernavaca"/>
    <s v="Morelos"/>
    <m/>
    <s v="Mexico"/>
    <s v="Central America"/>
    <n v="29"/>
    <n v="627"/>
    <s v="Under Armour Girls' Toddler Spine Surge Runni"/>
    <n v="39.990001679999999"/>
    <n v="34.198098313835338"/>
    <n v="2"/>
    <n v="20"/>
    <n v="79.980003359999998"/>
    <s v="Non-Cash Payments"/>
    <s v="TRANSFER"/>
  </r>
  <r>
    <x v="508"/>
    <d v="2017-05-31T00:00:00"/>
    <n v="4"/>
    <n v="5"/>
    <n v="0"/>
    <s v="Standard Class"/>
    <m/>
    <n v="24"/>
    <s v="Women's Apparel"/>
    <n v="8498"/>
    <n v="5"/>
    <s v="Golf"/>
    <x v="2"/>
    <s v="Villa Nueva"/>
    <s v="Guatemala"/>
    <m/>
    <s v="Guatemala"/>
    <s v="Central America"/>
    <n v="24"/>
    <n v="502"/>
    <s v="Nike Men's Dri-FIT Victory Golf Polo"/>
    <n v="50"/>
    <n v="43.678035218757444"/>
    <n v="2"/>
    <n v="25"/>
    <n v="100"/>
    <s v="Non-Cash Payments"/>
    <s v="TRANSFER"/>
  </r>
  <r>
    <x v="484"/>
    <d v="2015-04-05T00:00:00"/>
    <n v="4"/>
    <n v="6"/>
    <n v="1"/>
    <s v="Standard Class"/>
    <m/>
    <n v="37"/>
    <s v="Electronics"/>
    <n v="9162"/>
    <n v="6"/>
    <s v="Outdoors"/>
    <x v="2"/>
    <s v="Chimaltenango"/>
    <s v="Chimaltenango"/>
    <m/>
    <s v="Guatemala"/>
    <s v="Central America"/>
    <n v="37"/>
    <n v="825"/>
    <s v="Bridgestone e6 Straight Distance NFL Tennesse"/>
    <n v="31.989999770000001"/>
    <n v="23.973333102666668"/>
    <n v="2"/>
    <n v="0.63999998599999997"/>
    <n v="63.979999540000001"/>
    <s v="Non-Cash Payments"/>
    <s v="TRANSFER"/>
  </r>
  <r>
    <x v="509"/>
    <d v="2015-03-25T00:00:00"/>
    <n v="4"/>
    <n v="9"/>
    <n v="0"/>
    <s v="Standard Class"/>
    <m/>
    <n v="40"/>
    <s v="Accessories"/>
    <n v="8925"/>
    <n v="6"/>
    <s v="Outdoors"/>
    <x v="2"/>
    <s v="Águas Lindas de Goiás"/>
    <s v="Goiás"/>
    <m/>
    <s v="Brazil"/>
    <s v="South America"/>
    <n v="40"/>
    <n v="905"/>
    <s v="Team Golf Texas Longhorns Putter Grip"/>
    <n v="24.989999770000001"/>
    <n v="20.52742837007143"/>
    <n v="2"/>
    <n v="2.75"/>
    <n v="49.979999540000001"/>
    <s v="Non-Cash Payments"/>
    <s v="TRANSFER"/>
  </r>
  <r>
    <x v="510"/>
    <d v="2015-05-16T00:00:00"/>
    <n v="4"/>
    <n v="10"/>
    <n v="1"/>
    <s v="Standard Class"/>
    <m/>
    <n v="36"/>
    <s v="Golf Balls"/>
    <n v="5981"/>
    <n v="6"/>
    <s v="Outdoors"/>
    <x v="2"/>
    <s v="Vespasiano"/>
    <s v="Minas Gerais"/>
    <m/>
    <s v="Brazil"/>
    <s v="South America"/>
    <n v="36"/>
    <n v="804"/>
    <s v="Glove It Women's Imperial Golf Glove"/>
    <n v="19.989999770000001"/>
    <n v="13.643874764125"/>
    <n v="2"/>
    <n v="4"/>
    <n v="39.979999540000001"/>
    <s v="Non-Cash Payments"/>
    <s v="TRANSFER"/>
  </r>
  <r>
    <x v="511"/>
    <d v="2015-04-29T00:00:00"/>
    <n v="4"/>
    <n v="11"/>
    <n v="1"/>
    <s v="Standard Class"/>
    <m/>
    <n v="37"/>
    <s v="Electronics"/>
    <n v="7347"/>
    <n v="6"/>
    <s v="Outdoors"/>
    <x v="2"/>
    <s v="Bogotá"/>
    <s v="Bogotá"/>
    <m/>
    <s v="Colombia"/>
    <s v="South America"/>
    <n v="37"/>
    <n v="822"/>
    <s v="Titleist Pro V1x High Numbers Golf Balls"/>
    <n v="47.990001679999999"/>
    <n v="41.802334851666664"/>
    <n v="2"/>
    <n v="11.52000046"/>
    <n v="95.980003359999998"/>
    <s v="Non-Cash Payments"/>
    <s v="TRANSFER"/>
  </r>
  <r>
    <x v="413"/>
    <d v="2015-03-28T00:00:00"/>
    <n v="2"/>
    <n v="10"/>
    <n v="1"/>
    <s v="Second Class"/>
    <m/>
    <n v="24"/>
    <s v="Women's Apparel"/>
    <n v="8707"/>
    <n v="5"/>
    <s v="Golf"/>
    <x v="2"/>
    <s v="Petapa"/>
    <s v="Guatemala"/>
    <m/>
    <s v="Guatemala"/>
    <s v="Central America"/>
    <n v="24"/>
    <n v="502"/>
    <s v="Nike Men's Dri-FIT Victory Golf Polo"/>
    <n v="50"/>
    <n v="43.678035218757444"/>
    <n v="3"/>
    <n v="30"/>
    <n v="150"/>
    <s v="Cash not over 200"/>
    <s v="CASH"/>
  </r>
  <r>
    <x v="512"/>
    <d v="2015-02-15T00:00:00"/>
    <n v="2"/>
    <n v="11"/>
    <n v="1"/>
    <s v="Second Class"/>
    <m/>
    <n v="24"/>
    <s v="Women's Apparel"/>
    <n v="12069"/>
    <n v="5"/>
    <s v="Golf"/>
    <x v="2"/>
    <s v="Tipitapa"/>
    <s v="Managua"/>
    <m/>
    <s v="Nicaragua"/>
    <s v="Central America"/>
    <n v="24"/>
    <n v="502"/>
    <s v="Nike Men's Dri-FIT Victory Golf Polo"/>
    <n v="50"/>
    <n v="43.678035218757444"/>
    <n v="3"/>
    <n v="37.5"/>
    <n v="150"/>
    <s v="Cash not over 200"/>
    <s v="CASH"/>
  </r>
  <r>
    <x v="513"/>
    <d v="2017-01-27T00:00:00"/>
    <n v="2"/>
    <n v="3"/>
    <n v="0"/>
    <s v="Second Class"/>
    <m/>
    <n v="9"/>
    <s v="Cardio Equipment"/>
    <n v="11339"/>
    <n v="3"/>
    <s v="Footwear"/>
    <x v="2"/>
    <s v="Villa Nueva"/>
    <s v="Guatemala"/>
    <m/>
    <s v="Guatemala"/>
    <s v="Central America"/>
    <n v="9"/>
    <n v="191"/>
    <s v="Nike Men's Free 5.0+ Running Shoe"/>
    <n v="99.989997860000003"/>
    <n v="95.114003926871064"/>
    <n v="4"/>
    <n v="4"/>
    <n v="399.95999144000001"/>
    <s v="Cash Over 200"/>
    <s v="CASH"/>
  </r>
  <r>
    <x v="514"/>
    <d v="2017-04-30T00:00:00"/>
    <n v="2"/>
    <n v="4"/>
    <n v="1"/>
    <s v="Second Class"/>
    <m/>
    <n v="9"/>
    <s v="Cardio Equipment"/>
    <n v="10166"/>
    <n v="3"/>
    <s v="Footwear"/>
    <x v="2"/>
    <s v="Santo Domingo"/>
    <s v="Santo Domingo"/>
    <m/>
    <s v="Dominican Republic"/>
    <s v="Caribbean"/>
    <n v="9"/>
    <n v="191"/>
    <s v="Nike Men's Free 5.0+ Running Shoe"/>
    <n v="99.989997860000003"/>
    <n v="95.114003926871064"/>
    <n v="4"/>
    <n v="59.990001679999999"/>
    <n v="399.95999144000001"/>
    <s v="Cash Over 200"/>
    <s v="CASH"/>
  </r>
  <r>
    <x v="515"/>
    <d v="2017-07-04T00:00:00"/>
    <n v="2"/>
    <n v="5"/>
    <n v="1"/>
    <s v="Second Class"/>
    <m/>
    <n v="9"/>
    <s v="Cardio Equipment"/>
    <n v="3091"/>
    <n v="3"/>
    <s v="Footwear"/>
    <x v="2"/>
    <s v="Hidalgo"/>
    <s v="Michoacán"/>
    <m/>
    <s v="Mexico"/>
    <s v="Central America"/>
    <n v="9"/>
    <n v="191"/>
    <s v="Nike Men's Free 5.0+ Running Shoe"/>
    <n v="99.989997860000003"/>
    <n v="95.114003926871064"/>
    <n v="4"/>
    <n v="63.990001679999999"/>
    <n v="399.95999144000001"/>
    <s v="Cash Over 200"/>
    <s v="CASH"/>
  </r>
  <r>
    <x v="516"/>
    <d v="2017-02-15T00:00:00"/>
    <n v="2"/>
    <n v="6"/>
    <n v="1"/>
    <s v="Second Class"/>
    <m/>
    <n v="17"/>
    <s v="Cleats"/>
    <n v="5007"/>
    <n v="4"/>
    <s v="Apparel"/>
    <x v="2"/>
    <s v="Irapuato"/>
    <s v="Guanajuato"/>
    <m/>
    <s v="Mexico"/>
    <s v="Central America"/>
    <n v="17"/>
    <n v="365"/>
    <s v="Perfect Fitness Perfect Rip Deck"/>
    <n v="59.990001679999999"/>
    <n v="54.488929209402009"/>
    <n v="4"/>
    <n v="0"/>
    <n v="239.96000672"/>
    <s v="Cash Over 200"/>
    <s v="CASH"/>
  </r>
  <r>
    <x v="517"/>
    <d v="2017-07-05T00:00:00"/>
    <n v="2"/>
    <n v="9"/>
    <n v="1"/>
    <s v="Second Class"/>
    <m/>
    <n v="17"/>
    <s v="Cleats"/>
    <n v="1070"/>
    <n v="4"/>
    <s v="Apparel"/>
    <x v="2"/>
    <s v="Ixtapaluca"/>
    <s v="Mexico"/>
    <m/>
    <s v="Mexico"/>
    <s v="Central America"/>
    <n v="17"/>
    <n v="365"/>
    <s v="Perfect Fitness Perfect Rip Deck"/>
    <n v="59.990001679999999"/>
    <n v="54.488929209402009"/>
    <n v="4"/>
    <n v="35.990001679999999"/>
    <n v="239.96000672"/>
    <s v="Cash Over 200"/>
    <s v="CASH"/>
  </r>
  <r>
    <x v="518"/>
    <d v="2017-01-04T00:00:00"/>
    <n v="2"/>
    <n v="10"/>
    <n v="1"/>
    <s v="Second Class"/>
    <m/>
    <n v="17"/>
    <s v="Cleats"/>
    <n v="6871"/>
    <n v="4"/>
    <s v="Apparel"/>
    <x v="2"/>
    <s v="Zapopan"/>
    <s v="Jalisco"/>
    <m/>
    <s v="Mexico"/>
    <s v="Central America"/>
    <n v="17"/>
    <n v="365"/>
    <s v="Perfect Fitness Perfect Rip Deck"/>
    <n v="59.990001679999999"/>
    <n v="54.488929209402009"/>
    <n v="4"/>
    <n v="38.38999939"/>
    <n v="239.96000672"/>
    <s v="Cash Over 200"/>
    <s v="CASH"/>
  </r>
  <r>
    <x v="519"/>
    <d v="2015-03-15T00:00:00"/>
    <n v="2"/>
    <n v="11"/>
    <n v="1"/>
    <s v="Second Class"/>
    <m/>
    <n v="24"/>
    <s v="Women's Apparel"/>
    <n v="2339"/>
    <n v="5"/>
    <s v="Golf"/>
    <x v="2"/>
    <s v="São Paulo"/>
    <s v="São Paulo"/>
    <m/>
    <s v="Brazil"/>
    <s v="South America"/>
    <n v="24"/>
    <n v="502"/>
    <s v="Nike Men's Dri-FIT Victory Golf Polo"/>
    <n v="50"/>
    <n v="43.678035218757444"/>
    <n v="4"/>
    <n v="11"/>
    <n v="200"/>
    <s v="Non-Cash Payments"/>
    <s v="CASH"/>
  </r>
  <r>
    <x v="516"/>
    <d v="2017-02-15T00:00:00"/>
    <n v="2"/>
    <n v="3"/>
    <n v="1"/>
    <s v="Second Class"/>
    <m/>
    <n v="29"/>
    <s v="Shop By Sport"/>
    <n v="5007"/>
    <n v="5"/>
    <s v="Golf"/>
    <x v="2"/>
    <s v="Irapuato"/>
    <s v="Guanajuato"/>
    <m/>
    <s v="Mexico"/>
    <s v="Central America"/>
    <n v="29"/>
    <n v="627"/>
    <s v="Under Armour Girls' Toddler Spine Surge Runni"/>
    <n v="39.990001679999999"/>
    <n v="34.198098313835338"/>
    <n v="4"/>
    <n v="23.989999770000001"/>
    <n v="159.96000672"/>
    <s v="Cash not over 200"/>
    <s v="CASH"/>
  </r>
  <r>
    <x v="520"/>
    <d v="2017-03-21T00:00:00"/>
    <n v="2"/>
    <n v="4"/>
    <n v="0"/>
    <s v="Second Class"/>
    <m/>
    <n v="24"/>
    <s v="Women's Apparel"/>
    <n v="4232"/>
    <n v="5"/>
    <s v="Golf"/>
    <x v="2"/>
    <s v="Tegucigalpa"/>
    <s v="Francisco Morazán"/>
    <m/>
    <s v="Honduras"/>
    <s v="Central America"/>
    <n v="24"/>
    <n v="502"/>
    <s v="Nike Men's Dri-FIT Victory Golf Polo"/>
    <n v="50"/>
    <n v="43.678035218757444"/>
    <n v="4"/>
    <n v="30"/>
    <n v="200"/>
    <s v="Non-Cash Payments"/>
    <s v="CASH"/>
  </r>
  <r>
    <x v="521"/>
    <d v="2017-01-03T00:00:00"/>
    <n v="2"/>
    <n v="5"/>
    <n v="1"/>
    <s v="Second Class"/>
    <m/>
    <n v="37"/>
    <s v="Electronics"/>
    <n v="8986"/>
    <n v="6"/>
    <s v="Outdoors"/>
    <x v="2"/>
    <s v="Mauá"/>
    <s v="São Paulo"/>
    <m/>
    <s v="Brazil"/>
    <s v="South America"/>
    <n v="37"/>
    <n v="823"/>
    <s v="Titleist Pro V1x High Numbers Personalized Go"/>
    <n v="51.990001679999999"/>
    <n v="39.25250149"/>
    <n v="4"/>
    <n v="4.1599998469999999"/>
    <n v="207.96000672"/>
    <s v="Cash Over 200"/>
    <s v="CASH"/>
  </r>
  <r>
    <x v="522"/>
    <d v="2017-06-02T00:00:00"/>
    <n v="2"/>
    <n v="6"/>
    <n v="0"/>
    <s v="Second Class"/>
    <m/>
    <n v="24"/>
    <s v="Women's Apparel"/>
    <n v="6746"/>
    <n v="5"/>
    <s v="Golf"/>
    <x v="2"/>
    <s v="Lázaro Cárdenas"/>
    <s v="Michoacán"/>
    <m/>
    <s v="Mexico"/>
    <s v="Central America"/>
    <n v="24"/>
    <n v="502"/>
    <s v="Nike Men's Dri-FIT Victory Golf Polo"/>
    <n v="50"/>
    <n v="43.678035218757444"/>
    <n v="5"/>
    <n v="10"/>
    <n v="250"/>
    <s v="Cash Over 200"/>
    <s v="CASH"/>
  </r>
  <r>
    <x v="516"/>
    <d v="2017-02-15T00:00:00"/>
    <n v="2"/>
    <n v="9"/>
    <n v="1"/>
    <s v="Second Class"/>
    <m/>
    <n v="13"/>
    <s v="Electronics"/>
    <n v="5007"/>
    <n v="3"/>
    <s v="Footwear"/>
    <x v="2"/>
    <s v="Irapuato"/>
    <s v="Guanajuato"/>
    <m/>
    <s v="Mexico"/>
    <s v="Central America"/>
    <n v="13"/>
    <n v="282"/>
    <s v="Under Armour Women's Ignite PIP VI Slide"/>
    <n v="31.989999770000001"/>
    <n v="27.763856872771434"/>
    <n v="5"/>
    <n v="1.6000000240000001"/>
    <n v="159.94999885000001"/>
    <s v="Cash not over 200"/>
    <s v="CASH"/>
  </r>
  <r>
    <x v="523"/>
    <d v="2017-02-20T00:00:00"/>
    <n v="4"/>
    <n v="12"/>
    <n v="1"/>
    <s v="Standard Class"/>
    <m/>
    <n v="17"/>
    <s v="Cleats"/>
    <n v="8524"/>
    <n v="4"/>
    <s v="Apparel"/>
    <x v="2"/>
    <s v="Durango"/>
    <s v="Durango"/>
    <m/>
    <s v="Mexico"/>
    <s v="Central America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456"/>
    <d v="2017-02-13T00:00:00"/>
    <n v="4"/>
    <n v="13"/>
    <n v="1"/>
    <s v="Standard Class"/>
    <m/>
    <n v="17"/>
    <s v="Cleats"/>
    <n v="4126"/>
    <n v="4"/>
    <s v="Apparel"/>
    <x v="2"/>
    <s v="Quito"/>
    <s v="Pichincha"/>
    <m/>
    <s v="Ecuador"/>
    <s v="South America"/>
    <n v="17"/>
    <n v="365"/>
    <s v="Perfect Fitness Perfect Rip Deck"/>
    <n v="59.990001679999999"/>
    <n v="54.488929209402009"/>
    <n v="5"/>
    <n v="27"/>
    <n v="299.9500084"/>
    <s v="Non-Cash Payments"/>
    <s v="TRANSFER"/>
  </r>
  <r>
    <x v="524"/>
    <d v="2017-04-20T00:00:00"/>
    <n v="4"/>
    <n v="5"/>
    <n v="1"/>
    <s v="Standard Class"/>
    <m/>
    <n v="17"/>
    <s v="Cleats"/>
    <n v="3207"/>
    <n v="4"/>
    <s v="Apparel"/>
    <x v="2"/>
    <s v="Santo Domingo"/>
    <s v="Santo Domingo"/>
    <m/>
    <s v="Dominican Republic"/>
    <s v="Caribbean"/>
    <n v="17"/>
    <n v="365"/>
    <s v="Perfect Fitness Perfect Rip Deck"/>
    <n v="59.990001679999999"/>
    <n v="54.488929209402009"/>
    <n v="5"/>
    <n v="30"/>
    <n v="299.9500084"/>
    <s v="Non-Cash Payments"/>
    <s v="TRANSFER"/>
  </r>
  <r>
    <x v="525"/>
    <d v="2015-03-17T00:00:00"/>
    <n v="4"/>
    <n v="6"/>
    <n v="1"/>
    <s v="Standard Class"/>
    <m/>
    <n v="17"/>
    <s v="Cleats"/>
    <n v="12310"/>
    <n v="4"/>
    <s v="Apparel"/>
    <x v="2"/>
    <s v="Tegucigalpa"/>
    <s v="Francisco Morazán"/>
    <m/>
    <s v="Honduras"/>
    <s v="Central America"/>
    <n v="17"/>
    <n v="365"/>
    <s v="Perfect Fitness Perfect Rip Deck"/>
    <n v="59.990001679999999"/>
    <n v="54.488929209402009"/>
    <n v="5"/>
    <n v="35.990001679999999"/>
    <n v="299.9500084"/>
    <s v="Non-Cash Payments"/>
    <s v="TRANSFER"/>
  </r>
  <r>
    <x v="526"/>
    <d v="2015-05-14T00:00:00"/>
    <n v="4"/>
    <n v="9"/>
    <n v="0"/>
    <s v="Standard Class"/>
    <m/>
    <n v="17"/>
    <s v="Cleats"/>
    <n v="1222"/>
    <n v="4"/>
    <s v="Apparel"/>
    <x v="2"/>
    <s v="Serra"/>
    <s v="Espírito Santo"/>
    <m/>
    <s v="Brazil"/>
    <s v="South America"/>
    <n v="17"/>
    <n v="365"/>
    <s v="Perfect Fitness Perfect Rip Deck"/>
    <n v="59.990001679999999"/>
    <n v="54.488929209402009"/>
    <n v="5"/>
    <n v="35.990001679999999"/>
    <n v="299.9500084"/>
    <s v="Non-Cash Payments"/>
    <s v="TRANSFER"/>
  </r>
  <r>
    <x v="527"/>
    <d v="2015-06-03T00:00:00"/>
    <n v="4"/>
    <n v="10"/>
    <n v="0"/>
    <s v="Standard Class"/>
    <m/>
    <n v="17"/>
    <s v="Cleats"/>
    <n v="8397"/>
    <n v="4"/>
    <s v="Apparel"/>
    <x v="2"/>
    <s v="Tegucigalpa"/>
    <s v="Francisco Morazán"/>
    <m/>
    <s v="Honduras"/>
    <s v="Central America"/>
    <n v="17"/>
    <n v="365"/>
    <s v="Perfect Fitness Perfect Rip Deck"/>
    <n v="59.990001679999999"/>
    <n v="54.488929209402009"/>
    <n v="5"/>
    <n v="38.990001679999999"/>
    <n v="299.9500084"/>
    <s v="Non-Cash Payments"/>
    <s v="TRANSFER"/>
  </r>
  <r>
    <x v="528"/>
    <d v="2015-05-17T00:00:00"/>
    <n v="4"/>
    <n v="11"/>
    <n v="1"/>
    <s v="Standard Class"/>
    <m/>
    <n v="17"/>
    <s v="Cleats"/>
    <n v="6306"/>
    <n v="4"/>
    <s v="Apparel"/>
    <x v="2"/>
    <s v="Managua"/>
    <s v="Managua"/>
    <m/>
    <s v="Nicaragua"/>
    <s v="Central America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529"/>
    <d v="2015-05-17T00:00:00"/>
    <n v="4"/>
    <n v="12"/>
    <n v="0"/>
    <s v="Standard Class"/>
    <m/>
    <n v="17"/>
    <s v="Cleats"/>
    <n v="8002"/>
    <n v="4"/>
    <s v="Apparel"/>
    <x v="2"/>
    <s v="Santiago de los Caballeros"/>
    <s v="Santiago Metropolitan Are"/>
    <m/>
    <s v="Dominican Republic"/>
    <s v="Caribbean"/>
    <n v="17"/>
    <n v="365"/>
    <s v="Perfect Fitness Perfect Rip Deck"/>
    <n v="59.990001679999999"/>
    <n v="54.488929209402009"/>
    <n v="5"/>
    <n v="47.990001679999999"/>
    <n v="299.9500084"/>
    <s v="Non-Cash Payments"/>
    <s v="TRANSFER"/>
  </r>
  <r>
    <x v="530"/>
    <d v="2017-01-05T00:00:00"/>
    <n v="4"/>
    <n v="13"/>
    <n v="1"/>
    <s v="Standard Class"/>
    <m/>
    <n v="17"/>
    <s v="Cleats"/>
    <n v="12382"/>
    <n v="4"/>
    <s v="Apparel"/>
    <x v="2"/>
    <s v="Villa Nueva"/>
    <s v="Guatemala"/>
    <m/>
    <s v="Guatemala"/>
    <s v="Central America"/>
    <n v="17"/>
    <n v="365"/>
    <s v="Perfect Fitness Perfect Rip Deck"/>
    <n v="59.990001679999999"/>
    <n v="54.488929209402009"/>
    <n v="5"/>
    <n v="50.990001679999999"/>
    <n v="299.9500084"/>
    <s v="Non-Cash Payments"/>
    <s v="TRANSFER"/>
  </r>
  <r>
    <x v="531"/>
    <d v="2017-07-03T00:00:00"/>
    <n v="4"/>
    <n v="5"/>
    <n v="0"/>
    <s v="Standard Class"/>
    <m/>
    <n v="17"/>
    <s v="Cleats"/>
    <n v="7844"/>
    <n v="4"/>
    <s v="Apparel"/>
    <x v="2"/>
    <s v="San Salvador"/>
    <s v="San Salvador"/>
    <m/>
    <s v="El Salvador"/>
    <s v="Central America"/>
    <n v="17"/>
    <n v="365"/>
    <s v="Perfect Fitness Perfect Rip Deck"/>
    <n v="59.990001679999999"/>
    <n v="54.488929209402009"/>
    <n v="5"/>
    <n v="74.989997860000003"/>
    <n v="299.9500084"/>
    <s v="Non-Cash Payments"/>
    <s v="TRANSFER"/>
  </r>
  <r>
    <x v="532"/>
    <d v="2017-01-25T00:00:00"/>
    <n v="4"/>
    <n v="6"/>
    <n v="0"/>
    <s v="Standard Class"/>
    <m/>
    <n v="29"/>
    <s v="Shop By Sport"/>
    <n v="12291"/>
    <n v="5"/>
    <s v="Golf"/>
    <x v="2"/>
    <s v="Pinar del Río"/>
    <s v="Pinar del Río"/>
    <m/>
    <s v="Cuba"/>
    <s v="Caribbean"/>
    <n v="29"/>
    <n v="627"/>
    <s v="Under Armour Girls' Toddler Spine Surge Runni"/>
    <n v="39.990001679999999"/>
    <n v="34.198098313835338"/>
    <n v="5"/>
    <n v="0"/>
    <n v="199.9500084"/>
    <s v="Non-Cash Payments"/>
    <s v="TRANSFER"/>
  </r>
  <r>
    <x v="533"/>
    <d v="2015-04-03T00:00:00"/>
    <n v="4"/>
    <n v="9"/>
    <n v="1"/>
    <s v="Standard Class"/>
    <m/>
    <n v="24"/>
    <s v="Women's Apparel"/>
    <n v="6523"/>
    <n v="5"/>
    <s v="Golf"/>
    <x v="2"/>
    <s v="Tegucigalpa"/>
    <s v="Francisco Morazán"/>
    <m/>
    <s v="Honduras"/>
    <s v="Central America"/>
    <n v="24"/>
    <n v="502"/>
    <s v="Nike Men's Dri-FIT Victory Golf Polo"/>
    <n v="50"/>
    <n v="43.678035218757444"/>
    <n v="5"/>
    <n v="0"/>
    <n v="250"/>
    <s v="Non-Cash Payments"/>
    <s v="TRANSFER"/>
  </r>
  <r>
    <x v="534"/>
    <d v="2017-06-14T00:00:00"/>
    <n v="4"/>
    <n v="10"/>
    <n v="0"/>
    <s v="Standard Class"/>
    <m/>
    <n v="29"/>
    <s v="Shop By Sport"/>
    <n v="4078"/>
    <n v="5"/>
    <s v="Golf"/>
    <x v="2"/>
    <s v="Araranguá"/>
    <s v="Santa Catarina"/>
    <m/>
    <s v="Brazil"/>
    <s v="South America"/>
    <n v="29"/>
    <n v="627"/>
    <s v="Under Armour Girls' Toddler Spine Surge Runni"/>
    <n v="39.990001679999999"/>
    <n v="34.198098313835338"/>
    <n v="5"/>
    <n v="0"/>
    <n v="199.9500084"/>
    <s v="Non-Cash Payments"/>
    <s v="TRANSFER"/>
  </r>
  <r>
    <x v="535"/>
    <d v="2015-01-30T00:00:00"/>
    <n v="4"/>
    <n v="11"/>
    <n v="1"/>
    <s v="Standard Class"/>
    <m/>
    <n v="24"/>
    <s v="Women's Apparel"/>
    <n v="4867"/>
    <n v="5"/>
    <s v="Golf"/>
    <x v="2"/>
    <s v="Santiago de los Caballeros"/>
    <s v="Santiago Metropolitan Are"/>
    <m/>
    <s v="Dominican Republic"/>
    <s v="Caribbean"/>
    <n v="24"/>
    <n v="502"/>
    <s v="Nike Men's Dri-FIT Victory Golf Polo"/>
    <n v="50"/>
    <n v="43.678035218757444"/>
    <n v="5"/>
    <n v="2.5"/>
    <n v="250"/>
    <s v="Non-Cash Payments"/>
    <s v="TRANSFER"/>
  </r>
  <r>
    <x v="536"/>
    <d v="2017-02-21T00:00:00"/>
    <n v="4"/>
    <n v="12"/>
    <n v="0"/>
    <s v="Standard Class"/>
    <m/>
    <n v="26"/>
    <s v="Girls' Apparel"/>
    <n v="5301"/>
    <n v="5"/>
    <s v="Golf"/>
    <x v="2"/>
    <s v="Juárez"/>
    <s v="Chihuahua"/>
    <m/>
    <s v="Mexico"/>
    <s v="Central America"/>
    <n v="26"/>
    <n v="565"/>
    <s v="adidas Youth Germany Black/Red Away Match Soc"/>
    <n v="70"/>
    <n v="62.759999940857142"/>
    <n v="5"/>
    <n v="3.5"/>
    <n v="350"/>
    <s v="Non-Cash Payments"/>
    <s v="TRANSFER"/>
  </r>
  <r>
    <x v="537"/>
    <d v="2017-04-14T00:00:00"/>
    <n v="4"/>
    <n v="13"/>
    <n v="0"/>
    <s v="Standard Class"/>
    <m/>
    <n v="24"/>
    <s v="Women's Apparel"/>
    <n v="4784"/>
    <n v="5"/>
    <s v="Golf"/>
    <x v="2"/>
    <s v="Monterrey"/>
    <s v="Nuevo León"/>
    <m/>
    <s v="Mexico"/>
    <s v="Central America"/>
    <n v="24"/>
    <n v="502"/>
    <s v="Nike Men's Dri-FIT Victory Golf Polo"/>
    <n v="50"/>
    <n v="43.678035218757444"/>
    <n v="5"/>
    <n v="5"/>
    <n v="250"/>
    <s v="Non-Cash Payments"/>
    <s v="TRANSFER"/>
  </r>
  <r>
    <x v="538"/>
    <d v="2017-01-24T00:00:00"/>
    <n v="4"/>
    <n v="5"/>
    <n v="1"/>
    <s v="Standard Class"/>
    <m/>
    <n v="26"/>
    <s v="Girls' Apparel"/>
    <n v="8348"/>
    <n v="5"/>
    <s v="Golf"/>
    <x v="2"/>
    <s v="Puno"/>
    <s v="Puno"/>
    <m/>
    <s v="Peru"/>
    <s v="South America"/>
    <n v="26"/>
    <n v="567"/>
    <s v="adidas Men's Germany Black Crest Away Tee"/>
    <n v="25"/>
    <n v="17.922466723766668"/>
    <n v="5"/>
    <n v="2.5"/>
    <n v="125"/>
    <s v="Non-Cash Payments"/>
    <s v="TRANSFER"/>
  </r>
  <r>
    <x v="539"/>
    <d v="2017-03-18T00:00:00"/>
    <n v="4"/>
    <n v="6"/>
    <n v="0"/>
    <s v="Standard Class"/>
    <m/>
    <n v="29"/>
    <s v="Shop By Sport"/>
    <n v="7446"/>
    <n v="5"/>
    <s v="Golf"/>
    <x v="2"/>
    <s v="São Paulo"/>
    <s v="São Paulo"/>
    <m/>
    <s v="Brazil"/>
    <s v="South America"/>
    <n v="29"/>
    <n v="627"/>
    <s v="Under Armour Girls' Toddler Spine Surge Runni"/>
    <n v="39.990001679999999"/>
    <n v="34.198098313835338"/>
    <n v="5"/>
    <n v="4"/>
    <n v="199.9500084"/>
    <s v="Non-Cash Payments"/>
    <s v="TRANSFER"/>
  </r>
  <r>
    <x v="540"/>
    <d v="2017-02-24T00:00:00"/>
    <n v="4"/>
    <n v="9"/>
    <n v="1"/>
    <s v="Standard Class"/>
    <m/>
    <n v="29"/>
    <s v="Shop By Sport"/>
    <n v="11455"/>
    <n v="5"/>
    <s v="Golf"/>
    <x v="2"/>
    <s v="Navegantes"/>
    <s v="Santa Catarina"/>
    <m/>
    <s v="Brazil"/>
    <s v="South America"/>
    <n v="29"/>
    <n v="627"/>
    <s v="Under Armour Girls' Toddler Spine Surge Runni"/>
    <n v="39.990001679999999"/>
    <n v="34.198098313835338"/>
    <n v="5"/>
    <n v="4"/>
    <n v="199.9500084"/>
    <s v="Non-Cash Payments"/>
    <s v="TRANSFER"/>
  </r>
  <r>
    <x v="541"/>
    <d v="2017-05-15T00:00:00"/>
    <n v="4"/>
    <n v="10"/>
    <n v="0"/>
    <s v="Standard Class"/>
    <m/>
    <n v="24"/>
    <s v="Women's Apparel"/>
    <n v="5364"/>
    <n v="5"/>
    <s v="Golf"/>
    <x v="2"/>
    <s v="Mexico City"/>
    <s v="Federal District"/>
    <m/>
    <s v="Mexico"/>
    <s v="Central America"/>
    <n v="24"/>
    <n v="502"/>
    <s v="Nike Men's Dri-FIT Victory Golf Polo"/>
    <n v="50"/>
    <n v="43.678035218757444"/>
    <n v="5"/>
    <n v="10"/>
    <n v="250"/>
    <s v="Non-Cash Payments"/>
    <s v="TRANSFER"/>
  </r>
  <r>
    <x v="542"/>
    <d v="2015-03-05T00:00:00"/>
    <n v="4"/>
    <n v="11"/>
    <n v="1"/>
    <s v="Standard Class"/>
    <m/>
    <n v="24"/>
    <s v="Women's Apparel"/>
    <n v="259"/>
    <n v="5"/>
    <s v="Golf"/>
    <x v="2"/>
    <s v="Tegucigalpa"/>
    <s v="Francisco Morazán"/>
    <m/>
    <s v="Honduras"/>
    <s v="Central America"/>
    <n v="24"/>
    <n v="502"/>
    <s v="Nike Men's Dri-FIT Victory Golf Polo"/>
    <n v="50"/>
    <n v="43.678035218757444"/>
    <n v="5"/>
    <n v="10"/>
    <n v="250"/>
    <s v="Non-Cash Payments"/>
    <s v="TRANSFER"/>
  </r>
  <r>
    <x v="543"/>
    <d v="2015-04-29T00:00:00"/>
    <n v="4"/>
    <n v="12"/>
    <n v="0"/>
    <s v="Standard Class"/>
    <m/>
    <n v="24"/>
    <s v="Women's Apparel"/>
    <n v="11290"/>
    <n v="5"/>
    <s v="Golf"/>
    <x v="2"/>
    <s v="Tampico"/>
    <s v="Tamaulipas"/>
    <m/>
    <s v="Mexico"/>
    <s v="Central America"/>
    <n v="24"/>
    <n v="502"/>
    <s v="Nike Men's Dri-FIT Victory Golf Polo"/>
    <n v="50"/>
    <n v="43.678035218757444"/>
    <n v="5"/>
    <n v="10"/>
    <n v="250"/>
    <s v="Non-Cash Payments"/>
    <s v="TRANSFER"/>
  </r>
  <r>
    <x v="544"/>
    <d v="2017-03-06T00:00:00"/>
    <n v="4"/>
    <n v="13"/>
    <n v="0"/>
    <s v="Standard Class"/>
    <m/>
    <n v="24"/>
    <s v="Women's Apparel"/>
    <n v="8517"/>
    <n v="5"/>
    <s v="Golf"/>
    <x v="2"/>
    <s v="La Paz"/>
    <s v="La Paz"/>
    <m/>
    <s v="Bolivia"/>
    <s v="South America"/>
    <n v="24"/>
    <n v="502"/>
    <s v="Nike Men's Dri-FIT Victory Golf Polo"/>
    <n v="50"/>
    <n v="43.678035218757444"/>
    <n v="5"/>
    <n v="12.5"/>
    <n v="250"/>
    <s v="Non-Cash Payments"/>
    <s v="TRANSFER"/>
  </r>
  <r>
    <x v="455"/>
    <d v="2015-02-02T00:00:00"/>
    <n v="4"/>
    <n v="5"/>
    <n v="0"/>
    <s v="Standard Class"/>
    <m/>
    <n v="24"/>
    <s v="Women's Apparel"/>
    <n v="7701"/>
    <n v="5"/>
    <s v="Golf"/>
    <x v="2"/>
    <s v="Villa Nueva"/>
    <s v="Guatemala"/>
    <m/>
    <s v="Guatemala"/>
    <s v="Central America"/>
    <n v="24"/>
    <n v="502"/>
    <s v="Nike Men's Dri-FIT Victory Golf Polo"/>
    <n v="50"/>
    <n v="43.678035218757444"/>
    <n v="5"/>
    <n v="13.75"/>
    <n v="250"/>
    <s v="Non-Cash Payments"/>
    <s v="TRANSFER"/>
  </r>
  <r>
    <x v="545"/>
    <d v="2015-02-21T00:00:00"/>
    <n v="4"/>
    <n v="6"/>
    <n v="0"/>
    <s v="Standard Class"/>
    <m/>
    <n v="26"/>
    <s v="Girls' Apparel"/>
    <n v="7407"/>
    <n v="5"/>
    <s v="Golf"/>
    <x v="2"/>
    <s v="Matagalpa"/>
    <s v="Matagalpa"/>
    <m/>
    <s v="Nicaragua"/>
    <s v="Central America"/>
    <n v="26"/>
    <n v="572"/>
    <s v="TYR Boys' Team Digi Jammer"/>
    <n v="39.990001679999999"/>
    <n v="30.892751576250003"/>
    <n v="5"/>
    <n v="20"/>
    <n v="199.9500084"/>
    <s v="Non-Cash Payments"/>
    <s v="TRANSFER"/>
  </r>
  <r>
    <x v="546"/>
    <d v="2015-05-02T00:00:00"/>
    <n v="4"/>
    <n v="9"/>
    <n v="0"/>
    <s v="Standard Class"/>
    <m/>
    <n v="29"/>
    <s v="Shop By Sport"/>
    <n v="5965"/>
    <n v="5"/>
    <s v="Golf"/>
    <x v="2"/>
    <s v="Cuscatancingo"/>
    <s v="San Salvador"/>
    <m/>
    <s v="El Salvador"/>
    <s v="Central America"/>
    <n v="29"/>
    <n v="627"/>
    <s v="Under Armour Girls' Toddler Spine Surge Runni"/>
    <n v="39.990001679999999"/>
    <n v="34.198098313835338"/>
    <n v="5"/>
    <n v="25.989999770000001"/>
    <n v="199.9500084"/>
    <s v="Non-Cash Payments"/>
    <s v="TRANSFER"/>
  </r>
  <r>
    <x v="547"/>
    <d v="2017-03-16T00:00:00"/>
    <n v="4"/>
    <n v="10"/>
    <n v="1"/>
    <s v="Standard Class"/>
    <m/>
    <n v="24"/>
    <s v="Women's Apparel"/>
    <n v="8677"/>
    <n v="5"/>
    <s v="Golf"/>
    <x v="2"/>
    <s v="Mixco"/>
    <s v="Guatemala"/>
    <m/>
    <s v="Guatemala"/>
    <s v="Central America"/>
    <n v="24"/>
    <n v="502"/>
    <s v="Nike Men's Dri-FIT Victory Golf Polo"/>
    <n v="50"/>
    <n v="43.678035218757444"/>
    <n v="5"/>
    <n v="32.5"/>
    <n v="250"/>
    <s v="Non-Cash Payments"/>
    <s v="TRANSFER"/>
  </r>
  <r>
    <x v="548"/>
    <d v="2017-12-04T00:00:00"/>
    <n v="4"/>
    <n v="11"/>
    <n v="0"/>
    <s v="Standard Class"/>
    <m/>
    <n v="24"/>
    <s v="Women's Apparel"/>
    <n v="10093"/>
    <n v="5"/>
    <s v="Golf"/>
    <x v="2"/>
    <s v="Americana"/>
    <s v="São Paulo"/>
    <m/>
    <s v="Brazil"/>
    <s v="South America"/>
    <n v="24"/>
    <n v="502"/>
    <s v="Nike Men's Dri-FIT Victory Golf Polo"/>
    <n v="50"/>
    <n v="43.678035218757444"/>
    <n v="5"/>
    <n v="32.5"/>
    <n v="250"/>
    <s v="Non-Cash Payments"/>
    <s v="TRANSFER"/>
  </r>
  <r>
    <x v="549"/>
    <d v="2015-05-28T00:00:00"/>
    <n v="4"/>
    <n v="12"/>
    <n v="0"/>
    <s v="Standard Class"/>
    <m/>
    <n v="24"/>
    <s v="Women's Apparel"/>
    <n v="12119"/>
    <n v="5"/>
    <s v="Golf"/>
    <x v="2"/>
    <s v="Indaial"/>
    <s v="Santa Catarina"/>
    <m/>
    <s v="Brazil"/>
    <s v="South America"/>
    <n v="24"/>
    <n v="502"/>
    <s v="Nike Men's Dri-FIT Victory Golf Polo"/>
    <n v="50"/>
    <n v="43.678035218757444"/>
    <n v="5"/>
    <n v="32.5"/>
    <n v="250"/>
    <s v="Non-Cash Payments"/>
    <s v="TRANSFER"/>
  </r>
  <r>
    <x v="550"/>
    <d v="2017-01-02T00:00:00"/>
    <n v="4"/>
    <n v="13"/>
    <n v="1"/>
    <s v="Standard Class"/>
    <m/>
    <n v="24"/>
    <s v="Women's Apparel"/>
    <n v="8274"/>
    <n v="5"/>
    <s v="Golf"/>
    <x v="2"/>
    <s v="Tijuana"/>
    <s v="Baja California"/>
    <m/>
    <s v="Mexico"/>
    <s v="Central America"/>
    <n v="24"/>
    <n v="502"/>
    <s v="Nike Men's Dri-FIT Victory Golf Polo"/>
    <n v="50"/>
    <n v="43.678035218757444"/>
    <n v="5"/>
    <n v="37.5"/>
    <n v="250"/>
    <s v="Non-Cash Payments"/>
    <s v="TRANSFER"/>
  </r>
  <r>
    <x v="551"/>
    <d v="2015-10-05T00:00:00"/>
    <n v="4"/>
    <n v="5"/>
    <n v="0"/>
    <s v="Standard Class"/>
    <m/>
    <n v="24"/>
    <s v="Women's Apparel"/>
    <n v="2291"/>
    <n v="5"/>
    <s v="Golf"/>
    <x v="2"/>
    <s v="Ciudad del Carmen"/>
    <s v="Campeche"/>
    <m/>
    <s v="Mexico"/>
    <s v="Central America"/>
    <n v="24"/>
    <n v="502"/>
    <s v="Nike Men's Dri-FIT Victory Golf Polo"/>
    <n v="50"/>
    <n v="43.678035218757444"/>
    <n v="5"/>
    <n v="37.5"/>
    <n v="250"/>
    <s v="Non-Cash Payments"/>
    <s v="TRANSFER"/>
  </r>
  <r>
    <x v="552"/>
    <d v="2015-01-21T00:00:00"/>
    <n v="4"/>
    <n v="6"/>
    <n v="0"/>
    <s v="Standard Class"/>
    <m/>
    <n v="29"/>
    <s v="Shop By Sport"/>
    <n v="11310"/>
    <n v="5"/>
    <s v="Golf"/>
    <x v="2"/>
    <s v="Santana de Parnaíba"/>
    <s v="São Paulo"/>
    <m/>
    <s v="Brazil"/>
    <s v="South America"/>
    <n v="29"/>
    <n v="627"/>
    <s v="Under Armour Girls' Toddler Spine Surge Runni"/>
    <n v="39.990001679999999"/>
    <n v="34.198098313835338"/>
    <n v="5"/>
    <n v="29.989999770000001"/>
    <n v="199.9500084"/>
    <s v="Non-Cash Payments"/>
    <s v="TRANSFER"/>
  </r>
  <r>
    <x v="553"/>
    <d v="2017-05-14T00:00:00"/>
    <n v="4"/>
    <n v="9"/>
    <n v="0"/>
    <s v="Standard Class"/>
    <m/>
    <n v="29"/>
    <s v="Shop By Sport"/>
    <n v="155"/>
    <n v="5"/>
    <s v="Golf"/>
    <x v="2"/>
    <s v="Limeira"/>
    <s v="São Paulo"/>
    <m/>
    <s v="Brazil"/>
    <s v="South America"/>
    <n v="29"/>
    <n v="627"/>
    <s v="Under Armour Girls' Toddler Spine Surge Runni"/>
    <n v="39.990001679999999"/>
    <n v="34.198098313835338"/>
    <n v="5"/>
    <n v="31.989999770000001"/>
    <n v="199.9500084"/>
    <s v="Non-Cash Payments"/>
    <s v="TRANSFER"/>
  </r>
  <r>
    <x v="554"/>
    <d v="2015-10-05T00:00:00"/>
    <n v="4"/>
    <n v="10"/>
    <n v="0"/>
    <s v="Standard Class"/>
    <m/>
    <n v="24"/>
    <s v="Women's Apparel"/>
    <n v="4998"/>
    <n v="5"/>
    <s v="Golf"/>
    <x v="2"/>
    <s v="Valencia"/>
    <s v="Carabobo"/>
    <m/>
    <s v="Venezuela"/>
    <s v="South America"/>
    <n v="24"/>
    <n v="502"/>
    <s v="Nike Men's Dri-FIT Victory Golf Polo"/>
    <n v="50"/>
    <n v="43.678035218757444"/>
    <n v="5"/>
    <n v="40"/>
    <n v="250"/>
    <s v="Non-Cash Payments"/>
    <s v="TRANSFER"/>
  </r>
  <r>
    <x v="555"/>
    <d v="2017-04-25T00:00:00"/>
    <n v="4"/>
    <n v="11"/>
    <n v="1"/>
    <s v="Standard Class"/>
    <m/>
    <n v="29"/>
    <s v="Shop By Sport"/>
    <n v="7720"/>
    <n v="5"/>
    <s v="Golf"/>
    <x v="2"/>
    <s v="Brasília"/>
    <s v="Federal District"/>
    <m/>
    <s v="Brazil"/>
    <s v="South America"/>
    <n v="29"/>
    <n v="627"/>
    <s v="Under Armour Girls' Toddler Spine Surge Runni"/>
    <n v="39.990001679999999"/>
    <n v="34.198098313835338"/>
    <n v="5"/>
    <n v="35.990001679999999"/>
    <n v="199.9500084"/>
    <s v="Non-Cash Payments"/>
    <s v="TRANSFER"/>
  </r>
  <r>
    <x v="556"/>
    <d v="2017-02-20T00:00:00"/>
    <n v="4"/>
    <n v="12"/>
    <n v="1"/>
    <s v="Standard Class"/>
    <m/>
    <n v="24"/>
    <s v="Women's Apparel"/>
    <n v="3099"/>
    <n v="5"/>
    <s v="Golf"/>
    <x v="2"/>
    <s v="Querétaro"/>
    <s v="Querétaro"/>
    <m/>
    <s v="Mexico"/>
    <s v="Central America"/>
    <n v="24"/>
    <n v="502"/>
    <s v="Nike Men's Dri-FIT Victory Golf Polo"/>
    <n v="50"/>
    <n v="43.678035218757444"/>
    <n v="5"/>
    <n v="50"/>
    <n v="250"/>
    <s v="Non-Cash Payments"/>
    <s v="TRANSFER"/>
  </r>
  <r>
    <x v="557"/>
    <d v="2017-03-23T00:00:00"/>
    <n v="4"/>
    <n v="13"/>
    <n v="0"/>
    <s v="Standard Class"/>
    <m/>
    <n v="26"/>
    <s v="Girls' Apparel"/>
    <n v="5011"/>
    <n v="5"/>
    <s v="Golf"/>
    <x v="2"/>
    <s v="Santiago de Chile"/>
    <s v="Santiago Metropolitan Are"/>
    <m/>
    <s v="Chile"/>
    <s v="South America"/>
    <n v="26"/>
    <n v="565"/>
    <s v="adidas Youth Germany Black/Red Away Match Soc"/>
    <n v="70"/>
    <n v="62.759999940857142"/>
    <n v="5"/>
    <n v="70"/>
    <n v="350"/>
    <s v="Non-Cash Payments"/>
    <s v="TRANSFER"/>
  </r>
  <r>
    <x v="558"/>
    <d v="2017-04-13T00:00:00"/>
    <n v="4"/>
    <n v="5"/>
    <n v="0"/>
    <s v="Standard Class"/>
    <m/>
    <n v="37"/>
    <s v="Electronics"/>
    <n v="2643"/>
    <n v="6"/>
    <s v="Outdoors"/>
    <x v="2"/>
    <s v="Tegucigalpa"/>
    <s v="Francisco Morazán"/>
    <m/>
    <s v="Honduras"/>
    <s v="Central America"/>
    <n v="37"/>
    <n v="818"/>
    <s v="Titleist Pro V1x Golf Balls"/>
    <n v="47.990001679999999"/>
    <n v="51.274287170714288"/>
    <n v="5"/>
    <n v="0"/>
    <n v="239.9500084"/>
    <s v="Non-Cash Payments"/>
    <s v="TRANSFER"/>
  </r>
  <r>
    <x v="559"/>
    <d v="2015-08-05T00:00:00"/>
    <n v="4"/>
    <n v="6"/>
    <n v="0"/>
    <s v="Standard Class"/>
    <m/>
    <n v="40"/>
    <s v="Accessories"/>
    <n v="9501"/>
    <n v="6"/>
    <s v="Outdoors"/>
    <x v="2"/>
    <s v="Macapá"/>
    <s v="Amapá"/>
    <m/>
    <s v="Brazil"/>
    <s v="South America"/>
    <n v="40"/>
    <n v="897"/>
    <s v="Team Golf New England Patriots Putter Grip"/>
    <n v="24.989999770000001"/>
    <n v="31.600000078500003"/>
    <n v="5"/>
    <n v="2.5"/>
    <n v="124.94999885"/>
    <s v="Non-Cash Payments"/>
    <s v="TRANSFER"/>
  </r>
  <r>
    <x v="560"/>
    <d v="2015-01-17T00:00:00"/>
    <n v="4"/>
    <n v="9"/>
    <n v="1"/>
    <s v="Standard Class"/>
    <m/>
    <n v="37"/>
    <s v="Electronics"/>
    <n v="9760"/>
    <n v="6"/>
    <s v="Outdoors"/>
    <x v="2"/>
    <s v="Portmore"/>
    <s v="Santa Catarina"/>
    <m/>
    <s v="Jamaica"/>
    <s v="Caribbean"/>
    <n v="37"/>
    <n v="818"/>
    <s v="Titleist Pro V1x Golf Balls"/>
    <n v="47.990001679999999"/>
    <n v="51.274287170714288"/>
    <n v="5"/>
    <n v="9.6000003809999992"/>
    <n v="239.9500084"/>
    <s v="Non-Cash Payments"/>
    <s v="TRANSFER"/>
  </r>
  <r>
    <x v="561"/>
    <d v="2015-01-27T00:00:00"/>
    <n v="4"/>
    <n v="10"/>
    <n v="0"/>
    <s v="Standard Class"/>
    <m/>
    <n v="40"/>
    <s v="Accessories"/>
    <n v="11793"/>
    <n v="6"/>
    <s v="Outdoors"/>
    <x v="2"/>
    <s v="Tijuana"/>
    <s v="Baja California"/>
    <m/>
    <s v="Mexico"/>
    <s v="Central America"/>
    <n v="40"/>
    <n v="886"/>
    <s v="Team Golf San Francisco Giants Putter Grip"/>
    <n v="24.989999770000001"/>
    <n v="18.459749817000002"/>
    <n v="5"/>
    <n v="6.8699998860000004"/>
    <n v="124.94999885"/>
    <s v="Non-Cash Payments"/>
    <s v="TRANSFER"/>
  </r>
  <r>
    <x v="562"/>
    <d v="2015-01-24T00:00:00"/>
    <n v="4"/>
    <n v="11"/>
    <n v="1"/>
    <s v="Standard Class"/>
    <m/>
    <n v="40"/>
    <s v="Accessories"/>
    <n v="7273"/>
    <n v="6"/>
    <s v="Outdoors"/>
    <x v="2"/>
    <s v="San Salvador"/>
    <s v="San Salvador"/>
    <m/>
    <s v="El Salvador"/>
    <s v="Central America"/>
    <n v="40"/>
    <n v="905"/>
    <s v="Team Golf Texas Longhorns Putter Grip"/>
    <n v="24.989999770000001"/>
    <n v="20.52742837007143"/>
    <n v="5"/>
    <n v="11.25"/>
    <n v="124.94999885"/>
    <s v="Non-Cash Payments"/>
    <s v="TRANSFER"/>
  </r>
  <r>
    <x v="536"/>
    <d v="2017-02-21T00:00:00"/>
    <n v="4"/>
    <n v="12"/>
    <n v="0"/>
    <s v="Standard Class"/>
    <m/>
    <n v="41"/>
    <s v="Trade-In"/>
    <n v="5301"/>
    <n v="6"/>
    <s v="Outdoors"/>
    <x v="2"/>
    <s v="Juárez"/>
    <s v="Chihuahua"/>
    <m/>
    <s v="Mexico"/>
    <s v="Central America"/>
    <n v="41"/>
    <n v="924"/>
    <s v="Glove It Urban Brick Golf Towel"/>
    <n v="15.989999770000001"/>
    <n v="16.143866608000003"/>
    <n v="5"/>
    <n v="8"/>
    <n v="79.94999885"/>
    <s v="Non-Cash Payments"/>
    <s v="TRANSFER"/>
  </r>
  <r>
    <x v="549"/>
    <d v="2015-05-28T00:00:00"/>
    <n v="4"/>
    <n v="13"/>
    <n v="0"/>
    <s v="Standard Class"/>
    <m/>
    <n v="40"/>
    <s v="Accessories"/>
    <n v="12119"/>
    <n v="6"/>
    <s v="Outdoors"/>
    <x v="2"/>
    <s v="Indaial"/>
    <s v="Santa Catarina"/>
    <m/>
    <s v="Brazil"/>
    <s v="South America"/>
    <n v="40"/>
    <n v="893"/>
    <s v="Team Golf Pittsburgh Steelers Putter Grip"/>
    <n v="24.989999770000001"/>
    <n v="19.858499913833334"/>
    <n v="5"/>
    <n v="19.989999770000001"/>
    <n v="124.94999885"/>
    <s v="Non-Cash Payments"/>
    <s v="TRANSFER"/>
  </r>
  <r>
    <x v="563"/>
    <d v="2015-01-04T00:00:00"/>
    <n v="4"/>
    <n v="5"/>
    <n v="0"/>
    <s v="Standard Class"/>
    <m/>
    <n v="17"/>
    <s v="Cleats"/>
    <n v="3329"/>
    <n v="4"/>
    <s v="Apparel"/>
    <x v="2"/>
    <s v="Saltillo"/>
    <s v="Coahuila"/>
    <m/>
    <s v="Mexico"/>
    <s v="Central America"/>
    <n v="17"/>
    <n v="365"/>
    <s v="Perfect Fitness Perfect Rip Deck"/>
    <n v="59.990001679999999"/>
    <n v="54.488929209402009"/>
    <n v="5"/>
    <n v="15"/>
    <n v="299.9500084"/>
    <s v="Non-Cash Payments"/>
    <s v="TRANSFER"/>
  </r>
  <r>
    <x v="564"/>
    <d v="2017-01-06T00:00:00"/>
    <n v="4"/>
    <n v="6"/>
    <n v="0"/>
    <s v="Standard Class"/>
    <m/>
    <n v="17"/>
    <s v="Cleats"/>
    <n v="9429"/>
    <n v="4"/>
    <s v="Apparel"/>
    <x v="2"/>
    <s v="Camagüey"/>
    <s v="Camagüey"/>
    <m/>
    <s v="Cuba"/>
    <s v="Caribbean"/>
    <n v="17"/>
    <n v="365"/>
    <s v="Perfect Fitness Perfect Rip Deck"/>
    <n v="59.990001679999999"/>
    <n v="54.488929209402009"/>
    <n v="5"/>
    <n v="27"/>
    <n v="299.9500084"/>
    <s v="Non-Cash Payments"/>
    <s v="TRANSFER"/>
  </r>
  <r>
    <x v="565"/>
    <d v="2015-09-01T00:00:00"/>
    <n v="4"/>
    <n v="9"/>
    <n v="0"/>
    <s v="Standard Class"/>
    <m/>
    <n v="17"/>
    <s v="Cleats"/>
    <n v="8677"/>
    <n v="4"/>
    <s v="Apparel"/>
    <x v="2"/>
    <s v="Mejicanos"/>
    <s v="San Salvador"/>
    <m/>
    <s v="El Salvador"/>
    <s v="Central America"/>
    <n v="17"/>
    <n v="365"/>
    <s v="Perfect Fitness Perfect Rip Deck"/>
    <n v="59.990001679999999"/>
    <n v="54.488929209402009"/>
    <n v="5"/>
    <n v="30"/>
    <n v="299.9500084"/>
    <s v="Non-Cash Payments"/>
    <s v="TRANSFER"/>
  </r>
  <r>
    <x v="566"/>
    <d v="2017-01-04T00:00:00"/>
    <n v="4"/>
    <n v="10"/>
    <n v="0"/>
    <s v="Standard Class"/>
    <m/>
    <n v="17"/>
    <s v="Cleats"/>
    <n v="437"/>
    <n v="4"/>
    <s v="Apparel"/>
    <x v="2"/>
    <s v="Guantánamo"/>
    <s v="Guantánamo"/>
    <m/>
    <s v="Cuba"/>
    <s v="Caribbean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567"/>
    <d v="2015-06-04T00:00:00"/>
    <n v="4"/>
    <n v="11"/>
    <n v="0"/>
    <s v="Standard Class"/>
    <m/>
    <n v="17"/>
    <s v="Cleats"/>
    <n v="2538"/>
    <n v="4"/>
    <s v="Apparel"/>
    <x v="2"/>
    <s v="Cartago"/>
    <s v="Valle del Cauca"/>
    <m/>
    <s v="Colombia"/>
    <s v="South America"/>
    <n v="17"/>
    <n v="365"/>
    <s v="Perfect Fitness Perfect Rip Deck"/>
    <n v="59.990001679999999"/>
    <n v="54.488929209402009"/>
    <n v="5"/>
    <n v="53.990001679999999"/>
    <n v="299.9500084"/>
    <s v="Non-Cash Payments"/>
    <s v="TRANSFER"/>
  </r>
  <r>
    <x v="568"/>
    <d v="2017-01-05T00:00:00"/>
    <n v="4"/>
    <n v="12"/>
    <n v="0"/>
    <s v="Standard Class"/>
    <m/>
    <n v="17"/>
    <s v="Cleats"/>
    <n v="4280"/>
    <n v="4"/>
    <s v="Apparel"/>
    <x v="2"/>
    <s v="Arequipa"/>
    <s v="Arequipa"/>
    <m/>
    <s v="Peru"/>
    <s v="South America"/>
    <n v="17"/>
    <n v="365"/>
    <s v="Perfect Fitness Perfect Rip Deck"/>
    <n v="59.990001679999999"/>
    <n v="54.488929209402009"/>
    <n v="5"/>
    <n v="74.989997860000003"/>
    <n v="299.9500084"/>
    <s v="Non-Cash Payments"/>
    <s v="TRANSFER"/>
  </r>
  <r>
    <x v="569"/>
    <d v="2015-02-22T00:00:00"/>
    <n v="4"/>
    <n v="13"/>
    <n v="0"/>
    <s v="Standard Class"/>
    <m/>
    <n v="29"/>
    <s v="Shop By Sport"/>
    <n v="2813"/>
    <n v="5"/>
    <s v="Golf"/>
    <x v="2"/>
    <s v="Atlixco"/>
    <s v="Puebla"/>
    <m/>
    <s v="Mexico"/>
    <s v="Central America"/>
    <n v="29"/>
    <n v="627"/>
    <s v="Under Armour Girls' Toddler Spine Surge Runni"/>
    <n v="39.990001679999999"/>
    <n v="34.198098313835338"/>
    <n v="5"/>
    <n v="6"/>
    <n v="199.9500084"/>
    <s v="Non-Cash Payments"/>
    <s v="TRANSFER"/>
  </r>
  <r>
    <x v="570"/>
    <d v="2017-02-02T00:00:00"/>
    <n v="4"/>
    <n v="5"/>
    <n v="0"/>
    <s v="Standard Class"/>
    <m/>
    <n v="24"/>
    <s v="Women's Apparel"/>
    <n v="4249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5"/>
    <n v="10"/>
    <n v="250"/>
    <s v="Non-Cash Payments"/>
    <s v="TRANSFER"/>
  </r>
  <r>
    <x v="571"/>
    <d v="2017-09-05T00:00:00"/>
    <n v="4"/>
    <n v="6"/>
    <n v="0"/>
    <s v="Standard Class"/>
    <m/>
    <n v="24"/>
    <s v="Women's Apparel"/>
    <n v="9697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5"/>
    <n v="25"/>
    <n v="250"/>
    <s v="Non-Cash Payments"/>
    <s v="TRANSFER"/>
  </r>
  <r>
    <x v="572"/>
    <d v="2015-03-28T00:00:00"/>
    <n v="4"/>
    <n v="9"/>
    <n v="0"/>
    <s v="Standard Class"/>
    <m/>
    <n v="26"/>
    <s v="Girls' Apparel"/>
    <n v="6306"/>
    <n v="5"/>
    <s v="Golf"/>
    <x v="2"/>
    <s v="Rio Branco"/>
    <s v="Acre"/>
    <m/>
    <s v="Brazil"/>
    <s v="South America"/>
    <n v="26"/>
    <n v="565"/>
    <s v="adidas Youth Germany Black/Red Away Match Soc"/>
    <n v="70"/>
    <n v="62.759999940857142"/>
    <n v="5"/>
    <n v="35"/>
    <n v="350"/>
    <s v="Non-Cash Payments"/>
    <s v="TRANSFER"/>
  </r>
  <r>
    <x v="573"/>
    <d v="2017-09-02T00:00:00"/>
    <n v="4"/>
    <n v="10"/>
    <n v="0"/>
    <s v="Standard Class"/>
    <m/>
    <n v="24"/>
    <s v="Women's Apparel"/>
    <n v="27"/>
    <n v="5"/>
    <s v="Golf"/>
    <x v="2"/>
    <s v="Ayacucho"/>
    <s v="Ayacucho"/>
    <m/>
    <s v="Peru"/>
    <s v="South America"/>
    <n v="24"/>
    <n v="502"/>
    <s v="Nike Men's Dri-FIT Victory Golf Polo"/>
    <n v="50"/>
    <n v="43.678035218757444"/>
    <n v="5"/>
    <n v="30"/>
    <n v="250"/>
    <s v="Non-Cash Payments"/>
    <s v="TRANSFER"/>
  </r>
  <r>
    <x v="574"/>
    <d v="2015-05-13T00:00:00"/>
    <n v="4"/>
    <n v="11"/>
    <n v="0"/>
    <s v="Standard Class"/>
    <m/>
    <n v="26"/>
    <s v="Girls' Apparel"/>
    <n v="5274"/>
    <n v="5"/>
    <s v="Golf"/>
    <x v="2"/>
    <s v="Mixco"/>
    <s v="Guatemala"/>
    <m/>
    <s v="Guatemala"/>
    <s v="Central America"/>
    <n v="26"/>
    <n v="564"/>
    <s v="Nike Men's Deutschland Weltmeister Winners Bl"/>
    <n v="30"/>
    <n v="45.158749390000004"/>
    <n v="5"/>
    <n v="27"/>
    <n v="150"/>
    <s v="Non-Cash Payments"/>
    <s v="TRANSFER"/>
  </r>
  <r>
    <x v="575"/>
    <d v="2017-06-15T00:00:00"/>
    <n v="4"/>
    <n v="12"/>
    <n v="0"/>
    <s v="Standard Class"/>
    <m/>
    <n v="24"/>
    <s v="Women's Apparel"/>
    <n v="11273"/>
    <n v="5"/>
    <s v="Golf"/>
    <x v="2"/>
    <s v="Vassouras"/>
    <s v="Rio de Janeiro"/>
    <m/>
    <s v="Brazil"/>
    <s v="South America"/>
    <n v="24"/>
    <n v="502"/>
    <s v="Nike Men's Dri-FIT Victory Golf Polo"/>
    <n v="50"/>
    <n v="43.678035218757444"/>
    <n v="5"/>
    <n v="50"/>
    <n v="250"/>
    <s v="Non-Cash Payments"/>
    <s v="TRANSFER"/>
  </r>
  <r>
    <x v="572"/>
    <d v="2015-03-28T00:00:00"/>
    <n v="4"/>
    <n v="13"/>
    <n v="0"/>
    <s v="Standard Class"/>
    <m/>
    <n v="29"/>
    <s v="Shop By Sport"/>
    <n v="6306"/>
    <n v="5"/>
    <s v="Golf"/>
    <x v="2"/>
    <s v="Rio Branco"/>
    <s v="Acre"/>
    <m/>
    <s v="Brazil"/>
    <s v="South America"/>
    <n v="29"/>
    <n v="627"/>
    <s v="Under Armour Girls' Toddler Spine Surge Runni"/>
    <n v="39.990001679999999"/>
    <n v="34.198098313835338"/>
    <n v="5"/>
    <n v="49.990001679999999"/>
    <n v="199.9500084"/>
    <s v="Non-Cash Payments"/>
    <s v="TRANSFER"/>
  </r>
  <r>
    <x v="576"/>
    <d v="2015-01-14T00:00:00"/>
    <n v="4"/>
    <n v="5"/>
    <n v="0"/>
    <s v="Standard Class"/>
    <m/>
    <n v="40"/>
    <s v="Accessories"/>
    <n v="7141"/>
    <n v="6"/>
    <s v="Outdoors"/>
    <x v="2"/>
    <s v="Santiago de Chile"/>
    <s v="Santiago Metropolitan Are"/>
    <m/>
    <s v="Chile"/>
    <s v="South America"/>
    <n v="40"/>
    <n v="886"/>
    <s v="Team Golf San Francisco Giants Putter Grip"/>
    <n v="24.989999770000001"/>
    <n v="18.459749817000002"/>
    <n v="2"/>
    <n v="8.5"/>
    <n v="49.979999540000001"/>
    <s v="Non-Cash Payments"/>
    <s v="TRANSFER"/>
  </r>
  <r>
    <x v="577"/>
    <d v="2015-03-21T00:00:00"/>
    <n v="4"/>
    <n v="6"/>
    <n v="1"/>
    <s v="Standard Class"/>
    <m/>
    <n v="41"/>
    <s v="Trade-In"/>
    <n v="6172"/>
    <n v="6"/>
    <s v="Outdoors"/>
    <x v="2"/>
    <s v="Nueva Gerona"/>
    <s v="Isle of Youth"/>
    <m/>
    <s v="Cuba"/>
    <s v="Caribbean"/>
    <n v="41"/>
    <n v="926"/>
    <s v="Glove It Imperial Golf Towel"/>
    <n v="15.989999770000001"/>
    <n v="12.230249713200003"/>
    <n v="2"/>
    <n v="5.7600002290000001"/>
    <n v="31.979999540000001"/>
    <s v="Non-Cash Payments"/>
    <s v="TRANSFER"/>
  </r>
  <r>
    <x v="578"/>
    <d v="2017-01-20T00:00:00"/>
    <n v="4"/>
    <n v="9"/>
    <n v="0"/>
    <s v="Standard Class"/>
    <m/>
    <n v="37"/>
    <s v="Electronics"/>
    <n v="2741"/>
    <n v="6"/>
    <s v="Outdoors"/>
    <x v="2"/>
    <s v="Mexico City"/>
    <s v="Federal District"/>
    <m/>
    <s v="Mexico"/>
    <s v="Central America"/>
    <n v="37"/>
    <n v="828"/>
    <s v="Bridgestone e6 Straight Distance NFL San Dieg"/>
    <n v="31.989999770000001"/>
    <n v="24.284221986666665"/>
    <n v="2"/>
    <n v="12.80000019"/>
    <n v="63.979999540000001"/>
    <s v="Non-Cash Payments"/>
    <s v="TRANSFER"/>
  </r>
  <r>
    <x v="579"/>
    <d v="2015-05-28T00:00:00"/>
    <n v="4"/>
    <n v="10"/>
    <n v="0"/>
    <s v="Standard Class"/>
    <m/>
    <n v="9"/>
    <s v="Cardio Equipment"/>
    <n v="1180"/>
    <n v="3"/>
    <s v="Footwear"/>
    <x v="2"/>
    <s v="Registro"/>
    <s v="São Paulo"/>
    <m/>
    <s v="Brazil"/>
    <s v="South America"/>
    <n v="9"/>
    <n v="191"/>
    <s v="Nike Men's Free 5.0+ Running Shoe"/>
    <n v="99.989997860000003"/>
    <n v="95.114003926871064"/>
    <n v="2"/>
    <n v="10"/>
    <n v="199.97999572000001"/>
    <s v="Non-Cash Payments"/>
    <s v="TRANSFER"/>
  </r>
  <r>
    <x v="580"/>
    <d v="2015-01-26T00:00:00"/>
    <n v="4"/>
    <n v="11"/>
    <n v="0"/>
    <s v="Standard Class"/>
    <m/>
    <n v="9"/>
    <s v="Cardio Equipment"/>
    <n v="6875"/>
    <n v="3"/>
    <s v="Footwear"/>
    <x v="2"/>
    <s v="San Pedro Sula"/>
    <s v="Cortés"/>
    <m/>
    <s v="Honduras"/>
    <s v="Central America"/>
    <n v="9"/>
    <n v="191"/>
    <s v="Nike Men's Free 5.0+ Running Shoe"/>
    <n v="99.989997860000003"/>
    <n v="95.114003926871064"/>
    <n v="2"/>
    <n v="14"/>
    <n v="199.97999572000001"/>
    <s v="Non-Cash Payments"/>
    <s v="TRANSFER"/>
  </r>
  <r>
    <x v="581"/>
    <d v="2015-05-27T00:00:00"/>
    <n v="4"/>
    <n v="12"/>
    <n v="0"/>
    <s v="Standard Class"/>
    <m/>
    <n v="9"/>
    <s v="Cardio Equipment"/>
    <n v="10864"/>
    <n v="3"/>
    <s v="Footwear"/>
    <x v="2"/>
    <s v="Presidente Dutra"/>
    <s v="Mara"/>
    <m/>
    <s v="Brazil"/>
    <s v="South America"/>
    <n v="9"/>
    <n v="191"/>
    <s v="Nike Men's Free 5.0+ Running Shoe"/>
    <n v="99.989997860000003"/>
    <n v="95.114003926871064"/>
    <n v="2"/>
    <n v="26"/>
    <n v="199.97999572000001"/>
    <s v="Non-Cash Payments"/>
    <s v="TRANSFER"/>
  </r>
  <r>
    <x v="582"/>
    <d v="2015-01-30T00:00:00"/>
    <n v="4"/>
    <n v="13"/>
    <n v="0"/>
    <s v="Standard Class"/>
    <m/>
    <n v="9"/>
    <s v="Cardio Equipment"/>
    <n v="242"/>
    <n v="3"/>
    <s v="Footwear"/>
    <x v="2"/>
    <s v="Tegucigalpa"/>
    <s v="Francisco Morazán"/>
    <m/>
    <s v="Honduras"/>
    <s v="Central America"/>
    <n v="9"/>
    <n v="191"/>
    <s v="Nike Men's Free 5.0+ Running Shoe"/>
    <n v="99.989997860000003"/>
    <n v="95.114003926871064"/>
    <n v="2"/>
    <n v="32"/>
    <n v="199.97999572000001"/>
    <s v="Non-Cash Payments"/>
    <s v="TRANSFER"/>
  </r>
  <r>
    <x v="583"/>
    <d v="2017-05-02T00:00:00"/>
    <n v="4"/>
    <n v="5"/>
    <n v="0"/>
    <s v="Standard Class"/>
    <m/>
    <n v="17"/>
    <s v="Cleats"/>
    <n v="9002"/>
    <n v="4"/>
    <s v="Apparel"/>
    <x v="2"/>
    <s v="Villa Canales"/>
    <s v="Guatemala"/>
    <m/>
    <s v="Guatemala"/>
    <s v="Central America"/>
    <n v="17"/>
    <n v="365"/>
    <s v="Perfect Fitness Perfect Rip Deck"/>
    <n v="59.990001679999999"/>
    <n v="54.488929209402009"/>
    <n v="2"/>
    <n v="14.399999619999999"/>
    <n v="119.98000336"/>
    <s v="Non-Cash Payments"/>
    <s v="TRANSFER"/>
  </r>
  <r>
    <x v="583"/>
    <d v="2017-05-02T00:00:00"/>
    <n v="4"/>
    <n v="6"/>
    <n v="0"/>
    <s v="Standard Class"/>
    <m/>
    <n v="17"/>
    <s v="Cleats"/>
    <n v="9002"/>
    <n v="4"/>
    <s v="Apparel"/>
    <x v="2"/>
    <s v="Villa Canales"/>
    <s v="Guatemala"/>
    <m/>
    <s v="Guatemala"/>
    <s v="Central America"/>
    <n v="17"/>
    <n v="365"/>
    <s v="Perfect Fitness Perfect Rip Deck"/>
    <n v="59.990001679999999"/>
    <n v="54.488929209402009"/>
    <n v="2"/>
    <n v="15.600000380000001"/>
    <n v="119.98000336"/>
    <s v="Non-Cash Payments"/>
    <s v="TRANSFER"/>
  </r>
  <r>
    <x v="584"/>
    <d v="2015-04-02T00:00:00"/>
    <n v="4"/>
    <n v="9"/>
    <n v="0"/>
    <s v="Standard Class"/>
    <m/>
    <n v="17"/>
    <s v="Cleats"/>
    <n v="9145"/>
    <n v="4"/>
    <s v="Apparel"/>
    <x v="2"/>
    <s v="Jiutepec"/>
    <s v="Morelos"/>
    <m/>
    <s v="Mexico"/>
    <s v="Central America"/>
    <n v="17"/>
    <n v="365"/>
    <s v="Perfect Fitness Perfect Rip Deck"/>
    <n v="59.990001679999999"/>
    <n v="54.488929209402009"/>
    <n v="2"/>
    <n v="15.600000380000001"/>
    <n v="119.98000336"/>
    <s v="Non-Cash Payments"/>
    <s v="TRANSFER"/>
  </r>
  <r>
    <x v="585"/>
    <d v="2015-05-30T00:00:00"/>
    <n v="4"/>
    <n v="10"/>
    <n v="0"/>
    <s v="Standard Class"/>
    <m/>
    <n v="24"/>
    <s v="Women's Apparel"/>
    <n v="7887"/>
    <n v="5"/>
    <s v="Golf"/>
    <x v="2"/>
    <s v="Brumado"/>
    <s v="Bahía"/>
    <m/>
    <s v="Brazil"/>
    <s v="South America"/>
    <n v="24"/>
    <n v="502"/>
    <s v="Nike Men's Dri-FIT Victory Golf Polo"/>
    <n v="50"/>
    <n v="43.678035218757444"/>
    <n v="2"/>
    <n v="1"/>
    <n v="100"/>
    <s v="Non-Cash Payments"/>
    <s v="TRANSFER"/>
  </r>
  <r>
    <x v="586"/>
    <d v="2015-12-02T00:00:00"/>
    <n v="4"/>
    <n v="11"/>
    <n v="0"/>
    <s v="Standard Class"/>
    <m/>
    <n v="24"/>
    <s v="Women's Apparel"/>
    <n v="2817"/>
    <n v="5"/>
    <s v="Golf"/>
    <x v="2"/>
    <s v="Teresópolis"/>
    <s v="Rio de Janeiro"/>
    <m/>
    <s v="Brazil"/>
    <s v="South America"/>
    <n v="24"/>
    <n v="502"/>
    <s v="Nike Men's Dri-FIT Victory Golf Polo"/>
    <n v="50"/>
    <n v="43.678035218757444"/>
    <n v="2"/>
    <n v="2"/>
    <n v="100"/>
    <s v="Non-Cash Payments"/>
    <s v="TRANSFER"/>
  </r>
  <r>
    <x v="587"/>
    <d v="2017-02-20T00:00:00"/>
    <n v="4"/>
    <n v="12"/>
    <n v="0"/>
    <s v="Standard Class"/>
    <m/>
    <n v="29"/>
    <s v="Shop By Sport"/>
    <n v="2013"/>
    <n v="5"/>
    <s v="Golf"/>
    <x v="2"/>
    <s v="Guarulhos"/>
    <s v="São Paulo"/>
    <m/>
    <s v="Brazil"/>
    <s v="South America"/>
    <n v="29"/>
    <n v="627"/>
    <s v="Under Armour Girls' Toddler Spine Surge Runni"/>
    <n v="39.990001679999999"/>
    <n v="34.198098313835338"/>
    <n v="2"/>
    <n v="4"/>
    <n v="79.980003359999998"/>
    <s v="Non-Cash Payments"/>
    <s v="TRANSFER"/>
  </r>
  <r>
    <x v="587"/>
    <d v="2017-02-20T00:00:00"/>
    <n v="4"/>
    <n v="13"/>
    <n v="0"/>
    <s v="Standard Class"/>
    <m/>
    <n v="24"/>
    <s v="Women's Apparel"/>
    <n v="2013"/>
    <n v="5"/>
    <s v="Golf"/>
    <x v="2"/>
    <s v="Guarulhos"/>
    <s v="São Paulo"/>
    <m/>
    <s v="Brazil"/>
    <s v="South America"/>
    <n v="24"/>
    <n v="502"/>
    <s v="Nike Men's Dri-FIT Victory Golf Polo"/>
    <n v="50"/>
    <n v="43.678035218757444"/>
    <n v="2"/>
    <n v="20"/>
    <n v="100"/>
    <s v="Non-Cash Payments"/>
    <s v="TRANSFER"/>
  </r>
  <r>
    <x v="421"/>
    <d v="2015-10-04T00:00:00"/>
    <n v="2"/>
    <n v="3"/>
    <n v="1"/>
    <s v="Second Class"/>
    <m/>
    <n v="9"/>
    <s v="Cardio Equipment"/>
    <n v="10759"/>
    <n v="3"/>
    <s v="Footwear"/>
    <x v="2"/>
    <s v="Tegucigalpa"/>
    <s v="Francisco Morazán"/>
    <m/>
    <s v="Honduras"/>
    <s v="Central America"/>
    <n v="9"/>
    <n v="191"/>
    <s v="Nike Men's Free 5.0+ Running Shoe"/>
    <n v="99.989997860000003"/>
    <n v="95.114003926871064"/>
    <n v="5"/>
    <n v="25"/>
    <n v="499.94998930000003"/>
    <s v="Cash Over 200"/>
    <s v="CASH"/>
  </r>
  <r>
    <x v="588"/>
    <d v="2015-02-03T00:00:00"/>
    <n v="2"/>
    <n v="4"/>
    <n v="1"/>
    <s v="Second Class"/>
    <m/>
    <n v="17"/>
    <s v="Cleats"/>
    <n v="10041"/>
    <n v="4"/>
    <s v="Apparel"/>
    <x v="2"/>
    <s v="Managua"/>
    <s v="Managua"/>
    <m/>
    <s v="Nicaragua"/>
    <s v="Central America"/>
    <n v="17"/>
    <n v="365"/>
    <s v="Perfect Fitness Perfect Rip Deck"/>
    <n v="59.990001679999999"/>
    <n v="54.488929209402009"/>
    <n v="5"/>
    <n v="3"/>
    <n v="299.9500084"/>
    <s v="Cash Over 200"/>
    <s v="CASH"/>
  </r>
  <r>
    <x v="588"/>
    <d v="2015-02-03T00:00:00"/>
    <n v="2"/>
    <n v="5"/>
    <n v="1"/>
    <s v="Second Class"/>
    <m/>
    <n v="17"/>
    <s v="Cleats"/>
    <n v="10041"/>
    <n v="4"/>
    <s v="Apparel"/>
    <x v="2"/>
    <s v="Managua"/>
    <s v="Managua"/>
    <m/>
    <s v="Nicaragua"/>
    <s v="Central America"/>
    <n v="17"/>
    <n v="365"/>
    <s v="Perfect Fitness Perfect Rip Deck"/>
    <n v="59.990001679999999"/>
    <n v="54.488929209402009"/>
    <n v="5"/>
    <n v="6"/>
    <n v="299.9500084"/>
    <s v="Cash Over 200"/>
    <s v="CASH"/>
  </r>
  <r>
    <x v="422"/>
    <d v="2017-11-04T00:00:00"/>
    <n v="2"/>
    <n v="6"/>
    <n v="1"/>
    <s v="Second Class"/>
    <m/>
    <n v="17"/>
    <s v="Cleats"/>
    <n v="8541"/>
    <n v="4"/>
    <s v="Apparel"/>
    <x v="2"/>
    <s v="Juazeiro"/>
    <s v="Bahía"/>
    <m/>
    <s v="Brazil"/>
    <s v="South America"/>
    <n v="17"/>
    <n v="365"/>
    <s v="Perfect Fitness Perfect Rip Deck"/>
    <n v="59.990001679999999"/>
    <n v="54.488929209402009"/>
    <n v="5"/>
    <n v="6"/>
    <n v="299.9500084"/>
    <s v="Cash Over 200"/>
    <s v="CASH"/>
  </r>
  <r>
    <x v="413"/>
    <d v="2015-03-28T00:00:00"/>
    <n v="2"/>
    <n v="9"/>
    <n v="1"/>
    <s v="Second Class"/>
    <m/>
    <n v="17"/>
    <s v="Cleats"/>
    <n v="8707"/>
    <n v="4"/>
    <s v="Apparel"/>
    <x v="2"/>
    <s v="Petapa"/>
    <s v="Guatemala"/>
    <m/>
    <s v="Guatemala"/>
    <s v="Central America"/>
    <n v="17"/>
    <n v="365"/>
    <s v="Perfect Fitness Perfect Rip Deck"/>
    <n v="59.990001679999999"/>
    <n v="54.488929209402009"/>
    <n v="5"/>
    <n v="16.5"/>
    <n v="299.9500084"/>
    <s v="Cash Over 200"/>
    <s v="CASH"/>
  </r>
  <r>
    <x v="589"/>
    <d v="2017-02-04T00:00:00"/>
    <n v="2"/>
    <n v="10"/>
    <n v="1"/>
    <s v="Second Class"/>
    <m/>
    <n v="17"/>
    <s v="Cleats"/>
    <n v="6268"/>
    <n v="4"/>
    <s v="Apparel"/>
    <x v="2"/>
    <s v="São Bernardo do Campo"/>
    <s v="São Paulo"/>
    <m/>
    <s v="Brazil"/>
    <s v="South America"/>
    <n v="17"/>
    <n v="365"/>
    <s v="Perfect Fitness Perfect Rip Deck"/>
    <n v="59.990001679999999"/>
    <n v="54.488929209402009"/>
    <n v="5"/>
    <n v="16.5"/>
    <n v="299.9500084"/>
    <s v="Cash Over 200"/>
    <s v="CASH"/>
  </r>
  <r>
    <x v="590"/>
    <d v="2015-03-04T00:00:00"/>
    <n v="2"/>
    <n v="11"/>
    <n v="0"/>
    <s v="Second Class"/>
    <m/>
    <n v="17"/>
    <s v="Cleats"/>
    <n v="6636"/>
    <n v="4"/>
    <s v="Apparel"/>
    <x v="2"/>
    <s v="San Martín"/>
    <s v="Cuscatlán"/>
    <m/>
    <s v="El Salvador"/>
    <s v="Central America"/>
    <n v="17"/>
    <n v="365"/>
    <s v="Perfect Fitness Perfect Rip Deck"/>
    <n v="59.990001679999999"/>
    <n v="54.488929209402009"/>
    <n v="5"/>
    <n v="38.990001679999999"/>
    <n v="299.9500084"/>
    <s v="Cash Over 200"/>
    <s v="CASH"/>
  </r>
  <r>
    <x v="591"/>
    <d v="2015-02-28T00:00:00"/>
    <n v="2"/>
    <n v="3"/>
    <n v="1"/>
    <s v="Second Class"/>
    <m/>
    <n v="17"/>
    <s v="Cleats"/>
    <n v="7468"/>
    <n v="4"/>
    <s v="Apparel"/>
    <x v="2"/>
    <s v="San Salvador"/>
    <s v="San Salvador"/>
    <m/>
    <s v="El Salvador"/>
    <s v="Central America"/>
    <n v="17"/>
    <n v="365"/>
    <s v="Perfect Fitness Perfect Rip Deck"/>
    <n v="59.990001679999999"/>
    <n v="54.488929209402009"/>
    <n v="5"/>
    <n v="44.990001679999999"/>
    <n v="299.9500084"/>
    <s v="Cash Over 200"/>
    <s v="CASH"/>
  </r>
  <r>
    <x v="592"/>
    <d v="2015-04-30T00:00:00"/>
    <n v="2"/>
    <n v="4"/>
    <n v="1"/>
    <s v="Second Class"/>
    <m/>
    <n v="17"/>
    <s v="Cleats"/>
    <n v="10588"/>
    <n v="4"/>
    <s v="Apparel"/>
    <x v="2"/>
    <s v="Lima"/>
    <s v="Lima (city)"/>
    <m/>
    <s v="Peru"/>
    <s v="South America"/>
    <n v="17"/>
    <n v="365"/>
    <s v="Perfect Fitness Perfect Rip Deck"/>
    <n v="59.990001679999999"/>
    <n v="54.488929209402009"/>
    <n v="5"/>
    <n v="44.990001679999999"/>
    <n v="299.9500084"/>
    <s v="Cash Over 200"/>
    <s v="CASH"/>
  </r>
  <r>
    <x v="419"/>
    <d v="2017-02-18T00:00:00"/>
    <n v="2"/>
    <n v="5"/>
    <n v="1"/>
    <s v="Second Class"/>
    <m/>
    <n v="17"/>
    <s v="Cleats"/>
    <n v="376"/>
    <n v="4"/>
    <s v="Apparel"/>
    <x v="2"/>
    <s v="Dos Quebradas"/>
    <s v="Risaralda"/>
    <m/>
    <s v="Colombia"/>
    <s v="South America"/>
    <n v="17"/>
    <n v="365"/>
    <s v="Perfect Fitness Perfect Rip Deck"/>
    <n v="59.990001679999999"/>
    <n v="54.488929209402009"/>
    <n v="5"/>
    <n v="53.990001679999999"/>
    <n v="299.9500084"/>
    <s v="Cash Over 200"/>
    <s v="CASH"/>
  </r>
  <r>
    <x v="516"/>
    <d v="2017-02-15T00:00:00"/>
    <n v="2"/>
    <n v="6"/>
    <n v="1"/>
    <s v="Second Class"/>
    <m/>
    <n v="17"/>
    <s v="Cleats"/>
    <n v="5007"/>
    <n v="4"/>
    <s v="Apparel"/>
    <x v="2"/>
    <s v="Irapuato"/>
    <s v="Guanajuato"/>
    <m/>
    <s v="Mexico"/>
    <s v="Central America"/>
    <n v="17"/>
    <n v="365"/>
    <s v="Perfect Fitness Perfect Rip Deck"/>
    <n v="59.990001679999999"/>
    <n v="54.488929209402009"/>
    <n v="5"/>
    <n v="74.989997860000003"/>
    <n v="299.9500084"/>
    <s v="Cash Over 200"/>
    <s v="CASH"/>
  </r>
  <r>
    <x v="593"/>
    <d v="2015-02-28T00:00:00"/>
    <n v="2"/>
    <n v="9"/>
    <n v="1"/>
    <s v="Second Class"/>
    <m/>
    <n v="24"/>
    <s v="Women's Apparel"/>
    <n v="6280"/>
    <n v="5"/>
    <s v="Golf"/>
    <x v="2"/>
    <s v="Santo Domingo"/>
    <s v="Santo Domingo"/>
    <m/>
    <s v="Dominican Republic"/>
    <s v="Caribbean"/>
    <n v="24"/>
    <n v="502"/>
    <s v="Nike Men's Dri-FIT Victory Golf Polo"/>
    <n v="50"/>
    <n v="43.678035218757444"/>
    <n v="5"/>
    <n v="5"/>
    <n v="250"/>
    <s v="Cash Over 200"/>
    <s v="CASH"/>
  </r>
  <r>
    <x v="594"/>
    <d v="2015-06-05T00:00:00"/>
    <n v="2"/>
    <n v="10"/>
    <n v="1"/>
    <s v="Second Class"/>
    <m/>
    <n v="29"/>
    <s v="Shop By Sport"/>
    <n v="1989"/>
    <n v="5"/>
    <s v="Golf"/>
    <x v="2"/>
    <s v="Ocotlán"/>
    <s v="Jalisco"/>
    <m/>
    <s v="Mexico"/>
    <s v="Central America"/>
    <n v="29"/>
    <n v="627"/>
    <s v="Under Armour Girls' Toddler Spine Surge Runni"/>
    <n v="39.990001679999999"/>
    <n v="34.198098313835338"/>
    <n v="5"/>
    <n v="4"/>
    <n v="199.9500084"/>
    <s v="Cash not over 200"/>
    <s v="CASH"/>
  </r>
  <r>
    <x v="595"/>
    <d v="2017-03-27T00:00:00"/>
    <n v="2"/>
    <n v="11"/>
    <n v="0"/>
    <s v="Second Class"/>
    <m/>
    <n v="24"/>
    <s v="Women's Apparel"/>
    <n v="633"/>
    <n v="5"/>
    <s v="Golf"/>
    <x v="2"/>
    <s v="Mexico City"/>
    <s v="Federal District"/>
    <m/>
    <s v="Mexico"/>
    <s v="Central America"/>
    <n v="24"/>
    <n v="502"/>
    <s v="Nike Men's Dri-FIT Victory Golf Polo"/>
    <n v="50"/>
    <n v="43.678035218757444"/>
    <n v="5"/>
    <n v="7.5"/>
    <n v="250"/>
    <s v="Cash Over 200"/>
    <s v="CASH"/>
  </r>
  <r>
    <x v="596"/>
    <d v="2015-05-29T00:00:00"/>
    <n v="2"/>
    <n v="3"/>
    <n v="1"/>
    <s v="Second Class"/>
    <m/>
    <n v="24"/>
    <s v="Women's Apparel"/>
    <n v="146"/>
    <n v="5"/>
    <s v="Golf"/>
    <x v="2"/>
    <s v="Presidente Dutra"/>
    <s v="Mara"/>
    <m/>
    <s v="Brazil"/>
    <s v="South America"/>
    <n v="24"/>
    <n v="502"/>
    <s v="Nike Men's Dri-FIT Victory Golf Polo"/>
    <n v="50"/>
    <n v="43.678035218757444"/>
    <n v="5"/>
    <n v="12.5"/>
    <n v="250"/>
    <s v="Cash Over 200"/>
    <s v="CASH"/>
  </r>
  <r>
    <x v="514"/>
    <d v="2017-04-30T00:00:00"/>
    <n v="2"/>
    <n v="4"/>
    <n v="1"/>
    <s v="Second Class"/>
    <m/>
    <n v="29"/>
    <s v="Shop By Sport"/>
    <n v="10166"/>
    <n v="5"/>
    <s v="Golf"/>
    <x v="2"/>
    <s v="Santo Domingo"/>
    <s v="Santo Domingo"/>
    <m/>
    <s v="Dominican Republic"/>
    <s v="Caribbean"/>
    <n v="29"/>
    <n v="627"/>
    <s v="Under Armour Girls' Toddler Spine Surge Runni"/>
    <n v="39.990001679999999"/>
    <n v="34.198098313835338"/>
    <n v="5"/>
    <n v="11"/>
    <n v="199.9500084"/>
    <s v="Cash not over 200"/>
    <s v="CASH"/>
  </r>
  <r>
    <x v="591"/>
    <d v="2015-02-28T00:00:00"/>
    <n v="2"/>
    <n v="5"/>
    <n v="1"/>
    <s v="Second Class"/>
    <m/>
    <n v="29"/>
    <s v="Shop By Sport"/>
    <n v="7468"/>
    <n v="5"/>
    <s v="Golf"/>
    <x v="2"/>
    <s v="San Salvador"/>
    <s v="San Salvador"/>
    <m/>
    <s v="El Salvador"/>
    <s v="Central America"/>
    <n v="29"/>
    <n v="627"/>
    <s v="Under Armour Girls' Toddler Spine Surge Runni"/>
    <n v="39.990001679999999"/>
    <n v="34.198098313835338"/>
    <n v="5"/>
    <n v="18"/>
    <n v="199.9500084"/>
    <s v="Cash not over 200"/>
    <s v="CASH"/>
  </r>
  <r>
    <x v="521"/>
    <d v="2017-01-03T00:00:00"/>
    <n v="2"/>
    <n v="6"/>
    <n v="1"/>
    <s v="Second Class"/>
    <m/>
    <n v="24"/>
    <s v="Women's Apparel"/>
    <n v="8986"/>
    <n v="5"/>
    <s v="Golf"/>
    <x v="2"/>
    <s v="Mauá"/>
    <s v="São Paulo"/>
    <m/>
    <s v="Brazil"/>
    <s v="South America"/>
    <n v="24"/>
    <n v="502"/>
    <s v="Nike Men's Dri-FIT Victory Golf Polo"/>
    <n v="50"/>
    <n v="43.678035218757444"/>
    <n v="5"/>
    <n v="30"/>
    <n v="250"/>
    <s v="Cash Over 200"/>
    <s v="CASH"/>
  </r>
  <r>
    <x v="521"/>
    <d v="2017-01-03T00:00:00"/>
    <n v="2"/>
    <n v="9"/>
    <n v="1"/>
    <s v="Second Class"/>
    <m/>
    <n v="24"/>
    <s v="Women's Apparel"/>
    <n v="8986"/>
    <n v="5"/>
    <s v="Golf"/>
    <x v="2"/>
    <s v="Mauá"/>
    <s v="São Paulo"/>
    <m/>
    <s v="Brazil"/>
    <s v="South America"/>
    <n v="24"/>
    <n v="502"/>
    <s v="Nike Men's Dri-FIT Victory Golf Polo"/>
    <n v="50"/>
    <n v="43.678035218757444"/>
    <n v="5"/>
    <n v="32.5"/>
    <n v="250"/>
    <s v="Cash Over 200"/>
    <s v="CASH"/>
  </r>
  <r>
    <x v="519"/>
    <d v="2015-03-15T00:00:00"/>
    <n v="2"/>
    <n v="10"/>
    <n v="1"/>
    <s v="Second Class"/>
    <m/>
    <n v="24"/>
    <s v="Women's Apparel"/>
    <n v="2339"/>
    <n v="5"/>
    <s v="Golf"/>
    <x v="2"/>
    <s v="São Paulo"/>
    <s v="São Paulo"/>
    <m/>
    <s v="Brazil"/>
    <s v="South America"/>
    <n v="24"/>
    <n v="502"/>
    <s v="Nike Men's Dri-FIT Victory Golf Polo"/>
    <n v="50"/>
    <n v="43.678035218757444"/>
    <n v="5"/>
    <n v="32.5"/>
    <n v="250"/>
    <s v="Cash Over 200"/>
    <s v="CASH"/>
  </r>
  <r>
    <x v="427"/>
    <d v="2017-01-18T00:00:00"/>
    <n v="2"/>
    <n v="11"/>
    <n v="1"/>
    <s v="Second Class"/>
    <m/>
    <n v="24"/>
    <s v="Women's Apparel"/>
    <n v="9272"/>
    <n v="5"/>
    <s v="Golf"/>
    <x v="2"/>
    <s v="São Paulo"/>
    <s v="São Paulo"/>
    <m/>
    <s v="Brazil"/>
    <s v="South America"/>
    <n v="24"/>
    <n v="502"/>
    <s v="Nike Men's Dri-FIT Victory Golf Polo"/>
    <n v="50"/>
    <n v="43.678035218757444"/>
    <n v="5"/>
    <n v="45"/>
    <n v="250"/>
    <s v="Cash Over 200"/>
    <s v="CASH"/>
  </r>
  <r>
    <x v="597"/>
    <d v="2017-02-04T00:00:00"/>
    <n v="2"/>
    <n v="3"/>
    <n v="1"/>
    <s v="Second Class"/>
    <m/>
    <n v="9"/>
    <s v="Cardio Equipment"/>
    <n v="9918"/>
    <n v="3"/>
    <s v="Footwear"/>
    <x v="2"/>
    <s v="Carrefour"/>
    <s v="West"/>
    <m/>
    <s v="Haiti"/>
    <s v="Caribbean"/>
    <n v="9"/>
    <n v="191"/>
    <s v="Nike Men's Free 5.0+ Running Shoe"/>
    <n v="99.989997860000003"/>
    <n v="95.114003926871064"/>
    <n v="1"/>
    <n v="3"/>
    <n v="99.989997860000003"/>
    <s v="Non-Cash Payments"/>
    <s v="DEBIT"/>
  </r>
  <r>
    <x v="598"/>
    <d v="2017-04-02T00:00:00"/>
    <n v="2"/>
    <n v="4"/>
    <n v="1"/>
    <s v="Second Class"/>
    <m/>
    <n v="9"/>
    <s v="Cardio Equipment"/>
    <n v="6517"/>
    <n v="3"/>
    <s v="Footwear"/>
    <x v="2"/>
    <s v="Chihuahua"/>
    <s v="Chihuahua"/>
    <m/>
    <s v="Mexico"/>
    <s v="Central America"/>
    <n v="9"/>
    <n v="191"/>
    <s v="Nike Men's Free 5.0+ Running Shoe"/>
    <n v="99.989997860000003"/>
    <n v="95.114003926871064"/>
    <n v="1"/>
    <n v="3"/>
    <n v="99.989997860000003"/>
    <s v="Non-Cash Payments"/>
    <s v="DEBIT"/>
  </r>
  <r>
    <x v="599"/>
    <d v="2015-04-05T00:00:00"/>
    <n v="2"/>
    <n v="5"/>
    <n v="1"/>
    <s v="Second Class"/>
    <m/>
    <n v="9"/>
    <s v="Cardio Equipment"/>
    <n v="468"/>
    <n v="3"/>
    <s v="Footwear"/>
    <x v="2"/>
    <s v="Santo Domingo"/>
    <s v="Santo Domingo"/>
    <m/>
    <s v="Dominican Republic"/>
    <s v="Caribbean"/>
    <n v="9"/>
    <n v="191"/>
    <s v="Nike Men's Free 5.0+ Running Shoe"/>
    <n v="99.989997860000003"/>
    <n v="95.114003926871064"/>
    <n v="1"/>
    <n v="4"/>
    <n v="99.989997860000003"/>
    <s v="Non-Cash Payments"/>
    <s v="DEBIT"/>
  </r>
  <r>
    <x v="599"/>
    <d v="2015-04-05T00:00:00"/>
    <n v="2"/>
    <n v="6"/>
    <n v="1"/>
    <s v="Second Class"/>
    <m/>
    <n v="9"/>
    <s v="Cardio Equipment"/>
    <n v="468"/>
    <n v="3"/>
    <s v="Footwear"/>
    <x v="2"/>
    <s v="Santo Domingo"/>
    <s v="Santo Domingo"/>
    <m/>
    <s v="Dominican Republic"/>
    <s v="Caribbean"/>
    <n v="9"/>
    <n v="191"/>
    <s v="Nike Men's Free 5.0+ Running Shoe"/>
    <n v="99.989997860000003"/>
    <n v="95.114003926871064"/>
    <n v="1"/>
    <n v="5"/>
    <n v="99.989997860000003"/>
    <s v="Non-Cash Payments"/>
    <s v="DEBIT"/>
  </r>
  <r>
    <x v="600"/>
    <d v="2015-05-30T00:00:00"/>
    <n v="2"/>
    <n v="9"/>
    <n v="1"/>
    <s v="Second Class"/>
    <m/>
    <n v="9"/>
    <s v="Cardio Equipment"/>
    <n v="8398"/>
    <n v="3"/>
    <s v="Footwear"/>
    <x v="2"/>
    <s v="Pirapora"/>
    <s v="Minas Gerais"/>
    <m/>
    <s v="Brazil"/>
    <s v="South America"/>
    <n v="9"/>
    <n v="191"/>
    <s v="Nike Men's Free 5.0+ Running Shoe"/>
    <n v="99.989997860000003"/>
    <n v="95.114003926871064"/>
    <n v="1"/>
    <n v="5"/>
    <n v="99.989997860000003"/>
    <s v="Non-Cash Payments"/>
    <s v="DEBIT"/>
  </r>
  <r>
    <x v="601"/>
    <d v="2017-02-24T00:00:00"/>
    <n v="2"/>
    <n v="10"/>
    <n v="0"/>
    <s v="Second Class"/>
    <m/>
    <n v="9"/>
    <s v="Cardio Equipment"/>
    <n v="8360"/>
    <n v="3"/>
    <s v="Footwear"/>
    <x v="2"/>
    <s v="Tartagal"/>
    <s v="Salta"/>
    <m/>
    <s v="Argentina"/>
    <s v="South America"/>
    <n v="9"/>
    <n v="191"/>
    <s v="Nike Men's Free 5.0+ Running Shoe"/>
    <n v="99.989997860000003"/>
    <n v="95.114003926871064"/>
    <n v="1"/>
    <n v="9"/>
    <n v="99.989997860000003"/>
    <s v="Non-Cash Payments"/>
    <s v="DEBIT"/>
  </r>
  <r>
    <x v="602"/>
    <d v="2015-01-16T00:00:00"/>
    <n v="2"/>
    <n v="11"/>
    <n v="1"/>
    <s v="Second Class"/>
    <m/>
    <n v="9"/>
    <s v="Cardio Equipment"/>
    <n v="8103"/>
    <n v="3"/>
    <s v="Footwear"/>
    <x v="2"/>
    <s v="Quetzaltenango"/>
    <s v="Quetzaltenango"/>
    <m/>
    <s v="Guatemala"/>
    <s v="Central America"/>
    <n v="9"/>
    <n v="191"/>
    <s v="Nike Men's Free 5.0+ Running Shoe"/>
    <n v="99.989997860000003"/>
    <n v="95.114003926871064"/>
    <n v="1"/>
    <n v="10"/>
    <n v="99.989997860000003"/>
    <s v="Non-Cash Payments"/>
    <s v="DEBIT"/>
  </r>
  <r>
    <x v="603"/>
    <d v="2017-03-28T00:00:00"/>
    <n v="2"/>
    <n v="3"/>
    <n v="1"/>
    <s v="Second Class"/>
    <m/>
    <n v="9"/>
    <s v="Cardio Equipment"/>
    <n v="3125"/>
    <n v="3"/>
    <s v="Footwear"/>
    <x v="2"/>
    <s v="Panama City"/>
    <s v="Panama"/>
    <m/>
    <s v="Panama"/>
    <s v="Central America"/>
    <n v="9"/>
    <n v="191"/>
    <s v="Nike Men's Free 5.0+ Running Shoe"/>
    <n v="99.989997860000003"/>
    <n v="95.114003926871064"/>
    <n v="1"/>
    <n v="18"/>
    <n v="99.989997860000003"/>
    <s v="Non-Cash Payments"/>
    <s v="DEBIT"/>
  </r>
  <r>
    <x v="599"/>
    <d v="2015-04-05T00:00:00"/>
    <n v="2"/>
    <n v="4"/>
    <n v="1"/>
    <s v="Second Class"/>
    <m/>
    <n v="17"/>
    <s v="Cleats"/>
    <n v="468"/>
    <n v="4"/>
    <s v="Apparel"/>
    <x v="2"/>
    <s v="Santo Domingo"/>
    <s v="Santo Domingo"/>
    <m/>
    <s v="Dominican Republic"/>
    <s v="Caribbean"/>
    <n v="17"/>
    <n v="365"/>
    <s v="Perfect Fitness Perfect Rip Deck"/>
    <n v="59.990001679999999"/>
    <n v="54.488929209402009"/>
    <n v="1"/>
    <n v="0"/>
    <n v="59.990001679999999"/>
    <s v="Non-Cash Payments"/>
    <s v="DEBIT"/>
  </r>
  <r>
    <x v="604"/>
    <d v="2015-04-26T00:00:00"/>
    <n v="2"/>
    <n v="5"/>
    <n v="1"/>
    <s v="Second Class"/>
    <m/>
    <n v="17"/>
    <s v="Cleats"/>
    <n v="4899"/>
    <n v="4"/>
    <s v="Apparel"/>
    <x v="2"/>
    <s v="Ilopango"/>
    <s v="San Salvador"/>
    <m/>
    <s v="El Salvador"/>
    <s v="Central America"/>
    <n v="17"/>
    <n v="365"/>
    <s v="Perfect Fitness Perfect Rip Deck"/>
    <n v="59.990001679999999"/>
    <n v="54.488929209402009"/>
    <n v="1"/>
    <n v="0"/>
    <n v="59.990001679999999"/>
    <s v="Non-Cash Payments"/>
    <s v="DEBIT"/>
  </r>
  <r>
    <x v="605"/>
    <d v="2015-12-02T00:00:00"/>
    <n v="4"/>
    <n v="10"/>
    <n v="0"/>
    <s v="Standard Class"/>
    <m/>
    <n v="3"/>
    <s v="Baseball &amp; Softball"/>
    <n v="10632"/>
    <n v="2"/>
    <s v="Fitness"/>
    <x v="2"/>
    <s v="San Miguelito"/>
    <s v="Panama"/>
    <m/>
    <s v="Panama"/>
    <s v="Central America"/>
    <n v="3"/>
    <n v="44"/>
    <s v="adidas Men's F10 Messi TRX FG Soccer Cleat"/>
    <n v="59.990001679999999"/>
    <n v="57.194418487916671"/>
    <n v="4"/>
    <n v="31.190000529999999"/>
    <n v="239.96000672"/>
    <s v="Non-Cash Payments"/>
    <s v="TRANSFER"/>
  </r>
  <r>
    <x v="606"/>
    <d v="2015-01-18T00:00:00"/>
    <n v="4"/>
    <n v="11"/>
    <n v="0"/>
    <s v="Standard Class"/>
    <m/>
    <n v="9"/>
    <s v="Cardio Equipment"/>
    <n v="11947"/>
    <n v="3"/>
    <s v="Footwear"/>
    <x v="2"/>
    <s v="Tepic"/>
    <s v="Nayarit"/>
    <m/>
    <s v="Mexico"/>
    <s v="Central America"/>
    <n v="9"/>
    <n v="191"/>
    <s v="Nike Men's Free 5.0+ Running Shoe"/>
    <n v="99.989997860000003"/>
    <n v="95.114003926871064"/>
    <n v="4"/>
    <n v="4"/>
    <n v="399.95999144000001"/>
    <s v="Non-Cash Payments"/>
    <s v="TRANSFER"/>
  </r>
  <r>
    <x v="607"/>
    <d v="2015-04-05T00:00:00"/>
    <n v="4"/>
    <n v="12"/>
    <n v="0"/>
    <s v="Standard Class"/>
    <m/>
    <n v="9"/>
    <s v="Cardio Equipment"/>
    <n v="9154"/>
    <n v="3"/>
    <s v="Footwear"/>
    <x v="2"/>
    <s v="Posadas"/>
    <s v="Misiones"/>
    <m/>
    <s v="Argentina"/>
    <s v="South America"/>
    <n v="9"/>
    <n v="191"/>
    <s v="Nike Men's Free 5.0+ Running Shoe"/>
    <n v="99.989997860000003"/>
    <n v="95.114003926871064"/>
    <n v="4"/>
    <n v="63.990001679999999"/>
    <n v="399.95999144000001"/>
    <s v="Non-Cash Payments"/>
    <s v="TRANSFER"/>
  </r>
  <r>
    <x v="608"/>
    <d v="2017-03-13T00:00:00"/>
    <n v="4"/>
    <n v="13"/>
    <n v="0"/>
    <s v="Standard Class"/>
    <m/>
    <n v="9"/>
    <s v="Cardio Equipment"/>
    <n v="9897"/>
    <n v="3"/>
    <s v="Footwear"/>
    <x v="2"/>
    <s v="Culiacán"/>
    <s v="Sinaloa"/>
    <m/>
    <s v="Mexico"/>
    <s v="Central America"/>
    <n v="9"/>
    <n v="191"/>
    <s v="Nike Men's Free 5.0+ Running Shoe"/>
    <n v="99.989997860000003"/>
    <n v="95.114003926871064"/>
    <n v="4"/>
    <n v="79.989997860000003"/>
    <n v="399.95999144000001"/>
    <s v="Non-Cash Payments"/>
    <s v="TRANSFER"/>
  </r>
  <r>
    <x v="609"/>
    <d v="2017-03-16T00:00:00"/>
    <n v="4"/>
    <n v="5"/>
    <n v="0"/>
    <s v="Standard Class"/>
    <m/>
    <n v="17"/>
    <s v="Cleats"/>
    <n v="11198"/>
    <n v="4"/>
    <s v="Apparel"/>
    <x v="2"/>
    <s v="Panama City"/>
    <s v="Panama"/>
    <m/>
    <s v="Panama"/>
    <s v="Central America"/>
    <n v="17"/>
    <n v="365"/>
    <s v="Perfect Fitness Perfect Rip Deck"/>
    <n v="59.990001679999999"/>
    <n v="54.488929209402009"/>
    <n v="4"/>
    <n v="21.600000380000001"/>
    <n v="239.96000672"/>
    <s v="Non-Cash Payments"/>
    <s v="TRANSFER"/>
  </r>
  <r>
    <x v="606"/>
    <d v="2015-01-18T00:00:00"/>
    <n v="4"/>
    <n v="6"/>
    <n v="0"/>
    <s v="Standard Class"/>
    <m/>
    <n v="17"/>
    <s v="Cleats"/>
    <n v="11947"/>
    <n v="4"/>
    <s v="Apparel"/>
    <x v="2"/>
    <s v="Tepic"/>
    <s v="Nayarit"/>
    <m/>
    <s v="Mexico"/>
    <s v="Central America"/>
    <n v="17"/>
    <n v="365"/>
    <s v="Perfect Fitness Perfect Rip Deck"/>
    <n v="59.990001679999999"/>
    <n v="54.488929209402009"/>
    <n v="4"/>
    <n v="35.990001679999999"/>
    <n v="239.96000672"/>
    <s v="Non-Cash Payments"/>
    <s v="TRANSFER"/>
  </r>
  <r>
    <x v="610"/>
    <d v="2015-01-21T00:00:00"/>
    <n v="4"/>
    <n v="9"/>
    <n v="0"/>
    <s v="Standard Class"/>
    <m/>
    <n v="17"/>
    <s v="Cleats"/>
    <n v="1753"/>
    <n v="4"/>
    <s v="Apparel"/>
    <x v="2"/>
    <s v="Santana de Parnaíba"/>
    <s v="São Paulo"/>
    <m/>
    <s v="Brazil"/>
    <s v="South America"/>
    <n v="17"/>
    <n v="365"/>
    <s v="Perfect Fitness Perfect Rip Deck"/>
    <n v="59.990001679999999"/>
    <n v="54.488929209402009"/>
    <n v="4"/>
    <n v="35.990001679999999"/>
    <n v="239.96000672"/>
    <s v="Non-Cash Payments"/>
    <s v="TRANSFER"/>
  </r>
  <r>
    <x v="611"/>
    <d v="2017-02-21T00:00:00"/>
    <n v="4"/>
    <n v="10"/>
    <n v="0"/>
    <s v="Standard Class"/>
    <m/>
    <n v="17"/>
    <s v="Cleats"/>
    <n v="2790"/>
    <n v="4"/>
    <s v="Apparel"/>
    <x v="2"/>
    <s v="Bogotá"/>
    <s v="Bogotá"/>
    <m/>
    <s v="Colombia"/>
    <s v="South America"/>
    <n v="17"/>
    <n v="365"/>
    <s v="Perfect Fitness Perfect Rip Deck"/>
    <n v="59.990001679999999"/>
    <n v="54.488929209402009"/>
    <n v="4"/>
    <n v="38.38999939"/>
    <n v="239.96000672"/>
    <s v="Non-Cash Payments"/>
    <s v="TRANSFER"/>
  </r>
  <r>
    <x v="610"/>
    <d v="2015-01-21T00:00:00"/>
    <n v="4"/>
    <n v="11"/>
    <n v="0"/>
    <s v="Standard Class"/>
    <m/>
    <n v="17"/>
    <s v="Cleats"/>
    <n v="1753"/>
    <n v="4"/>
    <s v="Apparel"/>
    <x v="2"/>
    <s v="Santana de Parnaíba"/>
    <s v="São Paulo"/>
    <m/>
    <s v="Brazil"/>
    <s v="South America"/>
    <n v="17"/>
    <n v="365"/>
    <s v="Perfect Fitness Perfect Rip Deck"/>
    <n v="59.990001679999999"/>
    <n v="54.488929209402009"/>
    <n v="4"/>
    <n v="38.38999939"/>
    <n v="239.96000672"/>
    <s v="Non-Cash Payments"/>
    <s v="TRANSFER"/>
  </r>
  <r>
    <x v="612"/>
    <d v="2017-04-19T00:00:00"/>
    <n v="4"/>
    <n v="12"/>
    <n v="0"/>
    <s v="Standard Class"/>
    <m/>
    <n v="17"/>
    <s v="Cleats"/>
    <n v="1756"/>
    <n v="4"/>
    <s v="Apparel"/>
    <x v="2"/>
    <s v="Cienfuegos"/>
    <s v="Cienfuegos"/>
    <m/>
    <s v="Cuba"/>
    <s v="Caribbean"/>
    <n v="17"/>
    <n v="365"/>
    <s v="Perfect Fitness Perfect Rip Deck"/>
    <n v="59.990001679999999"/>
    <n v="54.488929209402009"/>
    <n v="4"/>
    <n v="40.790000919999997"/>
    <n v="239.96000672"/>
    <s v="Non-Cash Payments"/>
    <s v="TRANSFER"/>
  </r>
  <r>
    <x v="613"/>
    <d v="2015-11-01T00:00:00"/>
    <n v="4"/>
    <n v="13"/>
    <n v="0"/>
    <s v="Standard Class"/>
    <m/>
    <n v="17"/>
    <s v="Cleats"/>
    <n v="10042"/>
    <n v="4"/>
    <s v="Apparel"/>
    <x v="2"/>
    <s v="São Bernardo do Campo"/>
    <s v="São Paulo"/>
    <m/>
    <s v="Brazil"/>
    <s v="South America"/>
    <n v="17"/>
    <n v="365"/>
    <s v="Perfect Fitness Perfect Rip Deck"/>
    <n v="59.990001679999999"/>
    <n v="54.488929209402009"/>
    <n v="4"/>
    <n v="40.790000919999997"/>
    <n v="239.96000672"/>
    <s v="Non-Cash Payments"/>
    <s v="TRANSFER"/>
  </r>
  <r>
    <x v="614"/>
    <d v="2017-04-04T00:00:00"/>
    <n v="4"/>
    <n v="5"/>
    <n v="0"/>
    <s v="Standard Class"/>
    <m/>
    <n v="17"/>
    <s v="Cleats"/>
    <n v="9698"/>
    <n v="4"/>
    <s v="Apparel"/>
    <x v="2"/>
    <s v="Birigui"/>
    <s v="São Paulo"/>
    <m/>
    <s v="Brazil"/>
    <s v="South America"/>
    <n v="17"/>
    <n v="365"/>
    <s v="Perfect Fitness Perfect Rip Deck"/>
    <n v="59.990001679999999"/>
    <n v="54.488929209402009"/>
    <n v="4"/>
    <n v="40.790000919999997"/>
    <n v="239.96000672"/>
    <s v="Non-Cash Payments"/>
    <s v="TRANSFER"/>
  </r>
  <r>
    <x v="607"/>
    <d v="2015-04-05T00:00:00"/>
    <n v="4"/>
    <n v="6"/>
    <n v="0"/>
    <s v="Standard Class"/>
    <m/>
    <n v="17"/>
    <s v="Cleats"/>
    <n v="9154"/>
    <n v="4"/>
    <s v="Apparel"/>
    <x v="2"/>
    <s v="Posadas"/>
    <s v="Misiones"/>
    <m/>
    <s v="Argentina"/>
    <s v="South America"/>
    <n v="17"/>
    <n v="365"/>
    <s v="Perfect Fitness Perfect Rip Deck"/>
    <n v="59.990001679999999"/>
    <n v="54.488929209402009"/>
    <n v="4"/>
    <n v="40.790000919999997"/>
    <n v="239.96000672"/>
    <s v="Non-Cash Payments"/>
    <s v="TRANSFER"/>
  </r>
  <r>
    <x v="615"/>
    <d v="2017-04-20T00:00:00"/>
    <n v="4"/>
    <n v="9"/>
    <n v="1"/>
    <s v="Standard Class"/>
    <m/>
    <n v="7"/>
    <s v="Hockey"/>
    <n v="4768"/>
    <n v="2"/>
    <s v="Fitness"/>
    <x v="2"/>
    <s v="Santa Rosa"/>
    <s v="Rio Grande do Sul"/>
    <m/>
    <s v="Brazil"/>
    <s v="South America"/>
    <n v="7"/>
    <n v="135"/>
    <s v="Nike Dri-FIT Crew Sock 6 Pack"/>
    <n v="22"/>
    <n v="19.656208341820829"/>
    <n v="2"/>
    <n v="0.439999998"/>
    <n v="44"/>
    <s v="Non-Cash Payments"/>
    <s v="TRANSFER"/>
  </r>
  <r>
    <x v="616"/>
    <d v="2017-04-17T00:00:00"/>
    <n v="1"/>
    <n v="5"/>
    <n v="1"/>
    <s v="First Class"/>
    <m/>
    <n v="7"/>
    <s v="Hockey"/>
    <n v="9037"/>
    <n v="2"/>
    <s v="Fitness"/>
    <x v="2"/>
    <s v="Mejicanos"/>
    <s v="San Salvador"/>
    <m/>
    <s v="El Salvador"/>
    <s v="Central America"/>
    <n v="7"/>
    <n v="135"/>
    <s v="Nike Dri-FIT Crew Sock 6 Pack"/>
    <n v="22"/>
    <n v="19.656208341820829"/>
    <n v="4"/>
    <n v="4.4000000950000002"/>
    <n v="88"/>
    <s v="Cash not over 200"/>
    <s v="CASH"/>
  </r>
  <r>
    <x v="617"/>
    <d v="2017-04-17T00:00:00"/>
    <n v="0"/>
    <n v="6"/>
    <n v="0"/>
    <s v="Same Day"/>
    <m/>
    <n v="7"/>
    <s v="Hockey"/>
    <n v="5783"/>
    <n v="2"/>
    <s v="Fitness"/>
    <x v="2"/>
    <s v="Tegucigalpa"/>
    <s v="Francisco Morazán"/>
    <m/>
    <s v="Honduras"/>
    <s v="Central America"/>
    <n v="7"/>
    <n v="135"/>
    <s v="Nike Dri-FIT Crew Sock 6 Pack"/>
    <n v="22"/>
    <n v="19.656208341820829"/>
    <n v="1"/>
    <n v="0.87999999500000003"/>
    <n v="22"/>
    <s v="Non-Cash Payments"/>
    <s v="DEBIT"/>
  </r>
  <r>
    <x v="618"/>
    <d v="2018-01-31T00:00:00"/>
    <n v="4"/>
    <n v="12"/>
    <n v="0"/>
    <s v="Standard Class"/>
    <m/>
    <n v="73"/>
    <s v="Sporting Goods"/>
    <n v="20755"/>
    <n v="2"/>
    <s v="Fitness"/>
    <x v="3"/>
    <s v="Bekasi"/>
    <s v="West Java"/>
    <m/>
    <s v="Indonesia"/>
    <s v="Southeast Asia"/>
    <n v="73"/>
    <n v="1360"/>
    <s v="Smart watch "/>
    <n v="327.75"/>
    <n v="297.07027734645828"/>
    <n v="1"/>
    <n v="13.10999966"/>
    <n v="327.75"/>
    <s v="Non-Cash Payments"/>
    <s v="DEBIT"/>
  </r>
  <r>
    <x v="619"/>
    <d v="2018-01-13T00:00:00"/>
    <n v="4"/>
    <n v="13"/>
    <n v="1"/>
    <s v="Standard Class"/>
    <m/>
    <n v="73"/>
    <s v="Sporting Goods"/>
    <n v="19492"/>
    <n v="2"/>
    <s v="Fitness"/>
    <x v="3"/>
    <s v="Bikaner"/>
    <s v="Rajasthan"/>
    <m/>
    <s v="India"/>
    <s v="South Asia"/>
    <n v="73"/>
    <n v="1360"/>
    <s v="Smart watch "/>
    <n v="327.75"/>
    <n v="297.07027734645828"/>
    <n v="1"/>
    <n v="16.38999939"/>
    <n v="327.75"/>
    <s v="Non-Cash Payments"/>
    <s v="TRANSFER"/>
  </r>
  <r>
    <x v="620"/>
    <d v="2018-01-13T00:00:00"/>
    <n v="4"/>
    <n v="5"/>
    <n v="0"/>
    <s v="Standard Class"/>
    <m/>
    <n v="73"/>
    <s v="Sporting Goods"/>
    <n v="19491"/>
    <n v="2"/>
    <s v="Fitness"/>
    <x v="3"/>
    <s v="Bikaner"/>
    <s v="Rajasthan"/>
    <m/>
    <s v="India"/>
    <s v="South Asia"/>
    <n v="73"/>
    <n v="1360"/>
    <s v="Smart watch "/>
    <n v="327.75"/>
    <n v="297.07027734645828"/>
    <n v="1"/>
    <n v="18.030000690000001"/>
    <n v="327.75"/>
    <s v="Cash Over 200"/>
    <s v="CASH"/>
  </r>
  <r>
    <x v="621"/>
    <d v="2018-01-13T00:00:00"/>
    <n v="4"/>
    <n v="6"/>
    <n v="0"/>
    <s v="Standard Class"/>
    <m/>
    <n v="73"/>
    <s v="Sporting Goods"/>
    <n v="19490"/>
    <n v="2"/>
    <s v="Fitness"/>
    <x v="3"/>
    <s v="Townsville"/>
    <s v="Queensland"/>
    <m/>
    <s v="Australia"/>
    <s v="Oceania"/>
    <n v="73"/>
    <n v="1360"/>
    <s v="Smart watch "/>
    <n v="327.75"/>
    <n v="297.07027734645828"/>
    <n v="1"/>
    <n v="22.940000529999999"/>
    <n v="327.75"/>
    <s v="Non-Cash Payments"/>
    <s v="DEBIT"/>
  </r>
  <r>
    <x v="622"/>
    <d v="2018-01-13T00:00:00"/>
    <n v="4"/>
    <n v="9"/>
    <n v="0"/>
    <s v="Standard Class"/>
    <m/>
    <n v="73"/>
    <s v="Sporting Goods"/>
    <n v="19489"/>
    <n v="2"/>
    <s v="Fitness"/>
    <x v="3"/>
    <s v="Townsville"/>
    <s v="Queensland"/>
    <m/>
    <s v="Australia"/>
    <s v="Oceania"/>
    <n v="73"/>
    <n v="1360"/>
    <s v="Smart watch "/>
    <n v="327.75"/>
    <n v="297.07027734645828"/>
    <n v="1"/>
    <n v="29.5"/>
    <n v="327.75"/>
    <s v="Cash Over 200"/>
    <s v="CASH"/>
  </r>
  <r>
    <x v="623"/>
    <d v="2018-01-13T00:00:00"/>
    <n v="4"/>
    <n v="10"/>
    <n v="0"/>
    <s v="Standard Class"/>
    <m/>
    <n v="73"/>
    <s v="Sporting Goods"/>
    <n v="19488"/>
    <n v="2"/>
    <s v="Fitness"/>
    <x v="3"/>
    <s v="Toowoomba"/>
    <s v="Queensland"/>
    <m/>
    <s v="Australia"/>
    <s v="Oceania"/>
    <n v="73"/>
    <n v="1360"/>
    <s v="Smart watch "/>
    <n v="327.75"/>
    <n v="297.07027734645828"/>
    <n v="1"/>
    <n v="32.77999878"/>
    <n v="327.75"/>
    <s v="Non-Cash Payments"/>
    <s v="TRANSFER"/>
  </r>
  <r>
    <x v="624"/>
    <d v="2018-01-13T00:00:00"/>
    <n v="1"/>
    <n v="6"/>
    <n v="1"/>
    <s v="First Class"/>
    <m/>
    <n v="73"/>
    <s v="Sporting Goods"/>
    <n v="19487"/>
    <n v="2"/>
    <s v="Fitness"/>
    <x v="3"/>
    <s v="Guangzhou"/>
    <s v="Guangdong"/>
    <m/>
    <s v="China"/>
    <s v="Eastern Asia"/>
    <n v="73"/>
    <n v="1360"/>
    <s v="Smart watch "/>
    <n v="327.75"/>
    <n v="297.07027734645828"/>
    <n v="1"/>
    <n v="39.33000183"/>
    <n v="327.75"/>
    <s v="Non-Cash Payments"/>
    <s v="DEBIT"/>
  </r>
  <r>
    <x v="625"/>
    <d v="2018-01-13T00:00:00"/>
    <n v="1"/>
    <n v="9"/>
    <n v="1"/>
    <s v="First Class"/>
    <m/>
    <n v="73"/>
    <s v="Sporting Goods"/>
    <n v="19486"/>
    <n v="2"/>
    <s v="Fitness"/>
    <x v="3"/>
    <s v="Guangzhou"/>
    <s v="Guangdong"/>
    <m/>
    <s v="China"/>
    <s v="Eastern Asia"/>
    <n v="73"/>
    <n v="1360"/>
    <s v="Smart watch "/>
    <n v="327.75"/>
    <n v="297.07027734645828"/>
    <n v="1"/>
    <n v="42.61000061"/>
    <n v="327.75"/>
    <s v="Non-Cash Payments"/>
    <s v="TRANSFER"/>
  </r>
  <r>
    <x v="626"/>
    <d v="2018-01-13T00:00:00"/>
    <n v="2"/>
    <n v="11"/>
    <n v="1"/>
    <s v="Second Class"/>
    <m/>
    <n v="73"/>
    <s v="Sporting Goods"/>
    <n v="19485"/>
    <n v="2"/>
    <s v="Fitness"/>
    <x v="3"/>
    <s v="Guangzhou"/>
    <s v="Guangdong"/>
    <m/>
    <s v="China"/>
    <s v="Eastern Asia"/>
    <n v="73"/>
    <n v="1360"/>
    <s v="Smart watch "/>
    <n v="327.75"/>
    <n v="297.07027734645828"/>
    <n v="1"/>
    <n v="49.159999849999998"/>
    <n v="327.75"/>
    <s v="Cash Over 200"/>
    <s v="CASH"/>
  </r>
  <r>
    <x v="627"/>
    <d v="2018-01-13T00:00:00"/>
    <n v="1"/>
    <n v="2"/>
    <n v="1"/>
    <s v="First Class"/>
    <m/>
    <n v="73"/>
    <s v="Sporting Goods"/>
    <n v="19484"/>
    <n v="2"/>
    <s v="Fitness"/>
    <x v="3"/>
    <s v="Guangzhou"/>
    <s v="Guangdong"/>
    <m/>
    <s v="China"/>
    <s v="Eastern Asia"/>
    <n v="73"/>
    <n v="1360"/>
    <s v="Smart watch "/>
    <n v="327.75"/>
    <n v="297.07027734645828"/>
    <n v="1"/>
    <n v="52.439998629999998"/>
    <n v="327.75"/>
    <s v="Cash Over 200"/>
    <s v="CASH"/>
  </r>
  <r>
    <x v="628"/>
    <d v="2018-01-13T00:00:00"/>
    <n v="2"/>
    <n v="4"/>
    <n v="0"/>
    <s v="Second Class"/>
    <m/>
    <n v="73"/>
    <s v="Sporting Goods"/>
    <n v="19483"/>
    <n v="2"/>
    <s v="Fitness"/>
    <x v="3"/>
    <s v="Tokyo"/>
    <s v="Tokyo"/>
    <m/>
    <s v="Japan"/>
    <s v="Eastern Asia"/>
    <n v="73"/>
    <n v="1360"/>
    <s v="Smart watch "/>
    <n v="327.75"/>
    <n v="297.07027734645828"/>
    <n v="1"/>
    <n v="55.72000122"/>
    <n v="327.75"/>
    <s v="Non-Cash Payments"/>
    <s v="TRANSFER"/>
  </r>
  <r>
    <x v="629"/>
    <d v="2018-01-13T00:00:00"/>
    <n v="2"/>
    <n v="5"/>
    <n v="1"/>
    <s v="Second Class"/>
    <m/>
    <n v="73"/>
    <s v="Sporting Goods"/>
    <n v="19482"/>
    <n v="2"/>
    <s v="Fitness"/>
    <x v="3"/>
    <s v="Manado"/>
    <s v="North Sulawesi"/>
    <m/>
    <s v="Indonesia"/>
    <s v="Southeast Asia"/>
    <n v="73"/>
    <n v="1360"/>
    <s v="Smart watch "/>
    <n v="327.75"/>
    <n v="297.07027734645828"/>
    <n v="1"/>
    <n v="59"/>
    <n v="327.75"/>
    <s v="Non-Cash Payments"/>
    <s v="TRANSFER"/>
  </r>
  <r>
    <x v="630"/>
    <d v="2018-01-13T00:00:00"/>
    <n v="2"/>
    <n v="6"/>
    <n v="1"/>
    <s v="Second Class"/>
    <m/>
    <n v="73"/>
    <s v="Sporting Goods"/>
    <n v="19481"/>
    <n v="2"/>
    <s v="Fitness"/>
    <x v="3"/>
    <s v="Manado"/>
    <s v="North Sulawesi"/>
    <m/>
    <s v="Indonesia"/>
    <s v="Southeast Asia"/>
    <n v="73"/>
    <n v="1360"/>
    <s v="Smart watch "/>
    <n v="327.75"/>
    <n v="297.07027734645828"/>
    <n v="1"/>
    <n v="65.550003050000001"/>
    <n v="327.75"/>
    <s v="Non-Cash Payments"/>
    <s v="TRANSFER"/>
  </r>
  <r>
    <x v="631"/>
    <d v="2018-01-13T00:00:00"/>
    <n v="1"/>
    <n v="6"/>
    <n v="1"/>
    <s v="First Class"/>
    <m/>
    <n v="73"/>
    <s v="Sporting Goods"/>
    <n v="19480"/>
    <n v="2"/>
    <s v="Fitness"/>
    <x v="3"/>
    <s v="Sangli"/>
    <s v="Maharashtra"/>
    <m/>
    <s v="India"/>
    <s v="South Asia"/>
    <n v="73"/>
    <n v="1360"/>
    <s v="Smart watch "/>
    <n v="327.75"/>
    <n v="297.07027734645828"/>
    <n v="1"/>
    <n v="81.940002440000001"/>
    <n v="327.75"/>
    <s v="Non-Cash Payments"/>
    <s v="DEBIT"/>
  </r>
  <r>
    <x v="632"/>
    <d v="2018-01-13T00:00:00"/>
    <n v="1"/>
    <n v="9"/>
    <n v="1"/>
    <s v="First Class"/>
    <m/>
    <n v="73"/>
    <s v="Sporting Goods"/>
    <n v="19479"/>
    <n v="2"/>
    <s v="Fitness"/>
    <x v="3"/>
    <s v="Sangli"/>
    <s v="Maharashtra"/>
    <m/>
    <s v="India"/>
    <s v="South Asia"/>
    <n v="73"/>
    <n v="1360"/>
    <s v="Smart watch "/>
    <n v="327.75"/>
    <n v="297.07027734645828"/>
    <n v="1"/>
    <n v="0"/>
    <n v="327.75"/>
    <s v="Non-Cash Payments"/>
    <s v="TRANSFER"/>
  </r>
  <r>
    <x v="633"/>
    <d v="2018-01-13T00:00:00"/>
    <n v="1"/>
    <n v="10"/>
    <n v="1"/>
    <s v="First Class"/>
    <m/>
    <n v="73"/>
    <s v="Sporting Goods"/>
    <n v="19478"/>
    <n v="2"/>
    <s v="Fitness"/>
    <x v="3"/>
    <s v="Sangli"/>
    <s v="Maharashtra"/>
    <m/>
    <s v="India"/>
    <s v="South Asia"/>
    <n v="73"/>
    <n v="1360"/>
    <s v="Smart watch "/>
    <n v="327.75"/>
    <n v="297.07027734645828"/>
    <n v="1"/>
    <n v="3.2799999710000001"/>
    <n v="327.75"/>
    <s v="Non-Cash Payments"/>
    <s v="DEBIT"/>
  </r>
  <r>
    <x v="634"/>
    <d v="2018-01-13T00:00:00"/>
    <n v="2"/>
    <n v="3"/>
    <n v="1"/>
    <s v="Second Class"/>
    <m/>
    <n v="73"/>
    <s v="Sporting Goods"/>
    <n v="19477"/>
    <n v="2"/>
    <s v="Fitness"/>
    <x v="3"/>
    <s v="Seoul"/>
    <s v="Seoul"/>
    <m/>
    <s v="South Korea"/>
    <s v="Eastern Asia"/>
    <n v="73"/>
    <n v="1360"/>
    <s v="Smart watch "/>
    <n v="327.75"/>
    <n v="297.07027734645828"/>
    <n v="1"/>
    <n v="6.5599999430000002"/>
    <n v="327.75"/>
    <s v="Cash Over 200"/>
    <s v="CASH"/>
  </r>
  <r>
    <x v="635"/>
    <d v="2018-01-13T00:00:00"/>
    <n v="1"/>
    <n v="3"/>
    <n v="1"/>
    <s v="First Class"/>
    <m/>
    <n v="73"/>
    <s v="Sporting Goods"/>
    <n v="19476"/>
    <n v="2"/>
    <s v="Fitness"/>
    <x v="3"/>
    <s v="Jabalpur"/>
    <s v="Madhya Pradesh"/>
    <m/>
    <s v="India"/>
    <s v="South Asia"/>
    <n v="73"/>
    <n v="1360"/>
    <s v="Smart watch "/>
    <n v="327.75"/>
    <n v="297.07027734645828"/>
    <n v="1"/>
    <n v="9.8299999239999991"/>
    <n v="327.75"/>
    <s v="Cash Over 200"/>
    <s v="CASH"/>
  </r>
  <r>
    <x v="636"/>
    <d v="2018-01-13T00:00:00"/>
    <n v="1"/>
    <n v="4"/>
    <n v="1"/>
    <s v="First Class"/>
    <m/>
    <n v="73"/>
    <s v="Sporting Goods"/>
    <n v="19475"/>
    <n v="2"/>
    <s v="Fitness"/>
    <x v="3"/>
    <s v="Jabalpur"/>
    <s v="Madhya Pradesh"/>
    <m/>
    <s v="India"/>
    <s v="South Asia"/>
    <n v="73"/>
    <n v="1360"/>
    <s v="Smart watch "/>
    <n v="327.75"/>
    <n v="297.07027734645828"/>
    <n v="1"/>
    <n v="13.10999966"/>
    <n v="327.75"/>
    <s v="Non-Cash Payments"/>
    <s v="DEBIT"/>
  </r>
  <r>
    <x v="637"/>
    <d v="2018-01-13T00:00:00"/>
    <n v="0"/>
    <n v="5"/>
    <n v="0"/>
    <s v="Same Day"/>
    <m/>
    <n v="73"/>
    <s v="Sporting Goods"/>
    <n v="19474"/>
    <n v="2"/>
    <s v="Fitness"/>
    <x v="3"/>
    <s v="Jabalpur"/>
    <s v="Madhya Pradesh"/>
    <m/>
    <s v="India"/>
    <s v="South Asia"/>
    <n v="73"/>
    <n v="1360"/>
    <s v="Smart watch "/>
    <n v="327.75"/>
    <n v="297.07027734645828"/>
    <n v="1"/>
    <n v="16.38999939"/>
    <n v="327.75"/>
    <s v="Cash Over 200"/>
    <s v="CASH"/>
  </r>
  <r>
    <x v="638"/>
    <d v="2018-01-13T00:00:00"/>
    <n v="0"/>
    <n v="6"/>
    <n v="0"/>
    <s v="Same Day"/>
    <m/>
    <n v="73"/>
    <s v="Sporting Goods"/>
    <n v="19473"/>
    <n v="2"/>
    <s v="Fitness"/>
    <x v="3"/>
    <s v="Jabalpur"/>
    <s v="Madhya Pradesh"/>
    <m/>
    <s v="India"/>
    <s v="South Asia"/>
    <n v="73"/>
    <n v="1360"/>
    <s v="Smart watch "/>
    <n v="327.75"/>
    <n v="297.07027734645828"/>
    <n v="1"/>
    <n v="18.030000690000001"/>
    <n v="327.75"/>
    <s v="Non-Cash Payments"/>
    <s v="TRANSFER"/>
  </r>
  <r>
    <x v="639"/>
    <d v="2018-01-13T00:00:00"/>
    <n v="4"/>
    <n v="12"/>
    <n v="1"/>
    <s v="Standard Class"/>
    <m/>
    <n v="73"/>
    <s v="Sporting Goods"/>
    <n v="19472"/>
    <n v="2"/>
    <s v="Fitness"/>
    <x v="3"/>
    <s v="Jabalpur"/>
    <s v="Madhya Pradesh"/>
    <m/>
    <s v="India"/>
    <s v="South Asia"/>
    <n v="73"/>
    <n v="1360"/>
    <s v="Smart watch "/>
    <n v="327.75"/>
    <n v="297.07027734645828"/>
    <n v="1"/>
    <n v="22.940000529999999"/>
    <n v="327.75"/>
    <s v="Non-Cash Payments"/>
    <s v="TRANSFER"/>
  </r>
  <r>
    <x v="640"/>
    <d v="2018-01-13T00:00:00"/>
    <n v="2"/>
    <n v="11"/>
    <n v="1"/>
    <s v="Second Class"/>
    <m/>
    <n v="73"/>
    <s v="Sporting Goods"/>
    <n v="19471"/>
    <n v="2"/>
    <s v="Fitness"/>
    <x v="3"/>
    <s v="Geelong"/>
    <s v="Victoria"/>
    <m/>
    <s v="Australia"/>
    <s v="Oceania"/>
    <n v="73"/>
    <n v="1360"/>
    <s v="Smart watch "/>
    <n v="327.75"/>
    <n v="297.07027734645828"/>
    <n v="1"/>
    <n v="29.5"/>
    <n v="327.75"/>
    <s v="Non-Cash Payments"/>
    <s v="TRANSFER"/>
  </r>
  <r>
    <x v="641"/>
    <d v="2018-01-13T00:00:00"/>
    <n v="2"/>
    <n v="3"/>
    <n v="0"/>
    <s v="Second Class"/>
    <m/>
    <n v="73"/>
    <s v="Sporting Goods"/>
    <n v="19470"/>
    <n v="2"/>
    <s v="Fitness"/>
    <x v="3"/>
    <s v="Geelong"/>
    <s v="Victoria"/>
    <m/>
    <s v="Australia"/>
    <s v="Oceania"/>
    <n v="73"/>
    <n v="1360"/>
    <s v="Smart watch "/>
    <n v="327.75"/>
    <n v="297.07027734645828"/>
    <n v="1"/>
    <n v="32.77999878"/>
    <n v="327.75"/>
    <s v="Non-Cash Payments"/>
    <s v="TRANSFER"/>
  </r>
  <r>
    <x v="642"/>
    <d v="2018-01-13T00:00:00"/>
    <n v="2"/>
    <n v="4"/>
    <n v="0"/>
    <s v="Second Class"/>
    <m/>
    <n v="73"/>
    <s v="Sporting Goods"/>
    <n v="19469"/>
    <n v="2"/>
    <s v="Fitness"/>
    <x v="3"/>
    <s v="Brisbane"/>
    <s v="Queensland"/>
    <m/>
    <s v="Australia"/>
    <s v="Oceania"/>
    <n v="73"/>
    <n v="1360"/>
    <s v="Smart watch "/>
    <n v="327.75"/>
    <n v="297.07027734645828"/>
    <n v="1"/>
    <n v="39.33000183"/>
    <n v="327.75"/>
    <s v="Non-Cash Payments"/>
    <s v="TRANSFER"/>
  </r>
  <r>
    <x v="643"/>
    <d v="2018-01-13T00:00:00"/>
    <n v="2"/>
    <n v="5"/>
    <n v="1"/>
    <s v="Second Class"/>
    <m/>
    <n v="73"/>
    <s v="Sporting Goods"/>
    <n v="19468"/>
    <n v="2"/>
    <s v="Fitness"/>
    <x v="3"/>
    <s v="Mandurah"/>
    <s v="Western Australia"/>
    <m/>
    <s v="Australia"/>
    <s v="Oceania"/>
    <n v="73"/>
    <n v="1360"/>
    <s v="Smart watch "/>
    <n v="327.75"/>
    <n v="297.07027734645828"/>
    <n v="1"/>
    <n v="42.61000061"/>
    <n v="327.75"/>
    <s v="Non-Cash Payments"/>
    <s v="DEBIT"/>
  </r>
  <r>
    <x v="644"/>
    <d v="2018-01-13T00:00:00"/>
    <n v="2"/>
    <n v="6"/>
    <n v="1"/>
    <s v="Second Class"/>
    <m/>
    <n v="73"/>
    <s v="Sporting Goods"/>
    <n v="19467"/>
    <n v="2"/>
    <s v="Fitness"/>
    <x v="3"/>
    <s v="Mandurah"/>
    <s v="Western Australia"/>
    <m/>
    <s v="Australia"/>
    <s v="Oceania"/>
    <n v="73"/>
    <n v="1360"/>
    <s v="Smart watch "/>
    <n v="327.75"/>
    <n v="297.07027734645828"/>
    <n v="1"/>
    <n v="49.159999849999998"/>
    <n v="327.75"/>
    <s v="Non-Cash Payments"/>
    <s v="TRANSFER"/>
  </r>
  <r>
    <x v="645"/>
    <d v="2018-01-13T00:00:00"/>
    <n v="4"/>
    <n v="11"/>
    <n v="0"/>
    <s v="Standard Class"/>
    <m/>
    <n v="73"/>
    <s v="Sporting Goods"/>
    <n v="19466"/>
    <n v="2"/>
    <s v="Fitness"/>
    <x v="3"/>
    <s v="Guilin"/>
    <s v="Guangxi"/>
    <m/>
    <s v="China"/>
    <s v="Eastern Asia"/>
    <n v="73"/>
    <n v="1360"/>
    <s v="Smart watch "/>
    <n v="327.75"/>
    <n v="297.07027734645828"/>
    <n v="1"/>
    <n v="52.439998629999998"/>
    <n v="327.75"/>
    <s v="Cash Over 200"/>
    <s v="CASH"/>
  </r>
  <r>
    <x v="646"/>
    <d v="2018-01-13T00:00:00"/>
    <n v="4"/>
    <n v="12"/>
    <n v="0"/>
    <s v="Standard Class"/>
    <m/>
    <n v="73"/>
    <s v="Sporting Goods"/>
    <n v="19465"/>
    <n v="2"/>
    <s v="Fitness"/>
    <x v="3"/>
    <s v="Guilin"/>
    <s v="Guangxi"/>
    <m/>
    <s v="China"/>
    <s v="Eastern Asia"/>
    <n v="73"/>
    <n v="1360"/>
    <s v="Smart watch "/>
    <n v="327.75"/>
    <n v="297.07027734645828"/>
    <n v="1"/>
    <n v="55.72000122"/>
    <n v="327.75"/>
    <s v="Non-Cash Payments"/>
    <s v="DEBIT"/>
  </r>
  <r>
    <x v="647"/>
    <d v="2018-01-13T00:00:00"/>
    <n v="4"/>
    <n v="13"/>
    <n v="0"/>
    <s v="Standard Class"/>
    <m/>
    <n v="73"/>
    <s v="Sporting Goods"/>
    <n v="19464"/>
    <n v="2"/>
    <s v="Fitness"/>
    <x v="3"/>
    <s v="Guilin"/>
    <s v="Guangxi"/>
    <m/>
    <s v="China"/>
    <s v="Eastern Asia"/>
    <n v="73"/>
    <n v="1360"/>
    <s v="Smart watch "/>
    <n v="327.75"/>
    <n v="297.07027734645828"/>
    <n v="1"/>
    <n v="59"/>
    <n v="327.75"/>
    <s v="Non-Cash Payments"/>
    <s v="TRANSFER"/>
  </r>
  <r>
    <x v="648"/>
    <d v="2018-01-13T00:00:00"/>
    <n v="4"/>
    <n v="5"/>
    <n v="1"/>
    <s v="Standard Class"/>
    <m/>
    <n v="73"/>
    <s v="Sporting Goods"/>
    <n v="19463"/>
    <n v="2"/>
    <s v="Fitness"/>
    <x v="3"/>
    <s v="Guilin"/>
    <s v="Guangxi"/>
    <m/>
    <s v="China"/>
    <s v="Eastern Asia"/>
    <n v="73"/>
    <n v="1360"/>
    <s v="Smart watch "/>
    <n v="327.75"/>
    <n v="297.07027734645828"/>
    <n v="1"/>
    <n v="65.550003050000001"/>
    <n v="327.75"/>
    <s v="Non-Cash Payments"/>
    <s v="DEBIT"/>
  </r>
  <r>
    <x v="649"/>
    <d v="2018-01-13T00:00:00"/>
    <n v="4"/>
    <n v="6"/>
    <n v="1"/>
    <s v="Standard Class"/>
    <m/>
    <n v="73"/>
    <s v="Sporting Goods"/>
    <n v="19462"/>
    <n v="2"/>
    <s v="Fitness"/>
    <x v="3"/>
    <s v="Delhi"/>
    <s v="Delhi"/>
    <m/>
    <s v="India"/>
    <s v="South Asia"/>
    <n v="73"/>
    <n v="1360"/>
    <s v="Smart watch "/>
    <n v="327.75"/>
    <n v="297.07027734645828"/>
    <n v="1"/>
    <n v="81.940002440000001"/>
    <n v="327.75"/>
    <s v="Non-Cash Payments"/>
    <s v="DEBIT"/>
  </r>
  <r>
    <x v="650"/>
    <d v="2018-01-13T00:00:00"/>
    <n v="4"/>
    <n v="9"/>
    <n v="0"/>
    <s v="Standard Class"/>
    <m/>
    <n v="73"/>
    <s v="Sporting Goods"/>
    <n v="19461"/>
    <n v="2"/>
    <s v="Fitness"/>
    <x v="3"/>
    <s v="Delhi"/>
    <s v="Delhi"/>
    <m/>
    <s v="India"/>
    <s v="South Asia"/>
    <n v="73"/>
    <n v="1360"/>
    <s v="Smart watch "/>
    <n v="327.75"/>
    <n v="297.07027734645828"/>
    <n v="1"/>
    <n v="0"/>
    <n v="327.75"/>
    <s v="Cash Over 200"/>
    <s v="CASH"/>
  </r>
  <r>
    <x v="651"/>
    <d v="2018-01-13T00:00:00"/>
    <n v="1"/>
    <n v="5"/>
    <n v="1"/>
    <s v="First Class"/>
    <m/>
    <n v="73"/>
    <s v="Sporting Goods"/>
    <n v="19460"/>
    <n v="2"/>
    <s v="Fitness"/>
    <x v="3"/>
    <s v="Suzhou"/>
    <s v="Gansu"/>
    <m/>
    <s v="China"/>
    <s v="Eastern Asia"/>
    <n v="73"/>
    <n v="1360"/>
    <s v="Smart watch "/>
    <n v="327.75"/>
    <n v="297.07027734645828"/>
    <n v="1"/>
    <n v="3.2799999710000001"/>
    <n v="327.75"/>
    <s v="Non-Cash Payments"/>
    <s v="DEBIT"/>
  </r>
  <r>
    <x v="652"/>
    <d v="2018-01-13T00:00:00"/>
    <n v="1"/>
    <n v="6"/>
    <n v="1"/>
    <s v="First Class"/>
    <m/>
    <n v="73"/>
    <s v="Sporting Goods"/>
    <n v="19459"/>
    <n v="2"/>
    <s v="Fitness"/>
    <x v="3"/>
    <s v="Suzhou"/>
    <s v="Gansu"/>
    <m/>
    <s v="China"/>
    <s v="Eastern Asia"/>
    <n v="73"/>
    <n v="1360"/>
    <s v="Smart watch "/>
    <n v="327.75"/>
    <n v="297.07027734645828"/>
    <n v="1"/>
    <n v="6.5599999430000002"/>
    <n v="327.75"/>
    <s v="Cash Over 200"/>
    <s v="CASH"/>
  </r>
  <r>
    <x v="653"/>
    <d v="2018-01-13T00:00:00"/>
    <n v="1"/>
    <n v="9"/>
    <n v="1"/>
    <s v="First Class"/>
    <m/>
    <n v="73"/>
    <s v="Sporting Goods"/>
    <n v="19458"/>
    <n v="2"/>
    <s v="Fitness"/>
    <x v="3"/>
    <s v="Singapore"/>
    <s v="Singapore"/>
    <m/>
    <s v="Singapore"/>
    <s v="Southeast Asia"/>
    <n v="73"/>
    <n v="1360"/>
    <s v="Smart watch "/>
    <n v="327.75"/>
    <n v="297.07027734645828"/>
    <n v="1"/>
    <n v="9.8299999239999991"/>
    <n v="327.75"/>
    <s v="Cash Over 200"/>
    <s v="CASH"/>
  </r>
  <r>
    <x v="654"/>
    <d v="2018-01-13T00:00:00"/>
    <n v="1"/>
    <n v="10"/>
    <n v="1"/>
    <s v="First Class"/>
    <m/>
    <n v="73"/>
    <s v="Sporting Goods"/>
    <n v="19457"/>
    <n v="2"/>
    <s v="Fitness"/>
    <x v="3"/>
    <s v="Hubli"/>
    <s v="Karnataka"/>
    <m/>
    <s v="India"/>
    <s v="South Asia"/>
    <n v="73"/>
    <n v="1360"/>
    <s v="Smart watch "/>
    <n v="327.75"/>
    <n v="297.07027734645828"/>
    <n v="1"/>
    <n v="13.10999966"/>
    <n v="327.75"/>
    <s v="Cash Over 200"/>
    <s v="CASH"/>
  </r>
  <r>
    <x v="655"/>
    <d v="2018-12-01T00:00:00"/>
    <n v="1"/>
    <n v="2"/>
    <n v="1"/>
    <s v="First Class"/>
    <m/>
    <n v="73"/>
    <s v="Sporting Goods"/>
    <n v="19456"/>
    <n v="2"/>
    <s v="Fitness"/>
    <x v="3"/>
    <s v="Wollongong"/>
    <s v="New South Wales"/>
    <m/>
    <s v="Australia"/>
    <s v="Oceania"/>
    <n v="73"/>
    <n v="1360"/>
    <s v="Smart watch "/>
    <n v="327.75"/>
    <n v="297.07027734645828"/>
    <n v="1"/>
    <n v="16.38999939"/>
    <n v="327.75"/>
    <s v="Non-Cash Payments"/>
    <s v="DEBIT"/>
  </r>
  <r>
    <x v="656"/>
    <d v="2018-12-01T00:00:00"/>
    <n v="0"/>
    <n v="3"/>
    <n v="1"/>
    <s v="Same Day"/>
    <m/>
    <n v="73"/>
    <s v="Sporting Goods"/>
    <n v="19455"/>
    <n v="2"/>
    <s v="Fitness"/>
    <x v="3"/>
    <s v="Wollongong"/>
    <s v="New South Wales"/>
    <m/>
    <s v="Australia"/>
    <s v="Oceania"/>
    <n v="73"/>
    <n v="1360"/>
    <s v="Smart watch "/>
    <n v="327.75"/>
    <n v="297.07027734645828"/>
    <n v="1"/>
    <n v="18.030000690000001"/>
    <n v="327.75"/>
    <s v="Non-Cash Payments"/>
    <s v="DEBIT"/>
  </r>
  <r>
    <x v="657"/>
    <d v="2018-12-01T00:00:00"/>
    <n v="0"/>
    <n v="4"/>
    <n v="0"/>
    <s v="Same Day"/>
    <m/>
    <n v="73"/>
    <s v="Sporting Goods"/>
    <n v="19454"/>
    <n v="2"/>
    <s v="Fitness"/>
    <x v="3"/>
    <s v="Wollongong"/>
    <s v="New South Wales"/>
    <m/>
    <s v="Australia"/>
    <s v="Oceania"/>
    <n v="73"/>
    <n v="1360"/>
    <s v="Smart watch "/>
    <n v="327.75"/>
    <n v="297.07027734645828"/>
    <n v="1"/>
    <n v="22.940000529999999"/>
    <n v="327.75"/>
    <s v="Non-Cash Payments"/>
    <s v="TRANSFER"/>
  </r>
  <r>
    <x v="658"/>
    <d v="2018-12-01T00:00:00"/>
    <n v="0"/>
    <n v="5"/>
    <n v="1"/>
    <s v="Same Day"/>
    <m/>
    <n v="73"/>
    <s v="Sporting Goods"/>
    <n v="19453"/>
    <n v="2"/>
    <s v="Fitness"/>
    <x v="3"/>
    <s v="Singapore"/>
    <s v="Singapore"/>
    <m/>
    <s v="Singapore"/>
    <s v="Southeast Asia"/>
    <n v="73"/>
    <n v="1360"/>
    <s v="Smart watch "/>
    <n v="327.75"/>
    <n v="297.07027734645828"/>
    <n v="1"/>
    <n v="29.5"/>
    <n v="327.75"/>
    <s v="Cash Over 200"/>
    <s v="CASH"/>
  </r>
  <r>
    <x v="659"/>
    <d v="2018-12-01T00:00:00"/>
    <n v="0"/>
    <n v="6"/>
    <n v="1"/>
    <s v="Same Day"/>
    <m/>
    <n v="73"/>
    <s v="Sporting Goods"/>
    <n v="19452"/>
    <n v="2"/>
    <s v="Fitness"/>
    <x v="3"/>
    <s v="Singapore"/>
    <s v="Singapore"/>
    <m/>
    <s v="Singapore"/>
    <s v="Southeast Asia"/>
    <n v="73"/>
    <n v="1360"/>
    <s v="Smart watch "/>
    <n v="327.75"/>
    <n v="297.07027734645828"/>
    <n v="1"/>
    <n v="32.77999878"/>
    <n v="327.75"/>
    <s v="Non-Cash Payments"/>
    <s v="DEBIT"/>
  </r>
  <r>
    <x v="660"/>
    <d v="2018-12-01T00:00:00"/>
    <n v="4"/>
    <n v="12"/>
    <n v="0"/>
    <s v="Standard Class"/>
    <m/>
    <n v="73"/>
    <s v="Sporting Goods"/>
    <n v="19451"/>
    <n v="2"/>
    <s v="Fitness"/>
    <x v="3"/>
    <s v="Medan"/>
    <s v="North Sumatra"/>
    <m/>
    <s v="Indonesia"/>
    <s v="Southeast Asia"/>
    <n v="73"/>
    <n v="1360"/>
    <s v="Smart watch "/>
    <n v="327.75"/>
    <n v="297.07027734645828"/>
    <n v="1"/>
    <n v="39.33000183"/>
    <n v="327.75"/>
    <s v="Cash Over 200"/>
    <s v="CASH"/>
  </r>
  <r>
    <x v="661"/>
    <d v="2018-12-01T00:00:00"/>
    <n v="4"/>
    <n v="13"/>
    <n v="0"/>
    <s v="Standard Class"/>
    <m/>
    <n v="73"/>
    <s v="Sporting Goods"/>
    <n v="19450"/>
    <n v="2"/>
    <s v="Fitness"/>
    <x v="3"/>
    <s v="Medan"/>
    <s v="North Sumatra"/>
    <m/>
    <s v="Indonesia"/>
    <s v="Southeast Asia"/>
    <n v="73"/>
    <n v="1360"/>
    <s v="Smart watch "/>
    <n v="327.75"/>
    <n v="297.07027734645828"/>
    <n v="1"/>
    <n v="42.61000061"/>
    <n v="327.75"/>
    <s v="Cash Over 200"/>
    <s v="CASH"/>
  </r>
  <r>
    <x v="662"/>
    <d v="2018-12-01T00:00:00"/>
    <n v="4"/>
    <n v="5"/>
    <n v="0"/>
    <s v="Standard Class"/>
    <m/>
    <n v="73"/>
    <s v="Sporting Goods"/>
    <n v="19449"/>
    <n v="2"/>
    <s v="Fitness"/>
    <x v="3"/>
    <s v="Canberra"/>
    <s v="Australian Capital Territory"/>
    <m/>
    <s v="Australia"/>
    <s v="Oceania"/>
    <n v="73"/>
    <n v="1360"/>
    <s v="Smart watch "/>
    <n v="327.75"/>
    <n v="297.07027734645828"/>
    <n v="1"/>
    <n v="49.159999849999998"/>
    <n v="327.75"/>
    <s v="Non-Cash Payments"/>
    <s v="DEBIT"/>
  </r>
  <r>
    <x v="663"/>
    <d v="2018-12-01T00:00:00"/>
    <n v="4"/>
    <n v="6"/>
    <n v="1"/>
    <s v="Standard Class"/>
    <m/>
    <n v="73"/>
    <s v="Sporting Goods"/>
    <n v="19448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52.439998629999998"/>
    <n v="327.75"/>
    <s v="Non-Cash Payments"/>
    <s v="TRANSFER"/>
  </r>
  <r>
    <x v="664"/>
    <d v="2018-12-01T00:00:00"/>
    <n v="2"/>
    <n v="5"/>
    <n v="1"/>
    <s v="Second Class"/>
    <m/>
    <n v="73"/>
    <s v="Sporting Goods"/>
    <n v="19447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55.72000122"/>
    <n v="327.75"/>
    <s v="Non-Cash Payments"/>
    <s v="TRANSFER"/>
  </r>
  <r>
    <x v="665"/>
    <d v="2018-12-01T00:00:00"/>
    <n v="4"/>
    <n v="10"/>
    <n v="0"/>
    <s v="Standard Class"/>
    <m/>
    <n v="73"/>
    <s v="Sporting Goods"/>
    <n v="19446"/>
    <n v="2"/>
    <s v="Fitness"/>
    <x v="3"/>
    <s v="Yiwu"/>
    <s v="Zhejiang"/>
    <m/>
    <s v="China"/>
    <s v="Eastern Asia"/>
    <n v="73"/>
    <n v="1360"/>
    <s v="Smart watch "/>
    <n v="327.75"/>
    <n v="297.07027734645828"/>
    <n v="1"/>
    <n v="59"/>
    <n v="327.75"/>
    <s v="Non-Cash Payments"/>
    <s v="TRANSFER"/>
  </r>
  <r>
    <x v="666"/>
    <d v="2016-02-24T00:00:00"/>
    <n v="2"/>
    <n v="9"/>
    <n v="1"/>
    <s v="Second Class"/>
    <m/>
    <n v="17"/>
    <s v="Cleats"/>
    <n v="9083"/>
    <n v="4"/>
    <s v="Apparel"/>
    <x v="3"/>
    <s v="Mirzapur"/>
    <s v="Uttar Pradesh"/>
    <m/>
    <s v="India"/>
    <s v="South Asia"/>
    <n v="17"/>
    <n v="365"/>
    <s v="Perfect Fitness Perfect Rip Deck"/>
    <n v="59.990001679999999"/>
    <n v="54.488929209402009"/>
    <n v="2"/>
    <n v="4.8000001909999996"/>
    <n v="119.98000336"/>
    <s v="Cash not over 200"/>
    <s v="CASH"/>
  </r>
  <r>
    <x v="667"/>
    <d v="2016-10-25T00:00:00"/>
    <n v="2"/>
    <n v="10"/>
    <n v="0"/>
    <s v="Second Class"/>
    <m/>
    <n v="29"/>
    <s v="Shop By Sport"/>
    <n v="4741"/>
    <n v="5"/>
    <s v="Golf"/>
    <x v="3"/>
    <s v="Bursa"/>
    <s v="Bursa"/>
    <m/>
    <s v="Turkey"/>
    <s v="West Asia"/>
    <n v="29"/>
    <n v="627"/>
    <s v="Under Armour Girls' Toddler Spine Surge Runni"/>
    <n v="39.990001679999999"/>
    <n v="34.198098313835338"/>
    <n v="2"/>
    <n v="0.80000001200000004"/>
    <n v="79.980003359999998"/>
    <s v="Cash not over 200"/>
    <s v="CASH"/>
  </r>
  <r>
    <x v="668"/>
    <d v="2016-03-30T00:00:00"/>
    <n v="2"/>
    <n v="11"/>
    <n v="1"/>
    <s v="Second Class"/>
    <m/>
    <n v="24"/>
    <s v="Women's Apparel"/>
    <n v="639"/>
    <n v="5"/>
    <s v="Golf"/>
    <x v="3"/>
    <s v="Murray Bridge"/>
    <s v="South Australia"/>
    <m/>
    <s v="Australia"/>
    <s v="Oceania"/>
    <n v="24"/>
    <n v="502"/>
    <s v="Nike Men's Dri-FIT Victory Golf Polo"/>
    <n v="50"/>
    <n v="43.678035218757444"/>
    <n v="2"/>
    <n v="4"/>
    <n v="100"/>
    <s v="Cash not over 200"/>
    <s v="CASH"/>
  </r>
  <r>
    <x v="669"/>
    <d v="2016-10-30T00:00:00"/>
    <n v="2"/>
    <n v="3"/>
    <n v="0"/>
    <s v="Second Class"/>
    <m/>
    <n v="29"/>
    <s v="Shop By Sport"/>
    <n v="9702"/>
    <n v="5"/>
    <s v="Golf"/>
    <x v="3"/>
    <s v="Kartal"/>
    <s v="Istanbul"/>
    <m/>
    <s v="Turkey"/>
    <s v="West Asia"/>
    <n v="29"/>
    <n v="627"/>
    <s v="Under Armour Girls' Toddler Spine Surge Runni"/>
    <n v="39.990001679999999"/>
    <n v="34.198098313835338"/>
    <n v="2"/>
    <n v="4"/>
    <n v="79.980003359999998"/>
    <s v="Cash not over 200"/>
    <s v="CASH"/>
  </r>
  <r>
    <x v="670"/>
    <d v="2016-11-28T00:00:00"/>
    <n v="2"/>
    <n v="4"/>
    <n v="1"/>
    <s v="Second Class"/>
    <m/>
    <n v="24"/>
    <s v="Women's Apparel"/>
    <n v="9114"/>
    <n v="5"/>
    <s v="Golf"/>
    <x v="3"/>
    <s v="Ulaanbaatar"/>
    <s v="Ulan Bator"/>
    <m/>
    <s v="Mongolia"/>
    <s v="Eastern Asia"/>
    <n v="24"/>
    <n v="502"/>
    <s v="Nike Men's Dri-FIT Victory Golf Polo"/>
    <n v="50"/>
    <n v="43.678035218757444"/>
    <n v="2"/>
    <n v="9"/>
    <n v="100"/>
    <s v="Cash not over 200"/>
    <s v="CASH"/>
  </r>
  <r>
    <x v="671"/>
    <d v="2016-12-31T00:00:00"/>
    <n v="2"/>
    <n v="5"/>
    <n v="1"/>
    <s v="Second Class"/>
    <m/>
    <n v="24"/>
    <s v="Women's Apparel"/>
    <n v="1362"/>
    <n v="5"/>
    <s v="Golf"/>
    <x v="3"/>
    <s v="Istanbul"/>
    <s v="Istanbul"/>
    <m/>
    <s v="Turkey"/>
    <s v="West Asia"/>
    <n v="24"/>
    <n v="502"/>
    <s v="Nike Men's Dri-FIT Victory Golf Polo"/>
    <n v="50"/>
    <n v="43.678035218757444"/>
    <n v="2"/>
    <n v="13"/>
    <n v="100"/>
    <s v="Cash not over 200"/>
    <s v="CASH"/>
  </r>
  <r>
    <x v="672"/>
    <d v="2015-10-25T00:00:00"/>
    <n v="2"/>
    <n v="6"/>
    <n v="1"/>
    <s v="Second Class"/>
    <m/>
    <n v="24"/>
    <s v="Women's Apparel"/>
    <n v="8011"/>
    <n v="5"/>
    <s v="Golf"/>
    <x v="3"/>
    <s v="Raipur"/>
    <s v="Rajasthan"/>
    <m/>
    <s v="India"/>
    <s v="South Asia"/>
    <n v="24"/>
    <n v="502"/>
    <s v="Nike Men's Dri-FIT Victory Golf Polo"/>
    <n v="50"/>
    <n v="43.678035218757444"/>
    <n v="2"/>
    <n v="18"/>
    <n v="100"/>
    <s v="Cash not over 200"/>
    <s v="CASH"/>
  </r>
  <r>
    <x v="673"/>
    <d v="2016-08-31T00:00:00"/>
    <n v="4"/>
    <n v="11"/>
    <n v="0"/>
    <s v="Standard Class"/>
    <m/>
    <n v="18"/>
    <s v="Men's Footwear"/>
    <n v="7884"/>
    <n v="4"/>
    <s v="Apparel"/>
    <x v="3"/>
    <s v="Istanbul"/>
    <s v="Istanbul"/>
    <m/>
    <s v="Turkey"/>
    <s v="West Asia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674"/>
    <d v="2016-03-09T00:00:00"/>
    <n v="4"/>
    <n v="12"/>
    <n v="0"/>
    <s v="Standard Class"/>
    <m/>
    <n v="18"/>
    <s v="Men's Footwear"/>
    <n v="289"/>
    <n v="4"/>
    <s v="Apparel"/>
    <x v="3"/>
    <s v="Jerusalem"/>
    <s v="Jerusalem"/>
    <m/>
    <s v="Israel"/>
    <s v="West Asia"/>
    <n v="18"/>
    <n v="403"/>
    <s v="Nike Men's CJ Elite 2 TD Football Cleat"/>
    <n v="129.9900055"/>
    <n v="110.80340837177086"/>
    <n v="1"/>
    <n v="5.1999998090000004"/>
    <n v="129.9900055"/>
    <s v="Non-Cash Payments"/>
    <s v="DEBIT"/>
  </r>
  <r>
    <x v="675"/>
    <d v="2016-02-16T00:00:00"/>
    <n v="4"/>
    <n v="13"/>
    <n v="0"/>
    <s v="Standard Class"/>
    <m/>
    <n v="17"/>
    <s v="Cleats"/>
    <n v="10081"/>
    <n v="4"/>
    <s v="Apparel"/>
    <x v="3"/>
    <s v="Gold Coast"/>
    <s v="Queensland"/>
    <m/>
    <s v="Australia"/>
    <s v="Oceania"/>
    <n v="17"/>
    <n v="365"/>
    <s v="Perfect Fitness Perfect Rip Deck"/>
    <n v="59.990001679999999"/>
    <n v="54.488929209402009"/>
    <n v="1"/>
    <n v="3"/>
    <n v="59.990001679999999"/>
    <s v="Non-Cash Payments"/>
    <s v="DEBIT"/>
  </r>
  <r>
    <x v="676"/>
    <d v="2015-12-31T00:00:00"/>
    <n v="4"/>
    <n v="5"/>
    <n v="0"/>
    <s v="Standard Class"/>
    <m/>
    <n v="18"/>
    <s v="Men's Footwear"/>
    <n v="1169"/>
    <n v="4"/>
    <s v="Apparel"/>
    <x v="3"/>
    <s v="Newcastle"/>
    <s v="New South Wales"/>
    <m/>
    <s v="Australia"/>
    <s v="Ocean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77"/>
    <d v="2016-03-26T00:00:00"/>
    <n v="4"/>
    <n v="6"/>
    <n v="0"/>
    <s v="Standard Class"/>
    <m/>
    <n v="18"/>
    <s v="Men's Footwear"/>
    <n v="1182"/>
    <n v="4"/>
    <s v="Apparel"/>
    <x v="3"/>
    <s v="Porirua"/>
    <s v="Wellington"/>
    <m/>
    <s v="New Zealand"/>
    <s v="Ocean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78"/>
    <d v="2016-02-01T00:00:00"/>
    <n v="4"/>
    <n v="9"/>
    <n v="1"/>
    <s v="Standard Class"/>
    <m/>
    <n v="18"/>
    <s v="Men's Footwear"/>
    <n v="717"/>
    <n v="4"/>
    <s v="Apparel"/>
    <x v="3"/>
    <s v="Mildura"/>
    <s v="Victoria"/>
    <m/>
    <s v="Australia"/>
    <s v="Ocean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79"/>
    <d v="2018-01-27T00:00:00"/>
    <n v="4"/>
    <n v="10"/>
    <n v="1"/>
    <s v="Standard Class"/>
    <m/>
    <n v="76"/>
    <s v="Women's Clothing"/>
    <n v="20423"/>
    <n v="4"/>
    <s v="Apparel"/>
    <x v="3"/>
    <s v="Brisbane"/>
    <s v="Queensland"/>
    <m/>
    <s v="Australia"/>
    <s v="Oceania"/>
    <n v="76"/>
    <n v="1363"/>
    <s v="Summer dresses"/>
    <n v="215.82000729999999"/>
    <n v="186.82667412499998"/>
    <n v="1"/>
    <n v="10.789999959999999"/>
    <n v="215.82000729999999"/>
    <s v="Non-Cash Payments"/>
    <s v="DEBIT"/>
  </r>
  <r>
    <x v="680"/>
    <d v="2016-03-01T00:00:00"/>
    <n v="4"/>
    <n v="11"/>
    <n v="0"/>
    <s v="Standard Class"/>
    <m/>
    <n v="18"/>
    <s v="Men's Footwear"/>
    <n v="5801"/>
    <n v="4"/>
    <s v="Apparel"/>
    <x v="3"/>
    <s v="Dhaka"/>
    <s v="Dhaka"/>
    <m/>
    <s v="Bangladesh"/>
    <s v="South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1"/>
    <d v="2016-02-14T00:00:00"/>
    <n v="4"/>
    <n v="12"/>
    <n v="0"/>
    <s v="Standard Class"/>
    <m/>
    <n v="18"/>
    <s v="Men's Footwear"/>
    <n v="702"/>
    <n v="4"/>
    <s v="Apparel"/>
    <x v="3"/>
    <s v="Kanpur"/>
    <s v="Uttar Pradesh"/>
    <m/>
    <s v="India"/>
    <s v="South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2"/>
    <d v="2015-11-28T00:00:00"/>
    <n v="4"/>
    <n v="13"/>
    <n v="1"/>
    <s v="Standard Class"/>
    <m/>
    <n v="18"/>
    <s v="Men's Footwear"/>
    <n v="6951"/>
    <n v="4"/>
    <s v="Apparel"/>
    <x v="3"/>
    <s v="Bangkok"/>
    <s v="Bangkok"/>
    <m/>
    <s v="Thailand"/>
    <s v="Southeast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3"/>
    <d v="2015-11-12T00:00:00"/>
    <n v="4"/>
    <n v="5"/>
    <n v="1"/>
    <s v="Standard Class"/>
    <m/>
    <n v="18"/>
    <s v="Men's Footwear"/>
    <n v="6780"/>
    <n v="4"/>
    <s v="Apparel"/>
    <x v="3"/>
    <s v="Bangkok"/>
    <s v="Bangkok"/>
    <m/>
    <s v="Thailand"/>
    <s v="Southeast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4"/>
    <d v="2016-09-17T00:00:00"/>
    <n v="4"/>
    <n v="6"/>
    <n v="0"/>
    <s v="Standard Class"/>
    <m/>
    <n v="17"/>
    <s v="Cleats"/>
    <n v="6422"/>
    <n v="4"/>
    <s v="Apparel"/>
    <x v="3"/>
    <s v="Baghdad"/>
    <s v="Baghdad"/>
    <m/>
    <s v="Iraq"/>
    <s v="West Asia"/>
    <n v="17"/>
    <n v="365"/>
    <s v="Perfect Fitness Perfect Rip Deck"/>
    <n v="59.990001679999999"/>
    <n v="54.488929209402009"/>
    <n v="1"/>
    <n v="3"/>
    <n v="59.990001679999999"/>
    <s v="Non-Cash Payments"/>
    <s v="DEBIT"/>
  </r>
  <r>
    <x v="674"/>
    <d v="2016-03-09T00:00:00"/>
    <n v="4"/>
    <n v="9"/>
    <n v="0"/>
    <s v="Standard Class"/>
    <m/>
    <n v="18"/>
    <s v="Men's Footwear"/>
    <n v="289"/>
    <n v="4"/>
    <s v="Apparel"/>
    <x v="3"/>
    <s v="Jerusalem"/>
    <s v="Jerusalem"/>
    <m/>
    <s v="Israel"/>
    <s v="West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5"/>
    <d v="2016-12-12T00:00:00"/>
    <n v="4"/>
    <n v="10"/>
    <n v="0"/>
    <s v="Standard Class"/>
    <m/>
    <n v="18"/>
    <s v="Men's Footwear"/>
    <n v="5384"/>
    <n v="4"/>
    <s v="Apparel"/>
    <x v="3"/>
    <s v="Adana"/>
    <s v="Adana"/>
    <m/>
    <s v="Turkey"/>
    <s v="West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6"/>
    <d v="2016-10-28T00:00:00"/>
    <n v="4"/>
    <n v="11"/>
    <n v="0"/>
    <s v="Standard Class"/>
    <m/>
    <n v="18"/>
    <s v="Men's Footwear"/>
    <n v="2985"/>
    <n v="4"/>
    <s v="Apparel"/>
    <x v="3"/>
    <s v="Riyadh"/>
    <s v="Riyadh"/>
    <m/>
    <s v="Saudi Arabia"/>
    <s v="West Asia"/>
    <n v="18"/>
    <n v="403"/>
    <s v="Nike Men's CJ Elite 2 TD Football Cleat"/>
    <n v="129.9900055"/>
    <n v="110.80340837177086"/>
    <n v="1"/>
    <n v="6.5"/>
    <n v="129.9900055"/>
    <s v="Non-Cash Payments"/>
    <s v="DEBIT"/>
  </r>
  <r>
    <x v="687"/>
    <d v="2017-12-27T00:00:00"/>
    <n v="4"/>
    <n v="12"/>
    <n v="0"/>
    <s v="Standard Class"/>
    <m/>
    <n v="66"/>
    <s v="Crafts"/>
    <n v="18349"/>
    <n v="4"/>
    <s v="Apparel"/>
    <x v="3"/>
    <s v="Shenzhen"/>
    <s v="Guangdong"/>
    <m/>
    <s v="China"/>
    <s v="Eastern Asia"/>
    <n v="66"/>
    <n v="1353"/>
    <s v="Porcelain crafts"/>
    <n v="461.48001099999999"/>
    <n v="376.77167767999998"/>
    <n v="1"/>
    <n v="25.379999160000001"/>
    <n v="461.48001099999999"/>
    <s v="Non-Cash Payments"/>
    <s v="DEBIT"/>
  </r>
  <r>
    <x v="688"/>
    <d v="2016-12-02T00:00:00"/>
    <n v="4"/>
    <n v="13"/>
    <n v="0"/>
    <s v="Standard Class"/>
    <m/>
    <n v="18"/>
    <s v="Men's Footwear"/>
    <n v="11286"/>
    <n v="4"/>
    <s v="Apparel"/>
    <x v="3"/>
    <s v="Tianjin"/>
    <s v="Tianjin"/>
    <m/>
    <s v="China"/>
    <s v="Eastern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89"/>
    <d v="2016-03-15T00:00:00"/>
    <n v="4"/>
    <n v="5"/>
    <n v="0"/>
    <s v="Standard Class"/>
    <m/>
    <n v="17"/>
    <s v="Cleats"/>
    <n v="489"/>
    <n v="4"/>
    <s v="Apparel"/>
    <x v="3"/>
    <s v="Perth"/>
    <s v="Western Australia"/>
    <m/>
    <s v="Australia"/>
    <s v="Oceania"/>
    <n v="17"/>
    <n v="365"/>
    <s v="Perfect Fitness Perfect Rip Deck"/>
    <n v="59.990001679999999"/>
    <n v="54.488929209402009"/>
    <n v="1"/>
    <n v="3.2999999519999998"/>
    <n v="59.990001679999999"/>
    <s v="Non-Cash Payments"/>
    <s v="DEBIT"/>
  </r>
  <r>
    <x v="690"/>
    <d v="2016-03-28T00:00:00"/>
    <n v="4"/>
    <n v="6"/>
    <n v="0"/>
    <s v="Standard Class"/>
    <m/>
    <n v="18"/>
    <s v="Men's Footwear"/>
    <n v="4510"/>
    <n v="4"/>
    <s v="Apparel"/>
    <x v="3"/>
    <s v="Dunedin"/>
    <s v="Otago"/>
    <m/>
    <s v="New Zealand"/>
    <s v="Ocean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91"/>
    <d v="2016-03-14T00:00:00"/>
    <n v="4"/>
    <n v="9"/>
    <n v="0"/>
    <s v="Standard Class"/>
    <m/>
    <n v="18"/>
    <s v="Men's Footwear"/>
    <n v="9626"/>
    <n v="4"/>
    <s v="Apparel"/>
    <x v="3"/>
    <s v="Melbourne"/>
    <s v="Victoria"/>
    <m/>
    <s v="Australia"/>
    <s v="Ocean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92"/>
    <d v="2015-11-18T00:00:00"/>
    <n v="4"/>
    <n v="10"/>
    <n v="1"/>
    <s v="Standard Class"/>
    <m/>
    <n v="18"/>
    <s v="Men's Footwear"/>
    <n v="9494"/>
    <n v="4"/>
    <s v="Apparel"/>
    <x v="3"/>
    <s v="Ulhasnagar"/>
    <s v="Maharashtra"/>
    <m/>
    <s v="India"/>
    <s v="South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93"/>
    <d v="2015-12-20T00:00:00"/>
    <n v="4"/>
    <n v="11"/>
    <n v="1"/>
    <s v="Standard Class"/>
    <m/>
    <n v="18"/>
    <s v="Men's Footwear"/>
    <n v="1718"/>
    <n v="4"/>
    <s v="Apparel"/>
    <x v="3"/>
    <s v="Manila"/>
    <s v="National Capital Region"/>
    <m/>
    <s v="Philippines"/>
    <s v="Southeast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85"/>
    <d v="2016-12-12T00:00:00"/>
    <n v="4"/>
    <n v="12"/>
    <n v="0"/>
    <s v="Standard Class"/>
    <m/>
    <n v="18"/>
    <s v="Men's Footwear"/>
    <n v="5384"/>
    <n v="4"/>
    <s v="Apparel"/>
    <x v="3"/>
    <s v="Adana"/>
    <s v="Adana"/>
    <m/>
    <s v="Turkey"/>
    <s v="West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94"/>
    <d v="2016-10-09T00:00:00"/>
    <n v="4"/>
    <n v="13"/>
    <n v="0"/>
    <s v="Standard Class"/>
    <m/>
    <n v="18"/>
    <s v="Men's Footwear"/>
    <n v="5295"/>
    <n v="4"/>
    <s v="Apparel"/>
    <x v="3"/>
    <s v="Mersin"/>
    <s v="Mersin"/>
    <m/>
    <s v="Turkey"/>
    <s v="West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86"/>
    <d v="2016-10-28T00:00:00"/>
    <n v="4"/>
    <n v="5"/>
    <n v="0"/>
    <s v="Standard Class"/>
    <m/>
    <n v="18"/>
    <s v="Men's Footwear"/>
    <n v="2985"/>
    <n v="4"/>
    <s v="Apparel"/>
    <x v="3"/>
    <s v="Riyadh"/>
    <s v="Riyadh"/>
    <m/>
    <s v="Saudi Arabia"/>
    <s v="West Asia"/>
    <n v="18"/>
    <n v="403"/>
    <s v="Nike Men's CJ Elite 2 TD Football Cleat"/>
    <n v="129.9900055"/>
    <n v="110.80340837177086"/>
    <n v="1"/>
    <n v="7.1500000950000002"/>
    <n v="129.9900055"/>
    <s v="Non-Cash Payments"/>
    <s v="DEBIT"/>
  </r>
  <r>
    <x v="695"/>
    <d v="2016-07-09T00:00:00"/>
    <n v="4"/>
    <n v="6"/>
    <n v="1"/>
    <s v="Standard Class"/>
    <m/>
    <n v="18"/>
    <s v="Men's Footwear"/>
    <n v="3984"/>
    <n v="4"/>
    <s v="Apparel"/>
    <x v="3"/>
    <s v="Temirtau"/>
    <s v="Karaganda"/>
    <m/>
    <s v="Kazakhstan"/>
    <s v="Central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696"/>
    <d v="2015-11-11T00:00:00"/>
    <n v="4"/>
    <n v="9"/>
    <n v="0"/>
    <s v="Standard Class"/>
    <m/>
    <n v="18"/>
    <s v="Men's Footwear"/>
    <n v="5270"/>
    <n v="4"/>
    <s v="Apparel"/>
    <x v="3"/>
    <s v="Tengzhou"/>
    <s v="Shandong"/>
    <m/>
    <s v="China"/>
    <s v="Eastern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697"/>
    <d v="2015-12-13T00:00:00"/>
    <n v="4"/>
    <n v="10"/>
    <n v="0"/>
    <s v="Standard Class"/>
    <m/>
    <n v="18"/>
    <s v="Men's Footwear"/>
    <n v="10966"/>
    <n v="4"/>
    <s v="Apparel"/>
    <x v="3"/>
    <s v="Nantong"/>
    <s v="Jiangsu"/>
    <m/>
    <s v="China"/>
    <s v="Eastern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698"/>
    <d v="2016-07-01T00:00:00"/>
    <n v="4"/>
    <n v="11"/>
    <n v="0"/>
    <s v="Standard Class"/>
    <m/>
    <n v="18"/>
    <s v="Men's Footwear"/>
    <n v="1868"/>
    <n v="4"/>
    <s v="Apparel"/>
    <x v="3"/>
    <s v="Dalian"/>
    <s v="Liaoning"/>
    <m/>
    <s v="China"/>
    <s v="Eastern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699"/>
    <d v="2017-12-14T00:00:00"/>
    <n v="4"/>
    <n v="12"/>
    <n v="0"/>
    <s v="Standard Class"/>
    <m/>
    <n v="76"/>
    <s v="Women's Clothing"/>
    <n v="17446"/>
    <n v="4"/>
    <s v="Apparel"/>
    <x v="3"/>
    <s v="Lianyuan"/>
    <s v="Hunan"/>
    <m/>
    <s v="China"/>
    <s v="Eastern Asia"/>
    <n v="76"/>
    <n v="1363"/>
    <s v="Summer dresses"/>
    <n v="215.82000729999999"/>
    <n v="186.82667412499998"/>
    <n v="1"/>
    <n v="15.10999966"/>
    <n v="215.82000729999999"/>
    <s v="Non-Cash Payments"/>
    <s v="DEBIT"/>
  </r>
  <r>
    <x v="700"/>
    <d v="2016-03-15T00:00:00"/>
    <n v="4"/>
    <n v="13"/>
    <n v="1"/>
    <s v="Standard Class"/>
    <m/>
    <n v="17"/>
    <s v="Cleats"/>
    <n v="10071"/>
    <n v="4"/>
    <s v="Apparel"/>
    <x v="3"/>
    <s v="Caloundra"/>
    <s v="Queensland"/>
    <m/>
    <s v="Australia"/>
    <s v="Oceania"/>
    <n v="17"/>
    <n v="365"/>
    <s v="Perfect Fitness Perfect Rip Deck"/>
    <n v="59.990001679999999"/>
    <n v="54.488929209402009"/>
    <n v="1"/>
    <n v="4.1999998090000004"/>
    <n v="59.990001679999999"/>
    <s v="Non-Cash Payments"/>
    <s v="DEBIT"/>
  </r>
  <r>
    <x v="701"/>
    <d v="2016-03-16T00:00:00"/>
    <n v="4"/>
    <n v="5"/>
    <n v="0"/>
    <s v="Standard Class"/>
    <m/>
    <n v="18"/>
    <s v="Men's Footwear"/>
    <n v="1271"/>
    <n v="4"/>
    <s v="Apparel"/>
    <x v="3"/>
    <s v="Melbourne"/>
    <s v="Victoria"/>
    <m/>
    <s v="Australia"/>
    <s v="Ocean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02"/>
    <d v="2016-06-02T00:00:00"/>
    <n v="4"/>
    <n v="6"/>
    <n v="0"/>
    <s v="Standard Class"/>
    <m/>
    <n v="18"/>
    <s v="Men's Footwear"/>
    <n v="11930"/>
    <n v="4"/>
    <s v="Apparel"/>
    <x v="3"/>
    <s v="Bendigo"/>
    <s v="Victoria"/>
    <m/>
    <s v="Australia"/>
    <s v="Ocean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03"/>
    <d v="2018-01-28T00:00:00"/>
    <n v="4"/>
    <n v="9"/>
    <n v="0"/>
    <s v="Standard Class"/>
    <m/>
    <n v="76"/>
    <s v="Women's Clothing"/>
    <n v="20529"/>
    <n v="4"/>
    <s v="Apparel"/>
    <x v="3"/>
    <s v="Adelaide"/>
    <s v="South Australia"/>
    <m/>
    <s v="Australia"/>
    <s v="Oceania"/>
    <n v="76"/>
    <n v="1363"/>
    <s v="Summer dresses"/>
    <n v="215.82000729999999"/>
    <n v="186.82667412499998"/>
    <n v="1"/>
    <n v="15.10999966"/>
    <n v="215.82000729999999"/>
    <s v="Non-Cash Payments"/>
    <s v="DEBIT"/>
  </r>
  <r>
    <x v="704"/>
    <d v="2015-12-18T00:00:00"/>
    <n v="4"/>
    <n v="10"/>
    <n v="0"/>
    <s v="Standard Class"/>
    <m/>
    <n v="18"/>
    <s v="Men's Footwear"/>
    <n v="8358"/>
    <n v="4"/>
    <s v="Apparel"/>
    <x v="3"/>
    <s v="Ajmer"/>
    <s v="Rajasthan"/>
    <m/>
    <s v="India"/>
    <s v="South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05"/>
    <d v="2017-01-17T00:00:00"/>
    <n v="4"/>
    <n v="11"/>
    <n v="1"/>
    <s v="Standard Class"/>
    <m/>
    <n v="18"/>
    <s v="Men's Footwear"/>
    <n v="7705"/>
    <n v="4"/>
    <s v="Apparel"/>
    <x v="3"/>
    <s v="Kerman"/>
    <s v="Kerman"/>
    <m/>
    <s v="Iran"/>
    <s v="South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06"/>
    <d v="2017-12-13T00:00:00"/>
    <n v="4"/>
    <n v="12"/>
    <n v="1"/>
    <s v="Standard Class"/>
    <m/>
    <n v="76"/>
    <s v="Women's Clothing"/>
    <n v="17392"/>
    <n v="4"/>
    <s v="Apparel"/>
    <x v="3"/>
    <s v="Vadodara"/>
    <s v="Gujarat"/>
    <m/>
    <s v="India"/>
    <s v="South Asia"/>
    <n v="76"/>
    <n v="1363"/>
    <s v="Summer dresses"/>
    <n v="215.82000729999999"/>
    <n v="186.82667412499998"/>
    <n v="1"/>
    <n v="15.10999966"/>
    <n v="215.82000729999999"/>
    <s v="Non-Cash Payments"/>
    <s v="DEBIT"/>
  </r>
  <r>
    <x v="707"/>
    <d v="2017-12-26T00:00:00"/>
    <n v="4"/>
    <n v="13"/>
    <n v="0"/>
    <s v="Standard Class"/>
    <m/>
    <n v="66"/>
    <s v="Crafts"/>
    <n v="18276"/>
    <n v="4"/>
    <s v="Apparel"/>
    <x v="3"/>
    <s v="Semarang"/>
    <s v="Central Java"/>
    <m/>
    <s v="Indonesia"/>
    <s v="Southeast Asia"/>
    <n v="66"/>
    <n v="1353"/>
    <s v="Porcelain crafts"/>
    <n v="461.48001099999999"/>
    <n v="376.77167767999998"/>
    <n v="1"/>
    <n v="32.299999239999998"/>
    <n v="461.48001099999999"/>
    <s v="Non-Cash Payments"/>
    <s v="DEBIT"/>
  </r>
  <r>
    <x v="708"/>
    <d v="2016-01-27T00:00:00"/>
    <n v="4"/>
    <n v="5"/>
    <n v="0"/>
    <s v="Standard Class"/>
    <m/>
    <n v="18"/>
    <s v="Men's Footwear"/>
    <n v="7795"/>
    <n v="4"/>
    <s v="Apparel"/>
    <x v="3"/>
    <s v="Cirebon"/>
    <s v="West Java"/>
    <m/>
    <s v="Indonesia"/>
    <s v="Southeast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09"/>
    <d v="2018-01-30T00:00:00"/>
    <n v="4"/>
    <n v="6"/>
    <n v="0"/>
    <s v="Standard Class"/>
    <m/>
    <n v="76"/>
    <s v="Women's Clothing"/>
    <n v="20655"/>
    <n v="4"/>
    <s v="Apparel"/>
    <x v="3"/>
    <s v="Yangon"/>
    <s v="Yangon"/>
    <m/>
    <s v="Myanmar (Burma)"/>
    <s v="Southeast Asia"/>
    <n v="76"/>
    <n v="1363"/>
    <s v="Summer dresses"/>
    <n v="215.82000729999999"/>
    <n v="186.82667412499998"/>
    <n v="1"/>
    <n v="15.10999966"/>
    <n v="215.82000729999999"/>
    <s v="Non-Cash Payments"/>
    <s v="DEBIT"/>
  </r>
  <r>
    <x v="710"/>
    <d v="2016-08-30T00:00:00"/>
    <n v="4"/>
    <n v="9"/>
    <n v="0"/>
    <s v="Standard Class"/>
    <m/>
    <n v="18"/>
    <s v="Men's Footwear"/>
    <n v="2454"/>
    <n v="4"/>
    <s v="Apparel"/>
    <x v="3"/>
    <s v="Kütahya"/>
    <s v="Kütahya"/>
    <m/>
    <s v="Turkey"/>
    <s v="West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11"/>
    <d v="2016-11-17T00:00:00"/>
    <n v="4"/>
    <n v="10"/>
    <n v="1"/>
    <s v="Standard Class"/>
    <m/>
    <n v="18"/>
    <s v="Men's Footwear"/>
    <n v="150"/>
    <n v="4"/>
    <s v="Apparel"/>
    <x v="3"/>
    <s v="Baghdad"/>
    <s v="Baghdad"/>
    <m/>
    <s v="Iraq"/>
    <s v="West Asia"/>
    <n v="18"/>
    <n v="403"/>
    <s v="Nike Men's CJ Elite 2 TD Football Cleat"/>
    <n v="129.9900055"/>
    <n v="110.80340837177086"/>
    <n v="1"/>
    <n v="9.1000003809999992"/>
    <n v="129.9900055"/>
    <s v="Non-Cash Payments"/>
    <s v="DEBIT"/>
  </r>
  <r>
    <x v="712"/>
    <d v="2016-12-29T00:00:00"/>
    <n v="4"/>
    <n v="11"/>
    <n v="0"/>
    <s v="Standard Class"/>
    <m/>
    <n v="18"/>
    <s v="Men's Footwear"/>
    <n v="10671"/>
    <n v="4"/>
    <s v="Apparel"/>
    <x v="3"/>
    <s v="Namangan"/>
    <s v="Namangan"/>
    <m/>
    <s v="Uzbekistan"/>
    <s v="Central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713"/>
    <d v="2016-10-03T00:00:00"/>
    <n v="4"/>
    <n v="12"/>
    <n v="0"/>
    <s v="Standard Class"/>
    <m/>
    <n v="17"/>
    <s v="Cleats"/>
    <n v="11924"/>
    <n v="4"/>
    <s v="Apparel"/>
    <x v="3"/>
    <s v="Xinzhou"/>
    <s v="Hubei"/>
    <m/>
    <s v="China"/>
    <s v="Eastern Asia"/>
    <n v="17"/>
    <n v="365"/>
    <s v="Perfect Fitness Perfect Rip Deck"/>
    <n v="59.990001679999999"/>
    <n v="54.488929209402009"/>
    <n v="1"/>
    <n v="5.4000000950000002"/>
    <n v="59.990001679999999"/>
    <s v="Non-Cash Payments"/>
    <s v="DEBIT"/>
  </r>
  <r>
    <x v="714"/>
    <d v="2017-11-24T00:00:00"/>
    <n v="4"/>
    <n v="13"/>
    <n v="0"/>
    <s v="Standard Class"/>
    <m/>
    <n v="70"/>
    <s v="Men's Clothing"/>
    <n v="16086"/>
    <n v="4"/>
    <s v="Apparel"/>
    <x v="3"/>
    <s v="Mudanjiang"/>
    <s v="Heilongjiang"/>
    <m/>
    <s v="China"/>
    <s v="Eastern Asia"/>
    <n v="70"/>
    <n v="1357"/>
    <s v="Men's gala suit"/>
    <n v="210.8500061"/>
    <n v="116.83000946"/>
    <n v="1"/>
    <n v="18.979999540000001"/>
    <n v="210.8500061"/>
    <s v="Non-Cash Payments"/>
    <s v="DEBIT"/>
  </r>
  <r>
    <x v="715"/>
    <d v="2018-12-01T00:00:00"/>
    <n v="4"/>
    <n v="5"/>
    <n v="0"/>
    <s v="Standard Class"/>
    <m/>
    <n v="73"/>
    <s v="Sporting Goods"/>
    <n v="19445"/>
    <n v="2"/>
    <s v="Fitness"/>
    <x v="3"/>
    <s v="Bhilai"/>
    <s v="Chhattisgarh"/>
    <m/>
    <s v="India"/>
    <s v="South Asia"/>
    <n v="73"/>
    <n v="1360"/>
    <s v="Smart watch "/>
    <n v="327.75"/>
    <n v="297.07027734645828"/>
    <n v="1"/>
    <n v="65.550003050000001"/>
    <n v="327.75"/>
    <s v="Non-Cash Payments"/>
    <s v="TRANSFER"/>
  </r>
  <r>
    <x v="716"/>
    <d v="2018-12-01T00:00:00"/>
    <n v="4"/>
    <n v="6"/>
    <n v="0"/>
    <s v="Standard Class"/>
    <m/>
    <n v="73"/>
    <s v="Sporting Goods"/>
    <n v="19444"/>
    <n v="2"/>
    <s v="Fitness"/>
    <x v="3"/>
    <s v="Qingdao"/>
    <s v="Shandong"/>
    <m/>
    <s v="China"/>
    <s v="Eastern Asia"/>
    <n v="73"/>
    <n v="1360"/>
    <s v="Smart watch "/>
    <n v="327.75"/>
    <n v="297.07027734645828"/>
    <n v="1"/>
    <n v="81.940002440000001"/>
    <n v="327.75"/>
    <s v="Non-Cash Payments"/>
    <s v="DEBIT"/>
  </r>
  <r>
    <x v="717"/>
    <d v="2018-12-01T00:00:00"/>
    <n v="2"/>
    <n v="5"/>
    <n v="1"/>
    <s v="Second Class"/>
    <m/>
    <n v="73"/>
    <s v="Sporting Goods"/>
    <n v="19443"/>
    <n v="2"/>
    <s v="Fitness"/>
    <x v="3"/>
    <s v="Qingdao"/>
    <s v="Shandong"/>
    <m/>
    <s v="China"/>
    <s v="Eastern Asia"/>
    <n v="73"/>
    <n v="1360"/>
    <s v="Smart watch "/>
    <n v="327.75"/>
    <n v="297.07027734645828"/>
    <n v="1"/>
    <n v="0"/>
    <n v="327.75"/>
    <s v="Non-Cash Payments"/>
    <s v="DEBIT"/>
  </r>
  <r>
    <x v="718"/>
    <d v="2018-12-01T00:00:00"/>
    <n v="4"/>
    <n v="10"/>
    <n v="1"/>
    <s v="Standard Class"/>
    <m/>
    <n v="73"/>
    <s v="Sporting Goods"/>
    <n v="19442"/>
    <n v="2"/>
    <s v="Fitness"/>
    <x v="3"/>
    <s v="Herat"/>
    <s v="Herat"/>
    <m/>
    <s v="Afghanistan"/>
    <s v="South Asia"/>
    <n v="73"/>
    <n v="1360"/>
    <s v="Smart watch "/>
    <n v="327.75"/>
    <n v="297.07027734645828"/>
    <n v="1"/>
    <n v="3.2799999710000001"/>
    <n v="327.75"/>
    <s v="Non-Cash Payments"/>
    <s v="DEBIT"/>
  </r>
  <r>
    <x v="719"/>
    <d v="2018-12-01T00:00:00"/>
    <n v="4"/>
    <n v="11"/>
    <n v="0"/>
    <s v="Standard Class"/>
    <m/>
    <n v="73"/>
    <s v="Sporting Goods"/>
    <n v="19441"/>
    <n v="2"/>
    <s v="Fitness"/>
    <x v="3"/>
    <s v="Herat"/>
    <s v="Herat"/>
    <m/>
    <s v="Afghanistan"/>
    <s v="South Asia"/>
    <n v="73"/>
    <n v="1360"/>
    <s v="Smart watch "/>
    <n v="327.75"/>
    <n v="297.07027734645828"/>
    <n v="1"/>
    <n v="6.5599999430000002"/>
    <n v="327.75"/>
    <s v="Cash Over 200"/>
    <s v="CASH"/>
  </r>
  <r>
    <x v="720"/>
    <d v="2018-12-01T00:00:00"/>
    <n v="4"/>
    <n v="12"/>
    <n v="0"/>
    <s v="Standard Class"/>
    <m/>
    <n v="73"/>
    <s v="Sporting Goods"/>
    <n v="19440"/>
    <n v="2"/>
    <s v="Fitness"/>
    <x v="3"/>
    <s v="Herat"/>
    <s v="Herat"/>
    <m/>
    <s v="Afghanistan"/>
    <s v="South Asia"/>
    <n v="73"/>
    <n v="1360"/>
    <s v="Smart watch "/>
    <n v="327.75"/>
    <n v="297.07027734645828"/>
    <n v="1"/>
    <n v="9.8299999239999991"/>
    <n v="327.75"/>
    <s v="Non-Cash Payments"/>
    <s v="DEBIT"/>
  </r>
  <r>
    <x v="721"/>
    <d v="2018-12-01T00:00:00"/>
    <n v="4"/>
    <n v="13"/>
    <n v="0"/>
    <s v="Standard Class"/>
    <m/>
    <n v="73"/>
    <s v="Sporting Goods"/>
    <n v="19439"/>
    <n v="2"/>
    <s v="Fitness"/>
    <x v="3"/>
    <s v="Sydney"/>
    <s v="New South Wales"/>
    <m/>
    <s v="Australia"/>
    <s v="Oceania"/>
    <n v="73"/>
    <n v="1360"/>
    <s v="Smart watch "/>
    <n v="327.75"/>
    <n v="297.07027734645828"/>
    <n v="1"/>
    <n v="13.10999966"/>
    <n v="327.75"/>
    <s v="Non-Cash Payments"/>
    <s v="TRANSFER"/>
  </r>
  <r>
    <x v="722"/>
    <d v="2018-12-01T00:00:00"/>
    <n v="2"/>
    <n v="3"/>
    <n v="1"/>
    <s v="Second Class"/>
    <m/>
    <n v="73"/>
    <s v="Sporting Goods"/>
    <n v="19438"/>
    <n v="2"/>
    <s v="Fitness"/>
    <x v="3"/>
    <s v="Bandung"/>
    <s v="West Java"/>
    <m/>
    <s v="Indonesia"/>
    <s v="Southeast Asia"/>
    <n v="73"/>
    <n v="1360"/>
    <s v="Smart watch "/>
    <n v="327.75"/>
    <n v="297.07027734645828"/>
    <n v="1"/>
    <n v="16.38999939"/>
    <n v="327.75"/>
    <s v="Cash Over 200"/>
    <s v="CASH"/>
  </r>
  <r>
    <x v="723"/>
    <d v="2018-12-01T00:00:00"/>
    <n v="4"/>
    <n v="6"/>
    <n v="1"/>
    <s v="Standard Class"/>
    <m/>
    <n v="73"/>
    <s v="Sporting Goods"/>
    <n v="19437"/>
    <n v="2"/>
    <s v="Fitness"/>
    <x v="3"/>
    <s v="Newcastle"/>
    <s v="New South Wales"/>
    <m/>
    <s v="Australia"/>
    <s v="Oceania"/>
    <n v="73"/>
    <n v="1360"/>
    <s v="Smart watch "/>
    <n v="327.75"/>
    <n v="297.07027734645828"/>
    <n v="1"/>
    <n v="18.030000690000001"/>
    <n v="327.75"/>
    <s v="Non-Cash Payments"/>
    <s v="TRANSFER"/>
  </r>
  <r>
    <x v="724"/>
    <d v="2018-12-01T00:00:00"/>
    <n v="1"/>
    <n v="4"/>
    <n v="1"/>
    <s v="First Class"/>
    <m/>
    <n v="73"/>
    <s v="Sporting Goods"/>
    <n v="19436"/>
    <n v="2"/>
    <s v="Fitness"/>
    <x v="3"/>
    <s v="Tongchuan"/>
    <s v="Shaanxi"/>
    <m/>
    <s v="China"/>
    <s v="Eastern Asia"/>
    <n v="73"/>
    <n v="1360"/>
    <s v="Smart watch "/>
    <n v="327.75"/>
    <n v="297.07027734645828"/>
    <n v="1"/>
    <n v="22.940000529999999"/>
    <n v="327.75"/>
    <s v="Non-Cash Payments"/>
    <s v="DEBIT"/>
  </r>
  <r>
    <x v="725"/>
    <d v="2018-12-01T00:00:00"/>
    <n v="4"/>
    <n v="10"/>
    <n v="0"/>
    <s v="Standard Class"/>
    <m/>
    <n v="73"/>
    <s v="Sporting Goods"/>
    <n v="19435"/>
    <n v="2"/>
    <s v="Fitness"/>
    <x v="3"/>
    <s v="Tongchuan"/>
    <s v="Shaanxi"/>
    <m/>
    <s v="China"/>
    <s v="Eastern Asia"/>
    <n v="73"/>
    <n v="1360"/>
    <s v="Smart watch "/>
    <n v="327.75"/>
    <n v="297.07027734645828"/>
    <n v="1"/>
    <n v="29.5"/>
    <n v="327.75"/>
    <s v="Non-Cash Payments"/>
    <s v="TRANSFER"/>
  </r>
  <r>
    <x v="726"/>
    <d v="2018-12-01T00:00:00"/>
    <n v="4"/>
    <n v="11"/>
    <n v="0"/>
    <s v="Standard Class"/>
    <m/>
    <n v="73"/>
    <s v="Sporting Goods"/>
    <n v="19434"/>
    <n v="2"/>
    <s v="Fitness"/>
    <x v="3"/>
    <s v="Tongchuan"/>
    <s v="Shaanxi"/>
    <m/>
    <s v="China"/>
    <s v="Eastern Asia"/>
    <n v="73"/>
    <n v="1360"/>
    <s v="Smart watch "/>
    <n v="327.75"/>
    <n v="297.07027734645828"/>
    <n v="1"/>
    <n v="32.77999878"/>
    <n v="327.75"/>
    <s v="Non-Cash Payments"/>
    <s v="DEBIT"/>
  </r>
  <r>
    <x v="727"/>
    <d v="2018-12-01T00:00:00"/>
    <n v="4"/>
    <n v="12"/>
    <n v="1"/>
    <s v="Standard Class"/>
    <m/>
    <n v="73"/>
    <s v="Sporting Goods"/>
    <n v="19433"/>
    <n v="2"/>
    <s v="Fitness"/>
    <x v="3"/>
    <s v="Tongchuan"/>
    <s v="Shaanxi"/>
    <m/>
    <s v="China"/>
    <s v="Eastern Asia"/>
    <n v="73"/>
    <n v="1360"/>
    <s v="Smart watch "/>
    <n v="327.75"/>
    <n v="297.07027734645828"/>
    <n v="1"/>
    <n v="39.33000183"/>
    <n v="327.75"/>
    <s v="Non-Cash Payments"/>
    <s v="DEBIT"/>
  </r>
  <r>
    <x v="728"/>
    <d v="2018-12-01T00:00:00"/>
    <n v="4"/>
    <n v="13"/>
    <n v="1"/>
    <s v="Standard Class"/>
    <m/>
    <n v="73"/>
    <s v="Sporting Goods"/>
    <n v="19432"/>
    <n v="2"/>
    <s v="Fitness"/>
    <x v="3"/>
    <s v="Ujjain"/>
    <s v="Madhya Pradesh"/>
    <m/>
    <s v="India"/>
    <s v="South Asia"/>
    <n v="73"/>
    <n v="1360"/>
    <s v="Smart watch "/>
    <n v="327.75"/>
    <n v="297.07027734645828"/>
    <n v="1"/>
    <n v="42.61000061"/>
    <n v="327.75"/>
    <s v="Non-Cash Payments"/>
    <s v="TRANSFER"/>
  </r>
  <r>
    <x v="729"/>
    <d v="2018-12-01T00:00:00"/>
    <n v="4"/>
    <n v="5"/>
    <n v="0"/>
    <s v="Standard Class"/>
    <m/>
    <n v="73"/>
    <s v="Sporting Goods"/>
    <n v="19431"/>
    <n v="2"/>
    <s v="Fitness"/>
    <x v="3"/>
    <s v="Ujjain"/>
    <s v="Madhya Pradesh"/>
    <m/>
    <s v="India"/>
    <s v="South Asia"/>
    <n v="73"/>
    <n v="1360"/>
    <s v="Smart watch "/>
    <n v="327.75"/>
    <n v="297.07027734645828"/>
    <n v="1"/>
    <n v="49.159999849999998"/>
    <n v="327.75"/>
    <s v="Non-Cash Payments"/>
    <s v="DEBIT"/>
  </r>
  <r>
    <x v="730"/>
    <d v="2018-12-01T00:00:00"/>
    <n v="4"/>
    <n v="6"/>
    <n v="0"/>
    <s v="Standard Class"/>
    <m/>
    <n v="73"/>
    <s v="Sporting Goods"/>
    <n v="19430"/>
    <n v="2"/>
    <s v="Fitness"/>
    <x v="3"/>
    <s v="Balikpapan"/>
    <s v="East Kalimantan"/>
    <m/>
    <s v="Indonesia"/>
    <s v="Southeast Asia"/>
    <n v="73"/>
    <n v="1360"/>
    <s v="Smart watch "/>
    <n v="327.75"/>
    <n v="297.07027734645828"/>
    <n v="1"/>
    <n v="52.439998629999998"/>
    <n v="327.75"/>
    <s v="Non-Cash Payments"/>
    <s v="TRANSFER"/>
  </r>
  <r>
    <x v="731"/>
    <d v="2018-12-01T00:00:00"/>
    <n v="4"/>
    <n v="9"/>
    <n v="0"/>
    <s v="Standard Class"/>
    <m/>
    <n v="73"/>
    <s v="Sporting Goods"/>
    <n v="19429"/>
    <n v="2"/>
    <s v="Fitness"/>
    <x v="3"/>
    <s v="Balikpapan"/>
    <s v="East Kalimantan"/>
    <m/>
    <s v="Indonesia"/>
    <s v="Southeast Asia"/>
    <n v="73"/>
    <n v="1360"/>
    <s v="Smart watch "/>
    <n v="327.75"/>
    <n v="297.07027734645828"/>
    <n v="1"/>
    <n v="55.72000122"/>
    <n v="327.75"/>
    <s v="Non-Cash Payments"/>
    <s v="TRANSFER"/>
  </r>
  <r>
    <x v="732"/>
    <d v="2018-12-01T00:00:00"/>
    <n v="2"/>
    <n v="6"/>
    <n v="1"/>
    <s v="Second Class"/>
    <m/>
    <n v="73"/>
    <s v="Sporting Goods"/>
    <n v="19428"/>
    <n v="2"/>
    <s v="Fitness"/>
    <x v="3"/>
    <s v="Balikpapan"/>
    <s v="East Kalimantan"/>
    <m/>
    <s v="Indonesia"/>
    <s v="Southeast Asia"/>
    <n v="73"/>
    <n v="1360"/>
    <s v="Smart watch "/>
    <n v="327.75"/>
    <n v="297.07027734645828"/>
    <n v="1"/>
    <n v="59"/>
    <n v="327.75"/>
    <s v="Cash Over 200"/>
    <s v="CASH"/>
  </r>
  <r>
    <x v="733"/>
    <d v="2018-12-01T00:00:00"/>
    <n v="4"/>
    <n v="11"/>
    <n v="1"/>
    <s v="Standard Class"/>
    <m/>
    <n v="73"/>
    <s v="Sporting Goods"/>
    <n v="19427"/>
    <n v="2"/>
    <s v="Fitness"/>
    <x v="3"/>
    <s v="Balikpapan"/>
    <s v="East Kalimantan"/>
    <m/>
    <s v="Indonesia"/>
    <s v="Southeast Asia"/>
    <n v="73"/>
    <n v="1360"/>
    <s v="Smart watch "/>
    <n v="327.75"/>
    <n v="297.07027734645828"/>
    <n v="1"/>
    <n v="65.550003050000001"/>
    <n v="327.75"/>
    <s v="Cash Over 200"/>
    <s v="CASH"/>
  </r>
  <r>
    <x v="734"/>
    <d v="2018-12-01T00:00:00"/>
    <n v="4"/>
    <n v="12"/>
    <n v="0"/>
    <s v="Standard Class"/>
    <m/>
    <n v="73"/>
    <s v="Sporting Goods"/>
    <n v="19426"/>
    <n v="2"/>
    <s v="Fitness"/>
    <x v="3"/>
    <s v="Pune"/>
    <s v="Maharashtra"/>
    <m/>
    <s v="India"/>
    <s v="South Asia"/>
    <n v="73"/>
    <n v="1360"/>
    <s v="Smart watch "/>
    <n v="327.75"/>
    <n v="297.07027734645828"/>
    <n v="1"/>
    <n v="81.940002440000001"/>
    <n v="327.75"/>
    <s v="Non-Cash Payments"/>
    <s v="TRANSFER"/>
  </r>
  <r>
    <x v="735"/>
    <d v="2018-12-01T00:00:00"/>
    <n v="4"/>
    <n v="13"/>
    <n v="0"/>
    <s v="Standard Class"/>
    <m/>
    <n v="73"/>
    <s v="Sporting Goods"/>
    <n v="19425"/>
    <n v="2"/>
    <s v="Fitness"/>
    <x v="3"/>
    <s v="Pune"/>
    <s v="Maharashtra"/>
    <m/>
    <s v="India"/>
    <s v="South Asia"/>
    <n v="73"/>
    <n v="1360"/>
    <s v="Smart watch "/>
    <n v="327.75"/>
    <n v="297.07027734645828"/>
    <n v="1"/>
    <n v="0"/>
    <n v="327.75"/>
    <s v="Non-Cash Payments"/>
    <s v="TRANSFER"/>
  </r>
  <r>
    <x v="736"/>
    <d v="2018-12-01T00:00:00"/>
    <n v="1"/>
    <n v="2"/>
    <n v="1"/>
    <s v="First Class"/>
    <m/>
    <n v="73"/>
    <s v="Sporting Goods"/>
    <n v="19424"/>
    <n v="2"/>
    <s v="Fitness"/>
    <x v="3"/>
    <s v="Pune"/>
    <s v="Maharashtra"/>
    <m/>
    <s v="India"/>
    <s v="South Asia"/>
    <n v="73"/>
    <n v="1360"/>
    <s v="Smart watch "/>
    <n v="327.75"/>
    <n v="297.07027734645828"/>
    <n v="1"/>
    <n v="3.2799999710000001"/>
    <n v="327.75"/>
    <s v="Non-Cash Payments"/>
    <s v="DEBIT"/>
  </r>
  <r>
    <x v="737"/>
    <d v="2018-12-01T00:00:00"/>
    <n v="1"/>
    <n v="3"/>
    <n v="1"/>
    <s v="First Class"/>
    <m/>
    <n v="73"/>
    <s v="Sporting Goods"/>
    <n v="19423"/>
    <n v="2"/>
    <s v="Fitness"/>
    <x v="3"/>
    <s v="Pune"/>
    <s v="Maharashtra"/>
    <m/>
    <s v="India"/>
    <s v="South Asia"/>
    <n v="73"/>
    <n v="1360"/>
    <s v="Smart watch "/>
    <n v="327.75"/>
    <n v="297.07027734645828"/>
    <n v="1"/>
    <n v="6.5599999430000002"/>
    <n v="327.75"/>
    <s v="Non-Cash Payments"/>
    <s v="DEBIT"/>
  </r>
  <r>
    <x v="738"/>
    <d v="2018-12-01T00:00:00"/>
    <n v="1"/>
    <n v="4"/>
    <n v="1"/>
    <s v="First Class"/>
    <m/>
    <n v="73"/>
    <s v="Sporting Goods"/>
    <n v="19422"/>
    <n v="2"/>
    <s v="Fitness"/>
    <x v="3"/>
    <s v="Pune"/>
    <s v="Maharashtra"/>
    <m/>
    <s v="India"/>
    <s v="South Asia"/>
    <n v="73"/>
    <n v="1360"/>
    <s v="Smart watch "/>
    <n v="327.75"/>
    <n v="297.07027734645828"/>
    <n v="1"/>
    <n v="9.8299999239999991"/>
    <n v="327.75"/>
    <s v="Non-Cash Payments"/>
    <s v="DEBIT"/>
  </r>
  <r>
    <x v="739"/>
    <d v="2018-12-01T00:00:00"/>
    <n v="1"/>
    <n v="5"/>
    <n v="1"/>
    <s v="First Class"/>
    <m/>
    <n v="73"/>
    <s v="Sporting Goods"/>
    <n v="19421"/>
    <n v="2"/>
    <s v="Fitness"/>
    <x v="3"/>
    <s v="Weifang"/>
    <s v="Shandong"/>
    <m/>
    <s v="China"/>
    <s v="Eastern Asia"/>
    <n v="73"/>
    <n v="1360"/>
    <s v="Smart watch "/>
    <n v="327.75"/>
    <n v="297.07027734645828"/>
    <n v="1"/>
    <n v="13.10999966"/>
    <n v="327.75"/>
    <s v="Non-Cash Payments"/>
    <s v="TRANSFER"/>
  </r>
  <r>
    <x v="740"/>
    <d v="2018-12-01T00:00:00"/>
    <n v="0"/>
    <n v="6"/>
    <n v="0"/>
    <s v="Same Day"/>
    <m/>
    <n v="73"/>
    <s v="Sporting Goods"/>
    <n v="19420"/>
    <n v="2"/>
    <s v="Fitness"/>
    <x v="3"/>
    <s v="Yogyakarta"/>
    <s v="Yogyakarta"/>
    <m/>
    <s v="Indonesia"/>
    <s v="Southeast Asia"/>
    <n v="73"/>
    <n v="1360"/>
    <s v="Smart watch "/>
    <n v="327.75"/>
    <n v="297.07027734645828"/>
    <n v="1"/>
    <n v="16.38999939"/>
    <n v="327.75"/>
    <s v="Non-Cash Payments"/>
    <s v="TRANSFER"/>
  </r>
  <r>
    <x v="741"/>
    <d v="2018-12-01T00:00:00"/>
    <n v="0"/>
    <n v="9"/>
    <n v="0"/>
    <s v="Same Day"/>
    <m/>
    <n v="73"/>
    <s v="Sporting Goods"/>
    <n v="19419"/>
    <n v="2"/>
    <s v="Fitness"/>
    <x v="3"/>
    <s v="Yogyakarta"/>
    <s v="Yogyakarta"/>
    <m/>
    <s v="Indonesia"/>
    <s v="Southeast Asia"/>
    <n v="73"/>
    <n v="1360"/>
    <s v="Smart watch "/>
    <n v="327.75"/>
    <n v="297.07027734645828"/>
    <n v="1"/>
    <n v="18.030000690000001"/>
    <n v="327.75"/>
    <s v="Cash Over 200"/>
    <s v="CASH"/>
  </r>
  <r>
    <x v="742"/>
    <d v="2018-12-01T00:00:00"/>
    <n v="0"/>
    <n v="10"/>
    <n v="0"/>
    <s v="Same Day"/>
    <m/>
    <n v="73"/>
    <s v="Sporting Goods"/>
    <n v="19418"/>
    <n v="2"/>
    <s v="Fitness"/>
    <x v="3"/>
    <s v="Toowoomba"/>
    <s v="Queensland"/>
    <m/>
    <s v="Australia"/>
    <s v="Oceania"/>
    <n v="73"/>
    <n v="1360"/>
    <s v="Smart watch "/>
    <n v="327.75"/>
    <n v="297.07027734645828"/>
    <n v="1"/>
    <n v="22.940000529999999"/>
    <n v="327.75"/>
    <s v="Cash Over 200"/>
    <s v="CASH"/>
  </r>
  <r>
    <x v="743"/>
    <d v="2018-12-01T00:00:00"/>
    <n v="4"/>
    <n v="5"/>
    <n v="1"/>
    <s v="Standard Class"/>
    <m/>
    <n v="73"/>
    <s v="Sporting Goods"/>
    <n v="19417"/>
    <n v="2"/>
    <s v="Fitness"/>
    <x v="3"/>
    <s v="Toowoomba"/>
    <s v="Queensland"/>
    <m/>
    <s v="Australia"/>
    <s v="Oceania"/>
    <n v="73"/>
    <n v="1360"/>
    <s v="Smart watch "/>
    <n v="327.75"/>
    <n v="297.07027734645828"/>
    <n v="1"/>
    <n v="29.5"/>
    <n v="327.75"/>
    <s v="Non-Cash Payments"/>
    <s v="TRANSFER"/>
  </r>
  <r>
    <x v="744"/>
    <d v="2018-12-01T00:00:00"/>
    <n v="4"/>
    <n v="6"/>
    <n v="0"/>
    <s v="Standard Class"/>
    <m/>
    <n v="73"/>
    <s v="Sporting Goods"/>
    <n v="19416"/>
    <n v="2"/>
    <s v="Fitness"/>
    <x v="3"/>
    <s v="Toowoomba"/>
    <s v="Queensland"/>
    <m/>
    <s v="Australia"/>
    <s v="Oceania"/>
    <n v="73"/>
    <n v="1360"/>
    <s v="Smart watch "/>
    <n v="327.75"/>
    <n v="297.07027734645828"/>
    <n v="1"/>
    <n v="32.77999878"/>
    <n v="327.75"/>
    <s v="Cash Over 200"/>
    <s v="CASH"/>
  </r>
  <r>
    <x v="745"/>
    <d v="2018-12-01T00:00:00"/>
    <n v="4"/>
    <n v="9"/>
    <n v="0"/>
    <s v="Standard Class"/>
    <m/>
    <n v="73"/>
    <s v="Sporting Goods"/>
    <n v="19415"/>
    <n v="2"/>
    <s v="Fitness"/>
    <x v="3"/>
    <s v="Rockhampton"/>
    <s v="Queensland"/>
    <m/>
    <s v="Australia"/>
    <s v="Oceania"/>
    <n v="73"/>
    <n v="1360"/>
    <s v="Smart watch "/>
    <n v="327.75"/>
    <n v="297.07027734645828"/>
    <n v="1"/>
    <n v="39.33000183"/>
    <n v="327.75"/>
    <s v="Non-Cash Payments"/>
    <s v="TRANSFER"/>
  </r>
  <r>
    <x v="746"/>
    <d v="2018-12-01T00:00:00"/>
    <n v="4"/>
    <n v="10"/>
    <n v="0"/>
    <s v="Standard Class"/>
    <m/>
    <n v="73"/>
    <s v="Sporting Goods"/>
    <n v="19414"/>
    <n v="2"/>
    <s v="Fitness"/>
    <x v="3"/>
    <s v="Rockhampton"/>
    <s v="Queensland"/>
    <m/>
    <s v="Australia"/>
    <s v="Oceania"/>
    <n v="73"/>
    <n v="1360"/>
    <s v="Smart watch "/>
    <n v="327.75"/>
    <n v="297.07027734645828"/>
    <n v="1"/>
    <n v="42.61000061"/>
    <n v="327.75"/>
    <s v="Non-Cash Payments"/>
    <s v="DEBIT"/>
  </r>
  <r>
    <x v="747"/>
    <d v="2018-12-01T00:00:00"/>
    <n v="4"/>
    <n v="11"/>
    <n v="1"/>
    <s v="Standard Class"/>
    <m/>
    <n v="73"/>
    <s v="Sporting Goods"/>
    <n v="19413"/>
    <n v="2"/>
    <s v="Fitness"/>
    <x v="3"/>
    <s v="Rockhampton"/>
    <s v="Queensland"/>
    <m/>
    <s v="Australia"/>
    <s v="Oceania"/>
    <n v="73"/>
    <n v="1360"/>
    <s v="Smart watch "/>
    <n v="327.75"/>
    <n v="297.07027734645828"/>
    <n v="1"/>
    <n v="49.159999849999998"/>
    <n v="327.75"/>
    <s v="Non-Cash Payments"/>
    <s v="DEBIT"/>
  </r>
  <r>
    <x v="748"/>
    <d v="2018-12-01T00:00:00"/>
    <n v="4"/>
    <n v="12"/>
    <n v="0"/>
    <s v="Standard Class"/>
    <m/>
    <n v="73"/>
    <s v="Sporting Goods"/>
    <n v="19412"/>
    <n v="2"/>
    <s v="Fitness"/>
    <x v="3"/>
    <s v="Siping"/>
    <s v="Jilin"/>
    <m/>
    <s v="China"/>
    <s v="Eastern Asia"/>
    <n v="73"/>
    <n v="1360"/>
    <s v="Smart watch "/>
    <n v="327.75"/>
    <n v="297.07027734645828"/>
    <n v="1"/>
    <n v="52.439998629999998"/>
    <n v="327.75"/>
    <s v="Non-Cash Payments"/>
    <s v="TRANSFER"/>
  </r>
  <r>
    <x v="749"/>
    <d v="2018-12-01T00:00:00"/>
    <n v="2"/>
    <n v="11"/>
    <n v="1"/>
    <s v="Second Class"/>
    <m/>
    <n v="73"/>
    <s v="Sporting Goods"/>
    <n v="19411"/>
    <n v="2"/>
    <s v="Fitness"/>
    <x v="3"/>
    <s v="Perth"/>
    <s v="Western Australia"/>
    <m/>
    <s v="Australia"/>
    <s v="Oceania"/>
    <n v="73"/>
    <n v="1360"/>
    <s v="Smart watch "/>
    <n v="327.75"/>
    <n v="297.07027734645828"/>
    <n v="1"/>
    <n v="55.72000122"/>
    <n v="327.75"/>
    <s v="Non-Cash Payments"/>
    <s v="DEBIT"/>
  </r>
  <r>
    <x v="750"/>
    <d v="2018-12-01T00:00:00"/>
    <n v="4"/>
    <n v="5"/>
    <n v="0"/>
    <s v="Standard Class"/>
    <m/>
    <n v="73"/>
    <s v="Sporting Goods"/>
    <n v="19410"/>
    <n v="2"/>
    <s v="Fitness"/>
    <x v="3"/>
    <s v="Perth"/>
    <s v="Western Australia"/>
    <m/>
    <s v="Australia"/>
    <s v="Oceania"/>
    <n v="73"/>
    <n v="1360"/>
    <s v="Smart watch "/>
    <n v="327.75"/>
    <n v="297.07027734645828"/>
    <n v="1"/>
    <n v="59"/>
    <n v="327.75"/>
    <s v="Non-Cash Payments"/>
    <s v="DEBIT"/>
  </r>
  <r>
    <x v="751"/>
    <d v="2018-12-01T00:00:00"/>
    <n v="2"/>
    <n v="4"/>
    <n v="0"/>
    <s v="Second Class"/>
    <m/>
    <n v="73"/>
    <s v="Sporting Goods"/>
    <n v="19409"/>
    <n v="2"/>
    <s v="Fitness"/>
    <x v="3"/>
    <s v="Shanghai"/>
    <s v="Shanghai"/>
    <m/>
    <s v="China"/>
    <s v="Eastern Asia"/>
    <n v="73"/>
    <n v="1360"/>
    <s v="Smart watch "/>
    <n v="327.75"/>
    <n v="297.07027734645828"/>
    <n v="1"/>
    <n v="65.550003050000001"/>
    <n v="327.75"/>
    <s v="Non-Cash Payments"/>
    <s v="DEBIT"/>
  </r>
  <r>
    <x v="752"/>
    <d v="2018-12-01T00:00:00"/>
    <n v="1"/>
    <n v="4"/>
    <n v="1"/>
    <s v="First Class"/>
    <m/>
    <n v="73"/>
    <s v="Sporting Goods"/>
    <n v="19408"/>
    <n v="2"/>
    <s v="Fitness"/>
    <x v="3"/>
    <s v="Depok"/>
    <s v="Yogyakarta"/>
    <m/>
    <s v="Indonesia"/>
    <s v="Southeast Asia"/>
    <n v="73"/>
    <n v="1360"/>
    <s v="Smart watch "/>
    <n v="327.75"/>
    <n v="297.07027734645828"/>
    <n v="1"/>
    <n v="81.940002440000001"/>
    <n v="327.75"/>
    <s v="Cash Over 200"/>
    <s v="CASH"/>
  </r>
  <r>
    <x v="753"/>
    <d v="2018-12-01T00:00:00"/>
    <n v="2"/>
    <n v="6"/>
    <n v="1"/>
    <s v="Second Class"/>
    <m/>
    <n v="73"/>
    <s v="Sporting Goods"/>
    <n v="19407"/>
    <n v="2"/>
    <s v="Fitness"/>
    <x v="3"/>
    <s v="Depok"/>
    <s v="Yogyakarta"/>
    <m/>
    <s v="Indonesia"/>
    <s v="Southeast Asia"/>
    <n v="73"/>
    <n v="1360"/>
    <s v="Smart watch "/>
    <n v="327.75"/>
    <n v="297.07027734645828"/>
    <n v="1"/>
    <n v="0"/>
    <n v="327.75"/>
    <s v="Non-Cash Payments"/>
    <s v="DEBIT"/>
  </r>
  <r>
    <x v="754"/>
    <d v="2018-12-01T00:00:00"/>
    <n v="2"/>
    <n v="9"/>
    <n v="1"/>
    <s v="Second Class"/>
    <m/>
    <n v="73"/>
    <s v="Sporting Goods"/>
    <n v="19406"/>
    <n v="2"/>
    <s v="Fitness"/>
    <x v="3"/>
    <s v="Kawasaki"/>
    <s v="Kanagawa"/>
    <m/>
    <s v="Japan"/>
    <s v="Eastern Asia"/>
    <n v="73"/>
    <n v="1360"/>
    <s v="Smart watch "/>
    <n v="327.75"/>
    <n v="297.07027734645828"/>
    <n v="1"/>
    <n v="3.2799999710000001"/>
    <n v="327.75"/>
    <s v="Cash Over 200"/>
    <s v="CASH"/>
  </r>
  <r>
    <x v="755"/>
    <d v="2018-12-01T00:00:00"/>
    <n v="4"/>
    <n v="12"/>
    <n v="0"/>
    <s v="Standard Class"/>
    <m/>
    <n v="73"/>
    <s v="Sporting Goods"/>
    <n v="19405"/>
    <n v="2"/>
    <s v="Fitness"/>
    <x v="3"/>
    <s v="Lahore"/>
    <s v="Punjab"/>
    <m/>
    <s v="Pakistan"/>
    <s v="South Asia"/>
    <n v="73"/>
    <n v="1360"/>
    <s v="Smart watch "/>
    <n v="327.75"/>
    <n v="297.07027734645828"/>
    <n v="1"/>
    <n v="6.5599999430000002"/>
    <n v="327.75"/>
    <s v="Non-Cash Payments"/>
    <s v="DEBIT"/>
  </r>
  <r>
    <x v="756"/>
    <d v="2018-12-01T00:00:00"/>
    <n v="4"/>
    <n v="13"/>
    <n v="0"/>
    <s v="Standard Class"/>
    <m/>
    <n v="73"/>
    <s v="Sporting Goods"/>
    <n v="19404"/>
    <n v="2"/>
    <s v="Fitness"/>
    <x v="3"/>
    <s v="Shanghai"/>
    <s v="Shanghai"/>
    <m/>
    <s v="China"/>
    <s v="Eastern Asia"/>
    <n v="73"/>
    <n v="1360"/>
    <s v="Smart watch "/>
    <n v="327.75"/>
    <n v="297.07027734645828"/>
    <n v="1"/>
    <n v="9.8299999239999991"/>
    <n v="327.75"/>
    <s v="Non-Cash Payments"/>
    <s v="TRANSFER"/>
  </r>
  <r>
    <x v="757"/>
    <d v="2018-12-01T00:00:00"/>
    <n v="4"/>
    <n v="5"/>
    <n v="1"/>
    <s v="Standard Class"/>
    <m/>
    <n v="73"/>
    <s v="Sporting Goods"/>
    <n v="19403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13.10999966"/>
    <n v="327.75"/>
    <s v="Non-Cash Payments"/>
    <s v="DEBIT"/>
  </r>
  <r>
    <x v="758"/>
    <d v="2018-12-01T00:00:00"/>
    <n v="4"/>
    <n v="6"/>
    <n v="1"/>
    <s v="Standard Class"/>
    <m/>
    <n v="73"/>
    <s v="Sporting Goods"/>
    <n v="19402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16.38999939"/>
    <n v="327.75"/>
    <s v="Cash Over 200"/>
    <s v="CASH"/>
  </r>
  <r>
    <x v="759"/>
    <d v="2018-12-01T00:00:00"/>
    <n v="2"/>
    <n v="5"/>
    <n v="1"/>
    <s v="Second Class"/>
    <m/>
    <n v="73"/>
    <s v="Sporting Goods"/>
    <n v="19401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18.030000690000001"/>
    <n v="327.75"/>
    <s v="Cash Over 200"/>
    <s v="CASH"/>
  </r>
  <r>
    <x v="760"/>
    <d v="2018-12-01T00:00:00"/>
    <n v="2"/>
    <n v="6"/>
    <n v="0"/>
    <s v="Second Class"/>
    <m/>
    <n v="73"/>
    <s v="Sporting Goods"/>
    <n v="19400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22.940000529999999"/>
    <n v="327.75"/>
    <s v="Non-Cash Payments"/>
    <s v="TRANSFER"/>
  </r>
  <r>
    <x v="761"/>
    <d v="2018-12-01T00:00:00"/>
    <n v="4"/>
    <n v="11"/>
    <n v="0"/>
    <s v="Standard Class"/>
    <m/>
    <n v="73"/>
    <s v="Sporting Goods"/>
    <n v="19399"/>
    <n v="2"/>
    <s v="Fitness"/>
    <x v="3"/>
    <s v="Bangalore"/>
    <s v="Karnataka"/>
    <m/>
    <s v="India"/>
    <s v="South Asia"/>
    <n v="73"/>
    <n v="1360"/>
    <s v="Smart watch "/>
    <n v="327.75"/>
    <n v="297.07027734645828"/>
    <n v="1"/>
    <n v="29.5"/>
    <n v="327.75"/>
    <s v="Non-Cash Payments"/>
    <s v="TRANSFER"/>
  </r>
  <r>
    <x v="762"/>
    <d v="2018-12-01T00:00:00"/>
    <n v="4"/>
    <n v="12"/>
    <n v="1"/>
    <s v="Standard Class"/>
    <m/>
    <n v="73"/>
    <s v="Sporting Goods"/>
    <n v="19398"/>
    <n v="2"/>
    <s v="Fitness"/>
    <x v="3"/>
    <s v="Malang"/>
    <s v="East Java"/>
    <m/>
    <s v="Indonesia"/>
    <s v="Southeast Asia"/>
    <n v="73"/>
    <n v="1360"/>
    <s v="Smart watch "/>
    <n v="327.75"/>
    <n v="297.07027734645828"/>
    <n v="1"/>
    <n v="32.77999878"/>
    <n v="327.75"/>
    <s v="Cash Over 200"/>
    <s v="CASH"/>
  </r>
  <r>
    <x v="763"/>
    <d v="2018-12-01T00:00:00"/>
    <n v="4"/>
    <n v="13"/>
    <n v="1"/>
    <s v="Standard Class"/>
    <m/>
    <n v="73"/>
    <s v="Sporting Goods"/>
    <n v="19397"/>
    <n v="2"/>
    <s v="Fitness"/>
    <x v="3"/>
    <s v="Ho Chi Minh City"/>
    <s v="Ho Chi Minh City"/>
    <m/>
    <s v="Vietnam"/>
    <s v="Southeast Asia"/>
    <n v="73"/>
    <n v="1360"/>
    <s v="Smart watch "/>
    <n v="327.75"/>
    <n v="297.07027734645828"/>
    <n v="1"/>
    <n v="39.33000183"/>
    <n v="327.75"/>
    <s v="Non-Cash Payments"/>
    <s v="TRANSFER"/>
  </r>
  <r>
    <x v="764"/>
    <d v="2018-12-01T00:00:00"/>
    <n v="2"/>
    <n v="3"/>
    <n v="1"/>
    <s v="Second Class"/>
    <m/>
    <n v="73"/>
    <s v="Sporting Goods"/>
    <n v="19396"/>
    <n v="2"/>
    <s v="Fitness"/>
    <x v="3"/>
    <s v="Ho Chi Minh City"/>
    <s v="Ho Chi Minh City"/>
    <m/>
    <s v="Vietnam"/>
    <s v="Southeast Asia"/>
    <n v="73"/>
    <n v="1360"/>
    <s v="Smart watch "/>
    <n v="327.75"/>
    <n v="297.07027734645828"/>
    <n v="1"/>
    <n v="42.61000061"/>
    <n v="327.75"/>
    <s v="Cash Over 200"/>
    <s v="CASH"/>
  </r>
  <r>
    <x v="765"/>
    <d v="2018-12-01T00:00:00"/>
    <n v="4"/>
    <n v="6"/>
    <n v="0"/>
    <s v="Standard Class"/>
    <m/>
    <n v="73"/>
    <s v="Sporting Goods"/>
    <n v="19395"/>
    <n v="2"/>
    <s v="Fitness"/>
    <x v="3"/>
    <s v="Ho Chi Minh City"/>
    <s v="Ho Chi Minh City"/>
    <m/>
    <s v="Vietnam"/>
    <s v="Southeast Asia"/>
    <n v="73"/>
    <n v="1360"/>
    <s v="Smart watch "/>
    <n v="327.75"/>
    <n v="297.07027734645828"/>
    <n v="1"/>
    <n v="49.159999849999998"/>
    <n v="327.75"/>
    <s v="Non-Cash Payments"/>
    <s v="TRANSFER"/>
  </r>
  <r>
    <x v="766"/>
    <d v="2018-12-01T00:00:00"/>
    <n v="4"/>
    <n v="9"/>
    <n v="0"/>
    <s v="Standard Class"/>
    <m/>
    <n v="73"/>
    <s v="Sporting Goods"/>
    <n v="19394"/>
    <n v="2"/>
    <s v="Fitness"/>
    <x v="3"/>
    <s v="Ho Chi Minh City"/>
    <s v="Ho Chi Minh City"/>
    <m/>
    <s v="Vietnam"/>
    <s v="Southeast Asia"/>
    <n v="73"/>
    <n v="1360"/>
    <s v="Smart watch "/>
    <n v="327.75"/>
    <n v="297.07027734645828"/>
    <n v="1"/>
    <n v="52.439998629999998"/>
    <n v="327.75"/>
    <s v="Non-Cash Payments"/>
    <s v="DEBIT"/>
  </r>
  <r>
    <x v="767"/>
    <d v="2018-12-01T00:00:00"/>
    <n v="2"/>
    <n v="6"/>
    <n v="1"/>
    <s v="Second Class"/>
    <m/>
    <n v="73"/>
    <s v="Sporting Goods"/>
    <n v="19393"/>
    <n v="2"/>
    <s v="Fitness"/>
    <x v="3"/>
    <s v="Shenyang"/>
    <s v="Liaoning"/>
    <m/>
    <s v="China"/>
    <s v="Eastern Asia"/>
    <n v="73"/>
    <n v="1360"/>
    <s v="Smart watch "/>
    <n v="327.75"/>
    <n v="297.07027734645828"/>
    <n v="1"/>
    <n v="55.72000122"/>
    <n v="327.75"/>
    <s v="Cash Over 200"/>
    <s v="CASH"/>
  </r>
  <r>
    <x v="768"/>
    <d v="2018-12-01T00:00:00"/>
    <n v="2"/>
    <n v="9"/>
    <n v="1"/>
    <s v="Second Class"/>
    <m/>
    <n v="73"/>
    <s v="Sporting Goods"/>
    <n v="19392"/>
    <n v="2"/>
    <s v="Fitness"/>
    <x v="3"/>
    <s v="Shenyang"/>
    <s v="Liaoning"/>
    <m/>
    <s v="China"/>
    <s v="Eastern Asia"/>
    <n v="73"/>
    <n v="1360"/>
    <s v="Smart watch "/>
    <n v="327.75"/>
    <n v="297.07027734645828"/>
    <n v="1"/>
    <n v="59"/>
    <n v="327.75"/>
    <s v="Non-Cash Payments"/>
    <s v="TRANSFER"/>
  </r>
  <r>
    <x v="769"/>
    <d v="2018-12-01T00:00:00"/>
    <n v="1"/>
    <n v="9"/>
    <n v="1"/>
    <s v="First Class"/>
    <m/>
    <n v="73"/>
    <s v="Sporting Goods"/>
    <n v="19391"/>
    <n v="2"/>
    <s v="Fitness"/>
    <x v="3"/>
    <s v="Daegu"/>
    <s v="Daegu"/>
    <m/>
    <s v="South Korea"/>
    <s v="Eastern Asia"/>
    <n v="73"/>
    <n v="1360"/>
    <s v="Smart watch "/>
    <n v="327.75"/>
    <n v="297.07027734645828"/>
    <n v="1"/>
    <n v="65.550003050000001"/>
    <n v="327.75"/>
    <s v="Cash Over 200"/>
    <s v="CASH"/>
  </r>
  <r>
    <x v="770"/>
    <d v="2018-12-01T00:00:00"/>
    <n v="1"/>
    <n v="10"/>
    <n v="1"/>
    <s v="First Class"/>
    <m/>
    <n v="73"/>
    <s v="Sporting Goods"/>
    <n v="19390"/>
    <n v="2"/>
    <s v="Fitness"/>
    <x v="3"/>
    <s v="Manila"/>
    <s v="National Capital Region"/>
    <m/>
    <s v="Philippines"/>
    <s v="Southeast Asia"/>
    <n v="73"/>
    <n v="1360"/>
    <s v="Smart watch "/>
    <n v="327.75"/>
    <n v="297.07027734645828"/>
    <n v="1"/>
    <n v="81.940002440000001"/>
    <n v="327.75"/>
    <s v="Cash Over 200"/>
    <s v="CASH"/>
  </r>
  <r>
    <x v="771"/>
    <d v="2018-12-01T00:00:00"/>
    <n v="2"/>
    <n v="3"/>
    <n v="0"/>
    <s v="Second Class"/>
    <m/>
    <n v="73"/>
    <s v="Sporting Goods"/>
    <n v="19389"/>
    <n v="2"/>
    <s v="Fitness"/>
    <x v="3"/>
    <s v="Manila"/>
    <s v="National Capital Region"/>
    <m/>
    <s v="Philippines"/>
    <s v="Southeast Asia"/>
    <n v="73"/>
    <n v="1360"/>
    <s v="Smart watch "/>
    <n v="327.75"/>
    <n v="297.07027734645828"/>
    <n v="1"/>
    <n v="0"/>
    <n v="327.75"/>
    <s v="Cash Over 200"/>
    <s v="CASH"/>
  </r>
  <r>
    <x v="772"/>
    <d v="2018-12-01T00:00:00"/>
    <n v="2"/>
    <n v="4"/>
    <n v="1"/>
    <s v="Second Class"/>
    <m/>
    <n v="73"/>
    <s v="Sporting Goods"/>
    <n v="19388"/>
    <n v="2"/>
    <s v="Fitness"/>
    <x v="3"/>
    <s v="Rajkot"/>
    <s v="Gujarat"/>
    <m/>
    <s v="India"/>
    <s v="South Asia"/>
    <n v="73"/>
    <n v="1360"/>
    <s v="Smart watch "/>
    <n v="327.75"/>
    <n v="297.07027734645828"/>
    <n v="1"/>
    <n v="3.2799999710000001"/>
    <n v="327.75"/>
    <s v="Non-Cash Payments"/>
    <s v="DEBIT"/>
  </r>
  <r>
    <x v="773"/>
    <d v="2018-11-01T00:00:00"/>
    <n v="2"/>
    <n v="5"/>
    <n v="1"/>
    <s v="Second Class"/>
    <m/>
    <n v="73"/>
    <s v="Sporting Goods"/>
    <n v="19387"/>
    <n v="2"/>
    <s v="Fitness"/>
    <x v="3"/>
    <s v="Rajkot"/>
    <s v="Gujarat"/>
    <m/>
    <s v="India"/>
    <s v="South Asia"/>
    <n v="73"/>
    <n v="1360"/>
    <s v="Smart watch "/>
    <n v="327.75"/>
    <n v="297.07027734645828"/>
    <n v="1"/>
    <n v="6.5599999430000002"/>
    <n v="327.75"/>
    <s v="Cash Over 200"/>
    <s v="CASH"/>
  </r>
  <r>
    <x v="774"/>
    <d v="2018-11-01T00:00:00"/>
    <n v="1"/>
    <n v="5"/>
    <n v="1"/>
    <s v="First Class"/>
    <m/>
    <n v="73"/>
    <s v="Sporting Goods"/>
    <n v="19386"/>
    <n v="2"/>
    <s v="Fitness"/>
    <x v="3"/>
    <s v="Rajkot"/>
    <s v="Gujarat"/>
    <m/>
    <s v="India"/>
    <s v="South Asia"/>
    <n v="73"/>
    <n v="1360"/>
    <s v="Smart watch "/>
    <n v="327.75"/>
    <n v="297.07027734645828"/>
    <n v="1"/>
    <n v="9.8299999239999991"/>
    <n v="327.75"/>
    <s v="Non-Cash Payments"/>
    <s v="DEBIT"/>
  </r>
  <r>
    <x v="775"/>
    <d v="2018-11-01T00:00:00"/>
    <n v="1"/>
    <n v="6"/>
    <n v="1"/>
    <s v="First Class"/>
    <m/>
    <n v="73"/>
    <s v="Sporting Goods"/>
    <n v="19385"/>
    <n v="2"/>
    <s v="Fitness"/>
    <x v="3"/>
    <s v="Rajkot"/>
    <s v="Gujarat"/>
    <m/>
    <s v="India"/>
    <s v="South Asia"/>
    <n v="73"/>
    <n v="1360"/>
    <s v="Smart watch "/>
    <n v="327.75"/>
    <n v="297.07027734645828"/>
    <n v="1"/>
    <n v="13.10999966"/>
    <n v="327.75"/>
    <s v="Cash Over 200"/>
    <s v="CASH"/>
  </r>
  <r>
    <x v="776"/>
    <d v="2018-11-01T00:00:00"/>
    <n v="1"/>
    <n v="9"/>
    <n v="1"/>
    <s v="First Class"/>
    <m/>
    <n v="73"/>
    <s v="Sporting Goods"/>
    <n v="19384"/>
    <n v="2"/>
    <s v="Fitness"/>
    <x v="3"/>
    <s v="Gorakhpur"/>
    <s v="Haryana"/>
    <m/>
    <s v="India"/>
    <s v="South Asia"/>
    <n v="73"/>
    <n v="1360"/>
    <s v="Smart watch "/>
    <n v="327.75"/>
    <n v="297.07027734645828"/>
    <n v="1"/>
    <n v="16.38999939"/>
    <n v="327.75"/>
    <s v="Cash Over 200"/>
    <s v="CASH"/>
  </r>
  <r>
    <x v="777"/>
    <d v="2018-11-01T00:00:00"/>
    <n v="4"/>
    <n v="13"/>
    <n v="1"/>
    <s v="Standard Class"/>
    <m/>
    <n v="73"/>
    <s v="Sporting Goods"/>
    <n v="19383"/>
    <n v="2"/>
    <s v="Fitness"/>
    <x v="3"/>
    <s v="Surabaya"/>
    <s v="East Java"/>
    <m/>
    <s v="Indonesia"/>
    <s v="Southeast Asia"/>
    <n v="73"/>
    <n v="1360"/>
    <s v="Smart watch "/>
    <n v="327.75"/>
    <n v="297.07027734645828"/>
    <n v="1"/>
    <n v="18.030000690000001"/>
    <n v="327.75"/>
    <s v="Cash Over 200"/>
    <s v="CASH"/>
  </r>
  <r>
    <x v="778"/>
    <d v="2018-11-01T00:00:00"/>
    <n v="4"/>
    <n v="5"/>
    <n v="1"/>
    <s v="Standard Class"/>
    <m/>
    <n v="73"/>
    <s v="Sporting Goods"/>
    <n v="19382"/>
    <n v="2"/>
    <s v="Fitness"/>
    <x v="3"/>
    <s v="Surabaya"/>
    <s v="East Java"/>
    <m/>
    <s v="Indonesia"/>
    <s v="Southeast Asia"/>
    <n v="73"/>
    <n v="1360"/>
    <s v="Smart watch "/>
    <n v="327.75"/>
    <n v="297.07027734645828"/>
    <n v="1"/>
    <n v="22.940000529999999"/>
    <n v="327.75"/>
    <s v="Cash Over 200"/>
    <s v="CASH"/>
  </r>
  <r>
    <x v="779"/>
    <d v="2018-11-01T00:00:00"/>
    <n v="4"/>
    <n v="6"/>
    <n v="0"/>
    <s v="Standard Class"/>
    <m/>
    <n v="73"/>
    <s v="Sporting Goods"/>
    <n v="19381"/>
    <n v="2"/>
    <s v="Fitness"/>
    <x v="3"/>
    <s v="Surabaya"/>
    <s v="East Java"/>
    <m/>
    <s v="Indonesia"/>
    <s v="Southeast Asia"/>
    <n v="73"/>
    <n v="1360"/>
    <s v="Smart watch "/>
    <n v="327.75"/>
    <n v="297.07027734645828"/>
    <n v="1"/>
    <n v="29.5"/>
    <n v="327.75"/>
    <s v="Non-Cash Payments"/>
    <s v="DEBIT"/>
  </r>
  <r>
    <x v="780"/>
    <d v="2018-11-01T00:00:00"/>
    <n v="4"/>
    <n v="9"/>
    <n v="0"/>
    <s v="Standard Class"/>
    <m/>
    <n v="73"/>
    <s v="Sporting Goods"/>
    <n v="19380"/>
    <n v="2"/>
    <s v="Fitness"/>
    <x v="3"/>
    <s v="Brisbane"/>
    <s v="Queensland"/>
    <m/>
    <s v="Australia"/>
    <s v="Oceania"/>
    <n v="73"/>
    <n v="1360"/>
    <s v="Smart watch "/>
    <n v="327.75"/>
    <n v="297.07027734645828"/>
    <n v="1"/>
    <n v="32.77999878"/>
    <n v="327.75"/>
    <s v="Non-Cash Payments"/>
    <s v="DEBIT"/>
  </r>
  <r>
    <x v="781"/>
    <d v="2018-11-01T00:00:00"/>
    <n v="4"/>
    <n v="10"/>
    <n v="0"/>
    <s v="Standard Class"/>
    <m/>
    <n v="73"/>
    <s v="Sporting Goods"/>
    <n v="19379"/>
    <n v="2"/>
    <s v="Fitness"/>
    <x v="3"/>
    <s v="Bangkok"/>
    <s v="Bangkok"/>
    <m/>
    <s v="Thailand"/>
    <s v="Southeast Asia"/>
    <n v="73"/>
    <n v="1360"/>
    <s v="Smart watch "/>
    <n v="327.75"/>
    <n v="297.07027734645828"/>
    <n v="1"/>
    <n v="39.33000183"/>
    <n v="327.75"/>
    <s v="Cash Over 200"/>
    <s v="CASH"/>
  </r>
  <r>
    <x v="782"/>
    <d v="2018-11-01T00:00:00"/>
    <n v="4"/>
    <n v="11"/>
    <n v="1"/>
    <s v="Standard Class"/>
    <m/>
    <n v="73"/>
    <s v="Sporting Goods"/>
    <n v="19378"/>
    <n v="2"/>
    <s v="Fitness"/>
    <x v="3"/>
    <s v="Bangkok"/>
    <s v="Bangkok"/>
    <m/>
    <s v="Thailand"/>
    <s v="Southeast Asia"/>
    <n v="73"/>
    <n v="1360"/>
    <s v="Smart watch "/>
    <n v="327.75"/>
    <n v="297.07027734645828"/>
    <n v="1"/>
    <n v="42.61000061"/>
    <n v="327.75"/>
    <s v="Non-Cash Payments"/>
    <s v="DEBIT"/>
  </r>
  <r>
    <x v="783"/>
    <d v="2018-11-01T00:00:00"/>
    <n v="4"/>
    <n v="12"/>
    <n v="1"/>
    <s v="Standard Class"/>
    <m/>
    <n v="73"/>
    <s v="Sporting Goods"/>
    <n v="19377"/>
    <n v="2"/>
    <s v="Fitness"/>
    <x v="3"/>
    <s v="Dhaka"/>
    <s v="Dhaka"/>
    <m/>
    <s v="Bangladesh"/>
    <s v="South Asia"/>
    <n v="73"/>
    <n v="1360"/>
    <s v="Smart watch "/>
    <n v="327.75"/>
    <n v="297.07027734645828"/>
    <n v="1"/>
    <n v="49.159999849999998"/>
    <n v="327.75"/>
    <s v="Cash Over 200"/>
    <s v="CASH"/>
  </r>
  <r>
    <x v="784"/>
    <d v="2018-11-01T00:00:00"/>
    <n v="4"/>
    <n v="13"/>
    <n v="0"/>
    <s v="Standard Class"/>
    <m/>
    <n v="73"/>
    <s v="Sporting Goods"/>
    <n v="19376"/>
    <n v="2"/>
    <s v="Fitness"/>
    <x v="3"/>
    <s v="Dhaka"/>
    <s v="Dhaka"/>
    <m/>
    <s v="Bangladesh"/>
    <s v="South Asia"/>
    <n v="73"/>
    <n v="1360"/>
    <s v="Smart watch "/>
    <n v="327.75"/>
    <n v="297.07027734645828"/>
    <n v="1"/>
    <n v="52.439998629999998"/>
    <n v="327.75"/>
    <s v="Non-Cash Payments"/>
    <s v="TRANSFER"/>
  </r>
  <r>
    <x v="785"/>
    <d v="2018-11-01T00:00:00"/>
    <n v="4"/>
    <n v="5"/>
    <n v="0"/>
    <s v="Standard Class"/>
    <m/>
    <n v="73"/>
    <s v="Sporting Goods"/>
    <n v="19375"/>
    <n v="2"/>
    <s v="Fitness"/>
    <x v="3"/>
    <s v="Nagpur"/>
    <s v="Maharashtra"/>
    <m/>
    <s v="India"/>
    <s v="South Asia"/>
    <n v="73"/>
    <n v="1360"/>
    <s v="Smart watch "/>
    <n v="327.75"/>
    <n v="297.07027734645828"/>
    <n v="1"/>
    <n v="55.72000122"/>
    <n v="327.75"/>
    <s v="Non-Cash Payments"/>
    <s v="DEBIT"/>
  </r>
  <r>
    <x v="786"/>
    <d v="2018-11-01T00:00:00"/>
    <n v="4"/>
    <n v="6"/>
    <n v="0"/>
    <s v="Standard Class"/>
    <m/>
    <n v="73"/>
    <s v="Sporting Goods"/>
    <n v="19374"/>
    <n v="2"/>
    <s v="Fitness"/>
    <x v="3"/>
    <s v="Nagpur"/>
    <s v="Maharashtra"/>
    <m/>
    <s v="India"/>
    <s v="South Asia"/>
    <n v="73"/>
    <n v="1360"/>
    <s v="Smart watch "/>
    <n v="327.75"/>
    <n v="297.07027734645828"/>
    <n v="1"/>
    <n v="59"/>
    <n v="327.75"/>
    <s v="Non-Cash Payments"/>
    <s v="DEBIT"/>
  </r>
  <r>
    <x v="787"/>
    <d v="2018-11-01T00:00:00"/>
    <n v="4"/>
    <n v="9"/>
    <n v="1"/>
    <s v="Standard Class"/>
    <m/>
    <n v="73"/>
    <s v="Sporting Goods"/>
    <n v="19373"/>
    <n v="2"/>
    <s v="Fitness"/>
    <x v="3"/>
    <s v="Bangkok"/>
    <s v="Bangkok"/>
    <m/>
    <s v="Thailand"/>
    <s v="Southeast Asia"/>
    <n v="73"/>
    <n v="1360"/>
    <s v="Smart watch "/>
    <n v="327.75"/>
    <n v="297.07027734645828"/>
    <n v="1"/>
    <n v="65.550003050000001"/>
    <n v="327.75"/>
    <s v="Non-Cash Payments"/>
    <s v="DEBIT"/>
  </r>
  <r>
    <x v="788"/>
    <d v="2018-11-01T00:00:00"/>
    <n v="4"/>
    <n v="10"/>
    <n v="1"/>
    <s v="Standard Class"/>
    <m/>
    <n v="73"/>
    <s v="Sporting Goods"/>
    <n v="19372"/>
    <n v="2"/>
    <s v="Fitness"/>
    <x v="3"/>
    <s v="Nakhon Ratchasima"/>
    <s v="Nakhon Ratchasima"/>
    <m/>
    <s v="Thailand"/>
    <s v="Southeast Asia"/>
    <n v="73"/>
    <n v="1360"/>
    <s v="Smart watch "/>
    <n v="327.75"/>
    <n v="297.07027734645828"/>
    <n v="1"/>
    <n v="81.940002440000001"/>
    <n v="327.75"/>
    <s v="Non-Cash Payments"/>
    <s v="DEBIT"/>
  </r>
  <r>
    <x v="789"/>
    <d v="2018-11-01T00:00:00"/>
    <n v="4"/>
    <n v="11"/>
    <n v="0"/>
    <s v="Standard Class"/>
    <m/>
    <n v="73"/>
    <s v="Sporting Goods"/>
    <n v="19371"/>
    <n v="2"/>
    <s v="Fitness"/>
    <x v="3"/>
    <s v="Sydney"/>
    <s v="New South Wales"/>
    <m/>
    <s v="Australia"/>
    <s v="Oceania"/>
    <n v="73"/>
    <n v="1360"/>
    <s v="Smart watch "/>
    <n v="327.75"/>
    <n v="297.07027734645828"/>
    <n v="1"/>
    <n v="0"/>
    <n v="327.75"/>
    <s v="Non-Cash Payments"/>
    <s v="TRANSFER"/>
  </r>
  <r>
    <x v="790"/>
    <d v="2018-11-01T00:00:00"/>
    <n v="4"/>
    <n v="12"/>
    <n v="0"/>
    <s v="Standard Class"/>
    <m/>
    <n v="73"/>
    <s v="Sporting Goods"/>
    <n v="19370"/>
    <n v="2"/>
    <s v="Fitness"/>
    <x v="3"/>
    <s v="Sydney"/>
    <s v="New South Wales"/>
    <m/>
    <s v="Australia"/>
    <s v="Oceania"/>
    <n v="73"/>
    <n v="1360"/>
    <s v="Smart watch "/>
    <n v="327.75"/>
    <n v="297.07027734645828"/>
    <n v="1"/>
    <n v="3.2799999710000001"/>
    <n v="327.75"/>
    <s v="Cash Over 200"/>
    <s v="CASH"/>
  </r>
  <r>
    <x v="791"/>
    <d v="2018-11-01T00:00:00"/>
    <n v="4"/>
    <n v="13"/>
    <n v="0"/>
    <s v="Standard Class"/>
    <m/>
    <n v="73"/>
    <s v="Sporting Goods"/>
    <n v="19369"/>
    <n v="2"/>
    <s v="Fitness"/>
    <x v="3"/>
    <s v="Kota Kinabalu"/>
    <s v="Sabah"/>
    <m/>
    <s v="Malaysia"/>
    <s v="Southeast Asia"/>
    <n v="73"/>
    <n v="1360"/>
    <s v="Smart watch "/>
    <n v="327.75"/>
    <n v="297.07027734645828"/>
    <n v="1"/>
    <n v="6.5599999430000002"/>
    <n v="327.75"/>
    <s v="Non-Cash Payments"/>
    <s v="TRANSFER"/>
  </r>
  <r>
    <x v="792"/>
    <d v="2018-11-01T00:00:00"/>
    <n v="4"/>
    <n v="5"/>
    <n v="1"/>
    <s v="Standard Class"/>
    <m/>
    <n v="73"/>
    <s v="Sporting Goods"/>
    <n v="19368"/>
    <n v="2"/>
    <s v="Fitness"/>
    <x v="3"/>
    <s v="Jiutai"/>
    <s v="Jilin"/>
    <m/>
    <s v="China"/>
    <s v="Eastern Asia"/>
    <n v="73"/>
    <n v="1360"/>
    <s v="Smart watch "/>
    <n v="327.75"/>
    <n v="297.07027734645828"/>
    <n v="1"/>
    <n v="9.8299999239999991"/>
    <n v="327.75"/>
    <s v="Non-Cash Payments"/>
    <s v="DEBIT"/>
  </r>
  <r>
    <x v="793"/>
    <d v="2018-11-01T00:00:00"/>
    <n v="4"/>
    <n v="6"/>
    <n v="1"/>
    <s v="Standard Class"/>
    <m/>
    <n v="73"/>
    <s v="Sporting Goods"/>
    <n v="19367"/>
    <n v="2"/>
    <s v="Fitness"/>
    <x v="3"/>
    <s v="Jiutai"/>
    <s v="Jilin"/>
    <m/>
    <s v="China"/>
    <s v="Eastern Asia"/>
    <n v="73"/>
    <n v="1360"/>
    <s v="Smart watch "/>
    <n v="327.75"/>
    <n v="297.07027734645828"/>
    <n v="1"/>
    <n v="13.10999966"/>
    <n v="327.75"/>
    <s v="Cash Over 200"/>
    <s v="CASH"/>
  </r>
  <r>
    <x v="794"/>
    <d v="2018-11-01T00:00:00"/>
    <n v="2"/>
    <n v="5"/>
    <n v="1"/>
    <s v="Second Class"/>
    <m/>
    <n v="73"/>
    <s v="Sporting Goods"/>
    <n v="19366"/>
    <n v="2"/>
    <s v="Fitness"/>
    <x v="3"/>
    <s v="Singapore"/>
    <s v="Singapore"/>
    <m/>
    <s v="Singapore"/>
    <s v="Southeast Asia"/>
    <n v="73"/>
    <n v="1360"/>
    <s v="Smart watch "/>
    <n v="327.75"/>
    <n v="297.07027734645828"/>
    <n v="1"/>
    <n v="16.38999939"/>
    <n v="327.75"/>
    <s v="Cash Over 200"/>
    <s v="CASH"/>
  </r>
  <r>
    <x v="795"/>
    <d v="2018-11-01T00:00:00"/>
    <n v="2"/>
    <n v="6"/>
    <n v="1"/>
    <s v="Second Class"/>
    <m/>
    <n v="73"/>
    <s v="Sporting Goods"/>
    <n v="19365"/>
    <n v="2"/>
    <s v="Fitness"/>
    <x v="3"/>
    <s v="Brisbane"/>
    <s v="Queensland"/>
    <m/>
    <s v="Australia"/>
    <s v="Oceania"/>
    <n v="73"/>
    <n v="1360"/>
    <s v="Smart watch "/>
    <n v="327.75"/>
    <n v="297.07027734645828"/>
    <n v="1"/>
    <n v="18.030000690000001"/>
    <n v="327.75"/>
    <s v="Cash Over 200"/>
    <s v="CASH"/>
  </r>
  <r>
    <x v="796"/>
    <d v="2018-11-01T00:00:00"/>
    <n v="1"/>
    <n v="6"/>
    <n v="1"/>
    <s v="First Class"/>
    <m/>
    <n v="73"/>
    <s v="Sporting Goods"/>
    <n v="19364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22.940000529999999"/>
    <n v="327.75"/>
    <s v="Cash Over 200"/>
    <s v="CASH"/>
  </r>
  <r>
    <x v="797"/>
    <d v="2018-11-01T00:00:00"/>
    <n v="2"/>
    <n v="10"/>
    <n v="1"/>
    <s v="Second Class"/>
    <m/>
    <n v="73"/>
    <s v="Sporting Goods"/>
    <n v="19363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29.5"/>
    <n v="327.75"/>
    <s v="Non-Cash Payments"/>
    <s v="DEBIT"/>
  </r>
  <r>
    <x v="798"/>
    <d v="2018-11-01T00:00:00"/>
    <n v="2"/>
    <n v="11"/>
    <n v="1"/>
    <s v="Second Class"/>
    <m/>
    <n v="73"/>
    <s v="Sporting Goods"/>
    <n v="19362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32.77999878"/>
    <n v="327.75"/>
    <s v="Non-Cash Payments"/>
    <s v="DEBIT"/>
  </r>
  <r>
    <x v="799"/>
    <d v="2018-11-01T00:00:00"/>
    <n v="2"/>
    <n v="3"/>
    <n v="1"/>
    <s v="Second Class"/>
    <m/>
    <n v="73"/>
    <s v="Sporting Goods"/>
    <n v="19361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39.33000183"/>
    <n v="327.75"/>
    <s v="Non-Cash Payments"/>
    <s v="DEBIT"/>
  </r>
  <r>
    <x v="800"/>
    <d v="2018-11-01T00:00:00"/>
    <n v="0"/>
    <n v="3"/>
    <n v="1"/>
    <s v="Same Day"/>
    <m/>
    <n v="73"/>
    <s v="Sporting Goods"/>
    <n v="19360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42.61000061"/>
    <n v="327.75"/>
    <s v="Cash Over 200"/>
    <s v="CASH"/>
  </r>
  <r>
    <x v="801"/>
    <d v="2018-11-01T00:00:00"/>
    <n v="0"/>
    <n v="4"/>
    <n v="1"/>
    <s v="Same Day"/>
    <m/>
    <n v="73"/>
    <s v="Sporting Goods"/>
    <n v="19359"/>
    <n v="2"/>
    <s v="Fitness"/>
    <x v="3"/>
    <s v="Shantou"/>
    <s v="Guangdong"/>
    <m/>
    <s v="China"/>
    <s v="Eastern Asia"/>
    <n v="73"/>
    <n v="1360"/>
    <s v="Smart watch "/>
    <n v="327.75"/>
    <n v="297.07027734645828"/>
    <n v="1"/>
    <n v="49.159999849999998"/>
    <n v="327.75"/>
    <s v="Non-Cash Payments"/>
    <s v="DEBIT"/>
  </r>
  <r>
    <x v="802"/>
    <d v="2018-11-01T00:00:00"/>
    <n v="0"/>
    <n v="5"/>
    <n v="1"/>
    <s v="Same Day"/>
    <m/>
    <n v="73"/>
    <s v="Sporting Goods"/>
    <n v="19358"/>
    <n v="2"/>
    <s v="Fitness"/>
    <x v="3"/>
    <s v="Cairns"/>
    <s v="Queensland"/>
    <m/>
    <s v="Australia"/>
    <s v="Oceania"/>
    <n v="73"/>
    <n v="1360"/>
    <s v="Smart watch "/>
    <n v="327.75"/>
    <n v="297.07027734645828"/>
    <n v="1"/>
    <n v="52.439998629999998"/>
    <n v="327.75"/>
    <s v="Non-Cash Payments"/>
    <s v="DEBIT"/>
  </r>
  <r>
    <x v="803"/>
    <d v="2018-11-01T00:00:00"/>
    <n v="0"/>
    <n v="6"/>
    <n v="1"/>
    <s v="Same Day"/>
    <m/>
    <n v="73"/>
    <s v="Sporting Goods"/>
    <n v="19357"/>
    <n v="2"/>
    <s v="Fitness"/>
    <x v="3"/>
    <s v="Cairns"/>
    <s v="Queensland"/>
    <m/>
    <s v="Australia"/>
    <s v="Oceania"/>
    <n v="73"/>
    <n v="1360"/>
    <s v="Smart watch "/>
    <n v="327.75"/>
    <n v="297.07027734645828"/>
    <n v="1"/>
    <n v="55.72000122"/>
    <n v="327.75"/>
    <s v="Non-Cash Payments"/>
    <s v="DEBIT"/>
  </r>
  <r>
    <x v="804"/>
    <d v="2018-11-01T00:00:00"/>
    <n v="0"/>
    <n v="9"/>
    <n v="1"/>
    <s v="Same Day"/>
    <m/>
    <n v="73"/>
    <s v="Sporting Goods"/>
    <n v="19356"/>
    <n v="2"/>
    <s v="Fitness"/>
    <x v="3"/>
    <s v="Brisbane"/>
    <s v="Queensland"/>
    <m/>
    <s v="Australia"/>
    <s v="Oceania"/>
    <n v="73"/>
    <n v="1360"/>
    <s v="Smart watch "/>
    <n v="327.75"/>
    <n v="297.07027734645828"/>
    <n v="1"/>
    <n v="59"/>
    <n v="327.75"/>
    <s v="Cash Over 200"/>
    <s v="CASH"/>
  </r>
  <r>
    <x v="805"/>
    <d v="2018-11-01T00:00:00"/>
    <n v="0"/>
    <n v="10"/>
    <n v="0"/>
    <s v="Same Day"/>
    <m/>
    <n v="73"/>
    <s v="Sporting Goods"/>
    <n v="19355"/>
    <n v="2"/>
    <s v="Fitness"/>
    <x v="3"/>
    <s v="Brisbane"/>
    <s v="Queensland"/>
    <m/>
    <s v="Australia"/>
    <s v="Oceania"/>
    <n v="73"/>
    <n v="1360"/>
    <s v="Smart watch "/>
    <n v="327.75"/>
    <n v="297.07027734645828"/>
    <n v="1"/>
    <n v="65.550003050000001"/>
    <n v="327.75"/>
    <s v="Non-Cash Payments"/>
    <s v="TRANSFER"/>
  </r>
  <r>
    <x v="806"/>
    <d v="2018-11-01T00:00:00"/>
    <n v="0"/>
    <n v="2"/>
    <n v="1"/>
    <s v="Same Day"/>
    <m/>
    <n v="73"/>
    <s v="Sporting Goods"/>
    <n v="19354"/>
    <n v="2"/>
    <s v="Fitness"/>
    <x v="3"/>
    <s v="Jaipur"/>
    <s v="Rajasthan"/>
    <m/>
    <s v="India"/>
    <s v="South Asia"/>
    <n v="73"/>
    <n v="1360"/>
    <s v="Smart watch "/>
    <n v="327.75"/>
    <n v="297.07027734645828"/>
    <n v="1"/>
    <n v="81.940002440000001"/>
    <n v="327.75"/>
    <s v="Non-Cash Payments"/>
    <s v="DEBIT"/>
  </r>
  <r>
    <x v="807"/>
    <d v="2018-11-01T00:00:00"/>
    <n v="4"/>
    <n v="6"/>
    <n v="1"/>
    <s v="Standard Class"/>
    <m/>
    <n v="73"/>
    <s v="Sporting Goods"/>
    <n v="19353"/>
    <n v="2"/>
    <s v="Fitness"/>
    <x v="3"/>
    <s v="Jaipur"/>
    <s v="Rajasthan"/>
    <m/>
    <s v="India"/>
    <s v="South Asia"/>
    <n v="73"/>
    <n v="1360"/>
    <s v="Smart watch "/>
    <n v="327.75"/>
    <n v="297.07027734645828"/>
    <n v="1"/>
    <n v="0"/>
    <n v="327.75"/>
    <s v="Non-Cash Payments"/>
    <s v="DEBIT"/>
  </r>
  <r>
    <x v="808"/>
    <d v="2018-11-01T00:00:00"/>
    <n v="4"/>
    <n v="9"/>
    <n v="1"/>
    <s v="Standard Class"/>
    <m/>
    <n v="73"/>
    <s v="Sporting Goods"/>
    <n v="19352"/>
    <n v="2"/>
    <s v="Fitness"/>
    <x v="3"/>
    <s v="Ho Chi Minh City"/>
    <s v="Ho Chi Minh City"/>
    <m/>
    <s v="Vietnam"/>
    <s v="Southeast Asia"/>
    <n v="73"/>
    <n v="1360"/>
    <s v="Smart watch "/>
    <n v="327.75"/>
    <n v="297.07027734645828"/>
    <n v="1"/>
    <n v="3.2799999710000001"/>
    <n v="327.75"/>
    <s v="Non-Cash Payments"/>
    <s v="DEBIT"/>
  </r>
  <r>
    <x v="809"/>
    <d v="2018-11-01T00:00:00"/>
    <n v="4"/>
    <n v="10"/>
    <n v="0"/>
    <s v="Standard Class"/>
    <m/>
    <n v="73"/>
    <s v="Sporting Goods"/>
    <n v="19351"/>
    <n v="2"/>
    <s v="Fitness"/>
    <x v="3"/>
    <s v="Raipur"/>
    <s v="Chhattisgarh"/>
    <m/>
    <s v="India"/>
    <s v="South Asia"/>
    <n v="73"/>
    <n v="1360"/>
    <s v="Smart watch "/>
    <n v="327.75"/>
    <n v="297.07027734645828"/>
    <n v="1"/>
    <n v="6.5599999430000002"/>
    <n v="327.75"/>
    <s v="Non-Cash Payments"/>
    <s v="TRANSFER"/>
  </r>
  <r>
    <x v="810"/>
    <d v="2018-11-01T00:00:00"/>
    <n v="4"/>
    <n v="11"/>
    <n v="0"/>
    <s v="Standard Class"/>
    <m/>
    <n v="73"/>
    <s v="Sporting Goods"/>
    <n v="19350"/>
    <n v="2"/>
    <s v="Fitness"/>
    <x v="3"/>
    <s v="Loudi"/>
    <s v="Hunan"/>
    <m/>
    <s v="China"/>
    <s v="Eastern Asia"/>
    <n v="73"/>
    <n v="1360"/>
    <s v="Smart watch "/>
    <n v="327.75"/>
    <n v="297.07027734645828"/>
    <n v="1"/>
    <n v="9.8299999239999991"/>
    <n v="327.75"/>
    <s v="Non-Cash Payments"/>
    <s v="TRANSFER"/>
  </r>
  <r>
    <x v="811"/>
    <d v="2016-12-23T00:00:00"/>
    <n v="2"/>
    <n v="10"/>
    <n v="0"/>
    <s v="Second Class"/>
    <m/>
    <n v="9"/>
    <s v="Cardio Equipment"/>
    <n v="9597"/>
    <n v="3"/>
    <s v="Footwear"/>
    <x v="3"/>
    <s v="Tabuk"/>
    <s v="Tabuk"/>
    <m/>
    <s v="Saudi Arabia"/>
    <s v="West Asia"/>
    <n v="9"/>
    <n v="191"/>
    <s v="Nike Men's Free 5.0+ Running Shoe"/>
    <n v="99.989997860000003"/>
    <n v="95.114003926871064"/>
    <n v="3"/>
    <n v="45"/>
    <n v="299.96999357999999"/>
    <s v="Cash Over 200"/>
    <s v="CASH"/>
  </r>
  <r>
    <x v="812"/>
    <d v="2016-03-18T00:00:00"/>
    <n v="2"/>
    <n v="11"/>
    <n v="1"/>
    <s v="Second Class"/>
    <m/>
    <n v="29"/>
    <s v="Shop By Sport"/>
    <n v="9702"/>
    <n v="5"/>
    <s v="Golf"/>
    <x v="3"/>
    <s v="Manukau City"/>
    <s v="Auckland"/>
    <m/>
    <s v="New Zealand"/>
    <s v="Oceania"/>
    <n v="29"/>
    <n v="627"/>
    <s v="Under Armour Girls' Toddler Spine Surge Runni"/>
    <n v="39.990001679999999"/>
    <n v="34.198098313835338"/>
    <n v="3"/>
    <n v="6"/>
    <n v="119.97000503999999"/>
    <s v="Cash not over 200"/>
    <s v="CASH"/>
  </r>
  <r>
    <x v="671"/>
    <d v="2016-12-31T00:00:00"/>
    <n v="2"/>
    <n v="3"/>
    <n v="1"/>
    <s v="Second Class"/>
    <m/>
    <n v="9"/>
    <s v="Cardio Equipment"/>
    <n v="1362"/>
    <n v="3"/>
    <s v="Footwear"/>
    <x v="3"/>
    <s v="Istanbul"/>
    <s v="Istanbul"/>
    <m/>
    <s v="Turkey"/>
    <s v="West Asia"/>
    <n v="9"/>
    <n v="191"/>
    <s v="Nike Men's Free 5.0+ Running Shoe"/>
    <n v="99.989997860000003"/>
    <n v="95.114003926871064"/>
    <n v="3"/>
    <n v="45"/>
    <n v="299.96999357999999"/>
    <s v="Cash Over 200"/>
    <s v="CASH"/>
  </r>
  <r>
    <x v="813"/>
    <d v="2016-10-02T00:00:00"/>
    <n v="2"/>
    <n v="4"/>
    <n v="1"/>
    <s v="Second Class"/>
    <m/>
    <n v="17"/>
    <s v="Cleats"/>
    <n v="9467"/>
    <n v="4"/>
    <s v="Apparel"/>
    <x v="3"/>
    <s v="Jakarta"/>
    <s v="Jakarta"/>
    <m/>
    <s v="Indonesia"/>
    <s v="Southeast Asia"/>
    <n v="17"/>
    <n v="365"/>
    <s v="Perfect Fitness Perfect Rip Deck"/>
    <n v="59.990001679999999"/>
    <n v="54.488929209402009"/>
    <n v="3"/>
    <n v="1.7999999520000001"/>
    <n v="179.97000503999999"/>
    <s v="Cash not over 200"/>
    <s v="CASH"/>
  </r>
  <r>
    <x v="670"/>
    <d v="2016-11-28T00:00:00"/>
    <n v="2"/>
    <n v="5"/>
    <n v="1"/>
    <s v="Second Class"/>
    <m/>
    <n v="17"/>
    <s v="Cleats"/>
    <n v="9114"/>
    <n v="4"/>
    <s v="Apparel"/>
    <x v="3"/>
    <s v="Ulaanbaatar"/>
    <s v="Ulan Bator"/>
    <m/>
    <s v="Mongolia"/>
    <s v="Eastern Asia"/>
    <n v="17"/>
    <n v="365"/>
    <s v="Perfect Fitness Perfect Rip Deck"/>
    <n v="59.990001679999999"/>
    <n v="54.488929209402009"/>
    <n v="3"/>
    <n v="7.1999998090000004"/>
    <n v="179.97000503999999"/>
    <s v="Cash not over 200"/>
    <s v="CASH"/>
  </r>
  <r>
    <x v="814"/>
    <d v="2016-01-04T00:00:00"/>
    <n v="2"/>
    <n v="6"/>
    <n v="0"/>
    <s v="Second Class"/>
    <m/>
    <n v="17"/>
    <s v="Cleats"/>
    <n v="2546"/>
    <n v="4"/>
    <s v="Apparel"/>
    <x v="3"/>
    <s v="Tangerang"/>
    <s v="West Java"/>
    <m/>
    <s v="Indonesia"/>
    <s v="Southeast Asia"/>
    <n v="17"/>
    <n v="365"/>
    <s v="Perfect Fitness Perfect Rip Deck"/>
    <n v="59.990001679999999"/>
    <n v="54.488929209402009"/>
    <n v="3"/>
    <n v="9.8999996190000008"/>
    <n v="179.97000503999999"/>
    <s v="Cash not over 200"/>
    <s v="CASH"/>
  </r>
  <r>
    <x v="815"/>
    <d v="2015-11-19T00:00:00"/>
    <n v="2"/>
    <n v="9"/>
    <n v="0"/>
    <s v="Second Class"/>
    <m/>
    <n v="17"/>
    <s v="Cleats"/>
    <n v="2240"/>
    <n v="4"/>
    <s v="Apparel"/>
    <x v="3"/>
    <s v="Shenzhen"/>
    <s v="Guangdong"/>
    <m/>
    <s v="China"/>
    <s v="Eastern Asia"/>
    <n v="17"/>
    <n v="365"/>
    <s v="Perfect Fitness Perfect Rip Deck"/>
    <n v="59.990001679999999"/>
    <n v="54.488929209402009"/>
    <n v="3"/>
    <n v="16.200000760000002"/>
    <n v="179.97000503999999"/>
    <s v="Cash not over 200"/>
    <s v="CASH"/>
  </r>
  <r>
    <x v="816"/>
    <d v="2016-10-01T00:00:00"/>
    <n v="2"/>
    <n v="10"/>
    <n v="1"/>
    <s v="Second Class"/>
    <m/>
    <n v="17"/>
    <s v="Cleats"/>
    <n v="11650"/>
    <n v="4"/>
    <s v="Apparel"/>
    <x v="3"/>
    <s v="Brisbane"/>
    <s v="Queensland"/>
    <m/>
    <s v="Australia"/>
    <s v="Oceania"/>
    <n v="17"/>
    <n v="365"/>
    <s v="Perfect Fitness Perfect Rip Deck"/>
    <n v="59.990001679999999"/>
    <n v="54.488929209402009"/>
    <n v="3"/>
    <n v="27"/>
    <n v="179.97000503999999"/>
    <s v="Cash not over 200"/>
    <s v="CASH"/>
  </r>
  <r>
    <x v="814"/>
    <d v="2016-01-04T00:00:00"/>
    <n v="2"/>
    <n v="11"/>
    <n v="0"/>
    <s v="Second Class"/>
    <m/>
    <n v="24"/>
    <s v="Women's Apparel"/>
    <n v="2546"/>
    <n v="5"/>
    <s v="Golf"/>
    <x v="3"/>
    <s v="Tangerang"/>
    <s v="West Java"/>
    <m/>
    <s v="Indonesia"/>
    <s v="Southeast Asia"/>
    <n v="24"/>
    <n v="502"/>
    <s v="Nike Men's Dri-FIT Victory Golf Polo"/>
    <n v="50"/>
    <n v="43.678035218757444"/>
    <n v="3"/>
    <n v="0"/>
    <n v="150"/>
    <s v="Cash not over 200"/>
    <s v="CASH"/>
  </r>
  <r>
    <x v="817"/>
    <d v="2015-11-30T00:00:00"/>
    <n v="2"/>
    <n v="3"/>
    <n v="1"/>
    <s v="Second Class"/>
    <m/>
    <n v="29"/>
    <s v="Shop By Sport"/>
    <n v="10368"/>
    <n v="5"/>
    <s v="Golf"/>
    <x v="3"/>
    <s v="Sydney"/>
    <s v="New South Wales"/>
    <m/>
    <s v="Australia"/>
    <s v="Oceania"/>
    <n v="29"/>
    <n v="627"/>
    <s v="Under Armour Girls' Toddler Spine Surge Runni"/>
    <n v="39.990001679999999"/>
    <n v="34.198098313835338"/>
    <n v="3"/>
    <n v="23.989999770000001"/>
    <n v="119.97000503999999"/>
    <s v="Cash not over 200"/>
    <s v="CASH"/>
  </r>
  <r>
    <x v="818"/>
    <d v="2016-01-31T00:00:00"/>
    <n v="2"/>
    <n v="4"/>
    <n v="1"/>
    <s v="Second Class"/>
    <m/>
    <n v="41"/>
    <s v="Trade-In"/>
    <n v="6489"/>
    <n v="6"/>
    <s v="Outdoors"/>
    <x v="3"/>
    <s v="Newcastle"/>
    <s v="New South Wales"/>
    <m/>
    <s v="Australia"/>
    <s v="Oceania"/>
    <n v="41"/>
    <n v="917"/>
    <s v="Glove It Women's Mod Oval 3-Zip Carry All Gol"/>
    <n v="21.989999770000001"/>
    <n v="20.391999720066668"/>
    <n v="3"/>
    <n v="0.66000002599999996"/>
    <n v="65.969999310000006"/>
    <s v="Cash not over 200"/>
    <s v="CASH"/>
  </r>
  <r>
    <x v="819"/>
    <d v="2016-02-17T00:00:00"/>
    <n v="2"/>
    <n v="5"/>
    <n v="1"/>
    <s v="Second Class"/>
    <m/>
    <n v="41"/>
    <s v="Trade-In"/>
    <n v="10533"/>
    <n v="6"/>
    <s v="Outdoors"/>
    <x v="3"/>
    <s v="Aurangabad"/>
    <s v="Bihar"/>
    <m/>
    <s v="India"/>
    <s v="South Asia"/>
    <n v="41"/>
    <n v="924"/>
    <s v="Glove It Urban Brick Golf Towel"/>
    <n v="15.989999770000001"/>
    <n v="16.143866608000003"/>
    <n v="3"/>
    <n v="11.989999770000001"/>
    <n v="47.969999310000006"/>
    <s v="Cash not over 200"/>
    <s v="CASH"/>
  </r>
  <r>
    <x v="820"/>
    <d v="2015-07-11T00:00:00"/>
    <n v="2"/>
    <n v="6"/>
    <n v="1"/>
    <s v="Second Class"/>
    <m/>
    <n v="40"/>
    <s v="Accessories"/>
    <n v="6491"/>
    <n v="6"/>
    <s v="Outdoors"/>
    <x v="3"/>
    <s v="Mudanjiang"/>
    <s v="Heilongjiang"/>
    <m/>
    <s v="China"/>
    <s v="Eastern Asia"/>
    <n v="40"/>
    <n v="885"/>
    <s v="Team Golf St. Louis Cardinals Putter Grip"/>
    <n v="24.989999770000001"/>
    <n v="29.483249567625002"/>
    <n v="4"/>
    <n v="5.5"/>
    <n v="99.959999080000003"/>
    <s v="Cash not over 200"/>
    <s v="CASH"/>
  </r>
  <r>
    <x v="670"/>
    <d v="2016-11-28T00:00:00"/>
    <n v="2"/>
    <n v="9"/>
    <n v="1"/>
    <s v="Second Class"/>
    <m/>
    <n v="17"/>
    <s v="Cleats"/>
    <n v="9114"/>
    <n v="4"/>
    <s v="Apparel"/>
    <x v="3"/>
    <s v="Ulaanbaatar"/>
    <s v="Ulan Bator"/>
    <m/>
    <s v="Mongolia"/>
    <s v="Eastern Asia"/>
    <n v="17"/>
    <n v="365"/>
    <s v="Perfect Fitness Perfect Rip Deck"/>
    <n v="59.990001679999999"/>
    <n v="54.488929209402009"/>
    <n v="4"/>
    <n v="12"/>
    <n v="239.96000672"/>
    <s v="Cash Over 200"/>
    <s v="CASH"/>
  </r>
  <r>
    <x v="821"/>
    <d v="2016-01-04T00:00:00"/>
    <n v="2"/>
    <n v="10"/>
    <n v="1"/>
    <s v="Second Class"/>
    <m/>
    <n v="17"/>
    <s v="Cleats"/>
    <n v="5564"/>
    <n v="4"/>
    <s v="Apparel"/>
    <x v="3"/>
    <s v="Manukau City"/>
    <s v="Auckland"/>
    <m/>
    <s v="New Zealand"/>
    <s v="Oceania"/>
    <n v="17"/>
    <n v="365"/>
    <s v="Perfect Fitness Perfect Rip Deck"/>
    <n v="59.990001679999999"/>
    <n v="54.488929209402009"/>
    <n v="4"/>
    <n v="24"/>
    <n v="239.96000672"/>
    <s v="Cash Over 200"/>
    <s v="CASH"/>
  </r>
  <r>
    <x v="822"/>
    <d v="2016-10-30T00:00:00"/>
    <n v="2"/>
    <n v="11"/>
    <n v="1"/>
    <s v="Second Class"/>
    <m/>
    <n v="17"/>
    <s v="Cleats"/>
    <n v="7955"/>
    <n v="4"/>
    <s v="Apparel"/>
    <x v="3"/>
    <s v="Qom"/>
    <s v="Qom"/>
    <m/>
    <s v="Iran"/>
    <s v="South Asia"/>
    <n v="17"/>
    <n v="365"/>
    <s v="Perfect Fitness Perfect Rip Deck"/>
    <n v="59.990001679999999"/>
    <n v="54.488929209402009"/>
    <n v="4"/>
    <n v="43.189998629999998"/>
    <n v="239.96000672"/>
    <s v="Cash Over 200"/>
    <s v="CASH"/>
  </r>
  <r>
    <x v="823"/>
    <d v="2015-12-26T00:00:00"/>
    <n v="2"/>
    <n v="3"/>
    <n v="0"/>
    <s v="Second Class"/>
    <m/>
    <n v="29"/>
    <s v="Shop By Sport"/>
    <n v="5728"/>
    <n v="5"/>
    <s v="Golf"/>
    <x v="3"/>
    <s v="Melbourne"/>
    <s v="Victoria"/>
    <m/>
    <s v="Australia"/>
    <s v="Oceania"/>
    <n v="29"/>
    <n v="627"/>
    <s v="Under Armour Girls' Toddler Spine Surge Runni"/>
    <n v="39.990001679999999"/>
    <n v="34.198098313835338"/>
    <n v="4"/>
    <n v="6.4000000950000002"/>
    <n v="159.96000672"/>
    <s v="Cash not over 200"/>
    <s v="CASH"/>
  </r>
  <r>
    <x v="671"/>
    <d v="2016-12-31T00:00:00"/>
    <n v="2"/>
    <n v="4"/>
    <n v="1"/>
    <s v="Second Class"/>
    <m/>
    <n v="24"/>
    <s v="Women's Apparel"/>
    <n v="1362"/>
    <n v="5"/>
    <s v="Golf"/>
    <x v="3"/>
    <s v="Istanbul"/>
    <s v="Istanbul"/>
    <m/>
    <s v="Turkey"/>
    <s v="West Asia"/>
    <n v="24"/>
    <n v="502"/>
    <s v="Nike Men's Dri-FIT Victory Golf Polo"/>
    <n v="50"/>
    <n v="43.678035218757444"/>
    <n v="4"/>
    <n v="8"/>
    <n v="200"/>
    <s v="Non-Cash Payments"/>
    <s v="CASH"/>
  </r>
  <r>
    <x v="824"/>
    <d v="2015-01-12T00:00:00"/>
    <n v="2"/>
    <n v="5"/>
    <n v="1"/>
    <s v="Second Class"/>
    <m/>
    <n v="29"/>
    <s v="Shop By Sport"/>
    <n v="9704"/>
    <n v="5"/>
    <s v="Golf"/>
    <x v="3"/>
    <s v="Ho Chi Minh City"/>
    <s v="Ho Chi Minh City"/>
    <m/>
    <s v="Vietnam"/>
    <s v="Southeast Asia"/>
    <n v="29"/>
    <n v="627"/>
    <s v="Under Armour Girls' Toddler Spine Surge Runni"/>
    <n v="39.990001679999999"/>
    <n v="34.198098313835338"/>
    <n v="4"/>
    <n v="8"/>
    <n v="159.96000672"/>
    <s v="Cash not over 200"/>
    <s v="CASH"/>
  </r>
  <r>
    <x v="825"/>
    <d v="2015-11-16T00:00:00"/>
    <n v="2"/>
    <n v="6"/>
    <n v="1"/>
    <s v="Second Class"/>
    <m/>
    <n v="24"/>
    <s v="Women's Apparel"/>
    <n v="8485"/>
    <n v="5"/>
    <s v="Golf"/>
    <x v="3"/>
    <s v="Yangon"/>
    <s v="Yangon"/>
    <m/>
    <s v="Myanmar (Burma)"/>
    <s v="Southeast Asia"/>
    <n v="24"/>
    <n v="502"/>
    <s v="Nike Men's Dri-FIT Victory Golf Polo"/>
    <n v="50"/>
    <n v="43.678035218757444"/>
    <n v="4"/>
    <n v="11"/>
    <n v="200"/>
    <s v="Non-Cash Payments"/>
    <s v="CASH"/>
  </r>
  <r>
    <x v="826"/>
    <d v="2015-11-11T00:00:00"/>
    <n v="2"/>
    <n v="9"/>
    <n v="1"/>
    <s v="Second Class"/>
    <m/>
    <n v="29"/>
    <s v="Shop By Sport"/>
    <n v="11216"/>
    <n v="5"/>
    <s v="Golf"/>
    <x v="3"/>
    <s v="Tokyo"/>
    <s v="Tokyo"/>
    <m/>
    <s v="Japan"/>
    <s v="Eastern Asia"/>
    <n v="29"/>
    <n v="627"/>
    <s v="Under Armour Girls' Toddler Spine Surge Runni"/>
    <n v="39.990001679999999"/>
    <n v="34.198098313835338"/>
    <n v="4"/>
    <n v="28.790000920000001"/>
    <n v="159.96000672"/>
    <s v="Cash not over 200"/>
    <s v="CASH"/>
  </r>
  <r>
    <x v="667"/>
    <d v="2016-10-25T00:00:00"/>
    <n v="2"/>
    <n v="10"/>
    <n v="0"/>
    <s v="Second Class"/>
    <m/>
    <n v="24"/>
    <s v="Women's Apparel"/>
    <n v="4741"/>
    <n v="5"/>
    <s v="Golf"/>
    <x v="3"/>
    <s v="Bursa"/>
    <s v="Bursa"/>
    <m/>
    <s v="Turkey"/>
    <s v="West Asia"/>
    <n v="24"/>
    <n v="502"/>
    <s v="Nike Men's Dri-FIT Victory Golf Polo"/>
    <n v="50"/>
    <n v="43.678035218757444"/>
    <n v="4"/>
    <n v="36"/>
    <n v="200"/>
    <s v="Non-Cash Payments"/>
    <s v="CASH"/>
  </r>
  <r>
    <x v="827"/>
    <d v="2015-12-19T00:00:00"/>
    <n v="2"/>
    <n v="11"/>
    <n v="1"/>
    <s v="Second Class"/>
    <m/>
    <n v="40"/>
    <s v="Accessories"/>
    <n v="12160"/>
    <n v="6"/>
    <s v="Outdoors"/>
    <x v="3"/>
    <s v="Perth"/>
    <s v="Western Australia"/>
    <m/>
    <s v="Australia"/>
    <s v="Oceania"/>
    <n v="40"/>
    <n v="885"/>
    <s v="Team Golf St. Louis Cardinals Putter Grip"/>
    <n v="24.989999770000001"/>
    <n v="29.483249567625002"/>
    <n v="4"/>
    <n v="4"/>
    <n v="99.959999080000003"/>
    <s v="Cash not over 200"/>
    <s v="CASH"/>
  </r>
  <r>
    <x v="828"/>
    <d v="2016-09-02T00:00:00"/>
    <n v="4"/>
    <n v="5"/>
    <n v="0"/>
    <s v="Standard Class"/>
    <m/>
    <n v="9"/>
    <s v="Cardio Equipment"/>
    <n v="9495"/>
    <n v="3"/>
    <s v="Footwear"/>
    <x v="3"/>
    <s v="Hyderabad"/>
    <s v="Telangana"/>
    <m/>
    <s v="India"/>
    <s v="South Asia"/>
    <n v="9"/>
    <n v="191"/>
    <s v="Nike Men's Free 5.0+ Running Shoe"/>
    <n v="99.989997860000003"/>
    <n v="95.114003926871064"/>
    <n v="5"/>
    <n v="50"/>
    <n v="499.94998930000003"/>
    <s v="Non-Cash Payments"/>
    <s v="TRANSFER"/>
  </r>
  <r>
    <x v="829"/>
    <d v="2015-12-23T00:00:00"/>
    <n v="4"/>
    <n v="6"/>
    <n v="0"/>
    <s v="Standard Class"/>
    <m/>
    <n v="9"/>
    <s v="Cardio Equipment"/>
    <n v="4841"/>
    <n v="3"/>
    <s v="Footwear"/>
    <x v="3"/>
    <s v="Jiangyan"/>
    <s v="Jiangsu"/>
    <m/>
    <s v="China"/>
    <s v="Eastern Asia"/>
    <n v="9"/>
    <n v="191"/>
    <s v="Nike Men's Free 5.0+ Running Shoe"/>
    <n v="99.989997860000003"/>
    <n v="95.114003926871064"/>
    <n v="5"/>
    <n v="74.989997860000003"/>
    <n v="499.94998930000003"/>
    <s v="Non-Cash Payments"/>
    <s v="TRANSFER"/>
  </r>
  <r>
    <x v="830"/>
    <d v="2016-03-30T00:00:00"/>
    <n v="4"/>
    <n v="9"/>
    <n v="0"/>
    <s v="Standard Class"/>
    <m/>
    <n v="9"/>
    <s v="Cardio Equipment"/>
    <n v="9803"/>
    <n v="3"/>
    <s v="Footwear"/>
    <x v="3"/>
    <s v="Christchurch"/>
    <s v="Canterbury"/>
    <m/>
    <s v="New Zealand"/>
    <s v="Oceania"/>
    <n v="9"/>
    <n v="191"/>
    <s v="Nike Men's Free 5.0+ Running Shoe"/>
    <n v="99.989997860000003"/>
    <n v="95.114003926871064"/>
    <n v="5"/>
    <n v="124.98999790000001"/>
    <n v="499.94998930000003"/>
    <s v="Non-Cash Payments"/>
    <s v="TRANSFER"/>
  </r>
  <r>
    <x v="831"/>
    <d v="2016-03-25T00:00:00"/>
    <n v="4"/>
    <n v="10"/>
    <n v="0"/>
    <s v="Standard Class"/>
    <m/>
    <n v="3"/>
    <s v="Baseball &amp; Softball"/>
    <n v="8422"/>
    <n v="2"/>
    <s v="Fitness"/>
    <x v="3"/>
    <s v="Masterton"/>
    <s v="Wellington"/>
    <m/>
    <s v="New Zealand"/>
    <s v="Oceania"/>
    <n v="3"/>
    <n v="37"/>
    <s v="adidas Kids' F5 Messi FG Soccer Cleat"/>
    <n v="34.990001679999999"/>
    <n v="40.283001997"/>
    <n v="5"/>
    <n v="20.989999770000001"/>
    <n v="174.9500084"/>
    <s v="Non-Cash Payments"/>
    <s v="TRANSFER"/>
  </r>
  <r>
    <x v="832"/>
    <d v="2016-01-13T00:00:00"/>
    <n v="4"/>
    <n v="11"/>
    <n v="1"/>
    <s v="Standard Class"/>
    <m/>
    <n v="13"/>
    <s v="Electronics"/>
    <n v="7391"/>
    <n v="3"/>
    <s v="Footwear"/>
    <x v="3"/>
    <s v="Daqing"/>
    <s v="Heilongjiang"/>
    <m/>
    <s v="China"/>
    <s v="Eastern Asia"/>
    <n v="13"/>
    <n v="282"/>
    <s v="Under Armour Women's Ignite PIP VI Slide"/>
    <n v="31.989999770000001"/>
    <n v="27.763856872771434"/>
    <n v="5"/>
    <n v="0"/>
    <n v="159.94999885000001"/>
    <s v="Non-Cash Payments"/>
    <s v="TRANSFER"/>
  </r>
  <r>
    <x v="833"/>
    <d v="2016-03-22T00:00:00"/>
    <n v="4"/>
    <n v="12"/>
    <n v="1"/>
    <s v="Standard Class"/>
    <m/>
    <n v="9"/>
    <s v="Cardio Equipment"/>
    <n v="11426"/>
    <n v="3"/>
    <s v="Footwear"/>
    <x v="3"/>
    <s v="Albury"/>
    <s v="New South Wales"/>
    <m/>
    <s v="Australia"/>
    <s v="Oceania"/>
    <n v="9"/>
    <n v="172"/>
    <s v="Nike Women's Tempo Shorts"/>
    <n v="30"/>
    <n v="34.094166694333332"/>
    <n v="5"/>
    <n v="0"/>
    <n v="150"/>
    <s v="Non-Cash Payments"/>
    <s v="TRANSFER"/>
  </r>
  <r>
    <x v="834"/>
    <d v="2015-02-11T00:00:00"/>
    <n v="4"/>
    <n v="13"/>
    <n v="0"/>
    <s v="Standard Class"/>
    <m/>
    <n v="9"/>
    <s v="Cardio Equipment"/>
    <n v="11664"/>
    <n v="3"/>
    <s v="Footwear"/>
    <x v="3"/>
    <s v="Manila"/>
    <s v="National Capital Region"/>
    <m/>
    <s v="Philippines"/>
    <s v="Southeast Asia"/>
    <n v="9"/>
    <n v="191"/>
    <s v="Nike Men's Free 5.0+ Running Shoe"/>
    <n v="99.989997860000003"/>
    <n v="95.114003926871064"/>
    <n v="5"/>
    <n v="25"/>
    <n v="499.94998930000003"/>
    <s v="Non-Cash Payments"/>
    <s v="TRANSFER"/>
  </r>
  <r>
    <x v="835"/>
    <d v="2016-10-28T00:00:00"/>
    <n v="4"/>
    <n v="5"/>
    <n v="0"/>
    <s v="Standard Class"/>
    <m/>
    <n v="9"/>
    <s v="Cardio Equipment"/>
    <n v="5339"/>
    <n v="3"/>
    <s v="Footwear"/>
    <x v="3"/>
    <s v="Baghdad"/>
    <s v="Baghdad"/>
    <m/>
    <s v="Iraq"/>
    <s v="West Asia"/>
    <n v="9"/>
    <n v="191"/>
    <s v="Nike Men's Free 5.0+ Running Shoe"/>
    <n v="99.989997860000003"/>
    <n v="95.114003926871064"/>
    <n v="5"/>
    <n v="27.5"/>
    <n v="499.94998930000003"/>
    <s v="Non-Cash Payments"/>
    <s v="TRANSFER"/>
  </r>
  <r>
    <x v="836"/>
    <d v="2016-09-03T00:00:00"/>
    <n v="4"/>
    <n v="6"/>
    <n v="0"/>
    <s v="Standard Class"/>
    <m/>
    <n v="9"/>
    <s v="Cardio Equipment"/>
    <n v="3204"/>
    <n v="3"/>
    <s v="Footwear"/>
    <x v="3"/>
    <s v="Valenzuela"/>
    <s v="National Capital Region"/>
    <m/>
    <s v="Philippines"/>
    <s v="Southeast Asia"/>
    <n v="9"/>
    <n v="191"/>
    <s v="Nike Men's Free 5.0+ Running Shoe"/>
    <n v="99.989997860000003"/>
    <n v="95.114003926871064"/>
    <n v="5"/>
    <n v="35"/>
    <n v="499.94998930000003"/>
    <s v="Non-Cash Payments"/>
    <s v="TRANSFER"/>
  </r>
  <r>
    <x v="837"/>
    <d v="2016-09-16T00:00:00"/>
    <n v="4"/>
    <n v="9"/>
    <n v="0"/>
    <s v="Standard Class"/>
    <m/>
    <n v="9"/>
    <s v="Cardio Equipment"/>
    <n v="4438"/>
    <n v="3"/>
    <s v="Footwear"/>
    <x v="3"/>
    <s v="Mersin"/>
    <s v="Mersin"/>
    <m/>
    <s v="Turkey"/>
    <s v="West Asia"/>
    <n v="9"/>
    <n v="191"/>
    <s v="Nike Men's Free 5.0+ Running Shoe"/>
    <n v="99.989997860000003"/>
    <n v="95.114003926871064"/>
    <n v="5"/>
    <n v="35"/>
    <n v="499.94998930000003"/>
    <s v="Non-Cash Payments"/>
    <s v="TRANSFER"/>
  </r>
  <r>
    <x v="838"/>
    <d v="2015-12-15T00:00:00"/>
    <n v="4"/>
    <n v="10"/>
    <n v="0"/>
    <s v="Standard Class"/>
    <m/>
    <n v="9"/>
    <s v="Cardio Equipment"/>
    <n v="5243"/>
    <n v="3"/>
    <s v="Footwear"/>
    <x v="3"/>
    <s v="Antipolo"/>
    <s v="Calabarzon"/>
    <m/>
    <s v="Philippines"/>
    <s v="Southeast Asia"/>
    <n v="9"/>
    <n v="191"/>
    <s v="Nike Men's Free 5.0+ Running Shoe"/>
    <n v="99.989997860000003"/>
    <n v="95.114003926871064"/>
    <n v="5"/>
    <n v="84.989997860000003"/>
    <n v="499.94998930000003"/>
    <s v="Non-Cash Payments"/>
    <s v="TRANSFER"/>
  </r>
  <r>
    <x v="839"/>
    <d v="2016-09-27T00:00:00"/>
    <n v="4"/>
    <n v="11"/>
    <n v="0"/>
    <s v="Standard Class"/>
    <m/>
    <n v="13"/>
    <s v="Electronics"/>
    <n v="5089"/>
    <n v="3"/>
    <s v="Footwear"/>
    <x v="3"/>
    <s v="Borujerd"/>
    <s v="Lorestan"/>
    <m/>
    <s v="Iran"/>
    <s v="South Asia"/>
    <n v="13"/>
    <n v="276"/>
    <s v="Under Armour Women's Ignite Slide"/>
    <n v="31.989999770000001"/>
    <n v="27.113333001333334"/>
    <n v="5"/>
    <n v="28.790000920000001"/>
    <n v="159.94999885000001"/>
    <s v="Non-Cash Payments"/>
    <s v="TRANSFER"/>
  </r>
  <r>
    <x v="840"/>
    <d v="2016-11-29T00:00:00"/>
    <n v="4"/>
    <n v="12"/>
    <n v="0"/>
    <s v="Standard Class"/>
    <m/>
    <n v="9"/>
    <s v="Cardio Equipment"/>
    <n v="6073"/>
    <n v="3"/>
    <s v="Footwear"/>
    <x v="3"/>
    <s v="Izmir"/>
    <s v="Izmir"/>
    <m/>
    <s v="Turkey"/>
    <s v="West Asia"/>
    <n v="9"/>
    <n v="191"/>
    <s v="Nike Men's Free 5.0+ Running Shoe"/>
    <n v="99.989997860000003"/>
    <n v="95.114003926871064"/>
    <n v="5"/>
    <n v="99.989997860000003"/>
    <n v="499.94998930000003"/>
    <s v="Non-Cash Payments"/>
    <s v="TRANSFER"/>
  </r>
  <r>
    <x v="841"/>
    <d v="2015-06-11T00:00:00"/>
    <n v="4"/>
    <n v="13"/>
    <n v="0"/>
    <s v="Standard Class"/>
    <m/>
    <n v="17"/>
    <s v="Cleats"/>
    <n v="8992"/>
    <n v="4"/>
    <s v="Apparel"/>
    <x v="3"/>
    <s v="Jaipur"/>
    <s v="Rajasthan"/>
    <m/>
    <s v="India"/>
    <s v="South Asia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842"/>
    <d v="2015-05-12T00:00:00"/>
    <n v="4"/>
    <n v="5"/>
    <n v="0"/>
    <s v="Standard Class"/>
    <m/>
    <n v="17"/>
    <s v="Cleats"/>
    <n v="6466"/>
    <n v="4"/>
    <s v="Apparel"/>
    <x v="3"/>
    <s v="Ho Chi Minh City"/>
    <s v="Ho Chi Minh City"/>
    <m/>
    <s v="Vietnam"/>
    <s v="Southeast Asia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843"/>
    <d v="2015-11-29T00:00:00"/>
    <n v="4"/>
    <n v="6"/>
    <n v="0"/>
    <s v="Standard Class"/>
    <m/>
    <n v="17"/>
    <s v="Cleats"/>
    <n v="1962"/>
    <n v="4"/>
    <s v="Apparel"/>
    <x v="3"/>
    <s v="Shulan"/>
    <s v="Jilin"/>
    <m/>
    <s v="China"/>
    <s v="Eastern Asia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844"/>
    <d v="2016-07-01T00:00:00"/>
    <n v="4"/>
    <n v="9"/>
    <n v="0"/>
    <s v="Standard Class"/>
    <m/>
    <n v="17"/>
    <s v="Cleats"/>
    <n v="11438"/>
    <n v="4"/>
    <s v="Apparel"/>
    <x v="3"/>
    <s v="Sydney"/>
    <s v="New South Wales"/>
    <m/>
    <s v="Australia"/>
    <s v="Oceania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845"/>
    <d v="2016-11-18T00:00:00"/>
    <n v="4"/>
    <n v="10"/>
    <n v="0"/>
    <s v="Standard Class"/>
    <m/>
    <n v="17"/>
    <s v="Cleats"/>
    <n v="9524"/>
    <n v="4"/>
    <s v="Apparel"/>
    <x v="3"/>
    <s v="Antalya"/>
    <s v="Antalya"/>
    <m/>
    <s v="Turkey"/>
    <s v="West Asia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846"/>
    <d v="2016-09-14T00:00:00"/>
    <n v="4"/>
    <n v="11"/>
    <n v="0"/>
    <s v="Standard Class"/>
    <m/>
    <n v="17"/>
    <s v="Cleats"/>
    <n v="2078"/>
    <n v="4"/>
    <s v="Apparel"/>
    <x v="3"/>
    <s v="Baghdad"/>
    <s v="Baghdad"/>
    <m/>
    <s v="Iraq"/>
    <s v="West Asia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847"/>
    <d v="2015-09-12T00:00:00"/>
    <n v="4"/>
    <n v="12"/>
    <n v="1"/>
    <s v="Standard Class"/>
    <m/>
    <n v="17"/>
    <s v="Cleats"/>
    <n v="2464"/>
    <n v="4"/>
    <s v="Apparel"/>
    <x v="3"/>
    <s v="Dhaka"/>
    <s v="Dhaka"/>
    <m/>
    <s v="Bangladesh"/>
    <s v="South Asia"/>
    <n v="17"/>
    <n v="365"/>
    <s v="Perfect Fitness Perfect Rip Deck"/>
    <n v="59.990001679999999"/>
    <n v="54.488929209402009"/>
    <n v="5"/>
    <n v="47.990001679999999"/>
    <n v="299.9500084"/>
    <s v="Non-Cash Payments"/>
    <s v="TRANSFER"/>
  </r>
  <r>
    <x v="848"/>
    <d v="2016-03-02T00:00:00"/>
    <n v="4"/>
    <n v="13"/>
    <n v="0"/>
    <s v="Standard Class"/>
    <m/>
    <n v="17"/>
    <s v="Cleats"/>
    <n v="11426"/>
    <n v="4"/>
    <s v="Apparel"/>
    <x v="3"/>
    <s v="Shantou"/>
    <s v="Guangdong"/>
    <m/>
    <s v="China"/>
    <s v="Eastern Asia"/>
    <n v="17"/>
    <n v="365"/>
    <s v="Perfect Fitness Perfect Rip Deck"/>
    <n v="59.990001679999999"/>
    <n v="54.488929209402009"/>
    <n v="5"/>
    <n v="50.990001679999999"/>
    <n v="299.9500084"/>
    <s v="Non-Cash Payments"/>
    <s v="TRANSFER"/>
  </r>
  <r>
    <x v="834"/>
    <d v="2015-02-11T00:00:00"/>
    <n v="4"/>
    <n v="5"/>
    <n v="0"/>
    <s v="Standard Class"/>
    <m/>
    <n v="17"/>
    <s v="Cleats"/>
    <n v="11664"/>
    <n v="4"/>
    <s v="Apparel"/>
    <x v="3"/>
    <s v="Manila"/>
    <s v="National Capital Region"/>
    <m/>
    <s v="Philippines"/>
    <s v="Southeast Asia"/>
    <n v="17"/>
    <n v="365"/>
    <s v="Perfect Fitness Perfect Rip Deck"/>
    <n v="59.990001679999999"/>
    <n v="54.488929209402009"/>
    <n v="5"/>
    <n v="50.990001679999999"/>
    <n v="299.9500084"/>
    <s v="Non-Cash Payments"/>
    <s v="TRANSFER"/>
  </r>
  <r>
    <x v="849"/>
    <d v="2016-07-02T00:00:00"/>
    <n v="4"/>
    <n v="6"/>
    <n v="1"/>
    <s v="Standard Class"/>
    <m/>
    <n v="17"/>
    <s v="Cleats"/>
    <n v="3770"/>
    <n v="4"/>
    <s v="Apparel"/>
    <x v="3"/>
    <s v="Semarang"/>
    <s v="Central Java"/>
    <m/>
    <s v="Indonesia"/>
    <s v="Southeast Asia"/>
    <n v="17"/>
    <n v="365"/>
    <s v="Perfect Fitness Perfect Rip Deck"/>
    <n v="59.990001679999999"/>
    <n v="54.488929209402009"/>
    <n v="5"/>
    <n v="53.990001679999999"/>
    <n v="299.9500084"/>
    <s v="Non-Cash Payments"/>
    <s v="TRANSFER"/>
  </r>
  <r>
    <x v="850"/>
    <d v="2016-02-23T00:00:00"/>
    <n v="4"/>
    <n v="9"/>
    <n v="0"/>
    <s v="Standard Class"/>
    <m/>
    <n v="29"/>
    <s v="Shop By Sport"/>
    <n v="1306"/>
    <n v="5"/>
    <s v="Golf"/>
    <x v="3"/>
    <s v="Newcastle"/>
    <s v="New South Wales"/>
    <m/>
    <s v="Australia"/>
    <s v="Oceania"/>
    <n v="29"/>
    <n v="627"/>
    <s v="Under Armour Girls' Toddler Spine Surge Runni"/>
    <n v="39.990001679999999"/>
    <n v="34.198098313835338"/>
    <n v="5"/>
    <n v="2"/>
    <n v="199.9500084"/>
    <s v="Non-Cash Payments"/>
    <s v="TRANSFER"/>
  </r>
  <r>
    <x v="851"/>
    <d v="2016-11-17T00:00:00"/>
    <n v="4"/>
    <n v="10"/>
    <n v="0"/>
    <s v="Standard Class"/>
    <m/>
    <n v="24"/>
    <s v="Women's Apparel"/>
    <n v="10811"/>
    <n v="5"/>
    <s v="Golf"/>
    <x v="3"/>
    <s v="Baghdad"/>
    <s v="Baghdad"/>
    <m/>
    <s v="Iraq"/>
    <s v="West Asia"/>
    <n v="24"/>
    <n v="502"/>
    <s v="Nike Men's Dri-FIT Victory Golf Polo"/>
    <n v="50"/>
    <n v="43.678035218757444"/>
    <n v="5"/>
    <n v="2.5"/>
    <n v="250"/>
    <s v="Non-Cash Payments"/>
    <s v="TRANSFER"/>
  </r>
  <r>
    <x v="840"/>
    <d v="2016-11-29T00:00:00"/>
    <n v="4"/>
    <n v="11"/>
    <n v="0"/>
    <s v="Standard Class"/>
    <m/>
    <n v="24"/>
    <s v="Women's Apparel"/>
    <n v="6073"/>
    <n v="5"/>
    <s v="Golf"/>
    <x v="3"/>
    <s v="Izmir"/>
    <s v="Izmir"/>
    <m/>
    <s v="Turkey"/>
    <s v="West Asia"/>
    <n v="24"/>
    <n v="502"/>
    <s v="Nike Men's Dri-FIT Victory Golf Polo"/>
    <n v="50"/>
    <n v="43.678035218757444"/>
    <n v="5"/>
    <n v="5"/>
    <n v="250"/>
    <s v="Non-Cash Payments"/>
    <s v="TRANSFER"/>
  </r>
  <r>
    <x v="852"/>
    <d v="2015-11-17T00:00:00"/>
    <n v="4"/>
    <n v="12"/>
    <n v="0"/>
    <s v="Standard Class"/>
    <m/>
    <n v="29"/>
    <s v="Shop By Sport"/>
    <n v="12033"/>
    <n v="5"/>
    <s v="Golf"/>
    <x v="3"/>
    <s v="Nantong"/>
    <s v="Jiangsu"/>
    <m/>
    <s v="China"/>
    <s v="Eastern Asia"/>
    <n v="29"/>
    <n v="627"/>
    <s v="Under Armour Girls' Toddler Spine Surge Runni"/>
    <n v="39.990001679999999"/>
    <n v="34.198098313835338"/>
    <n v="5"/>
    <n v="8"/>
    <n v="199.9500084"/>
    <s v="Non-Cash Payments"/>
    <s v="TRANSFER"/>
  </r>
  <r>
    <x v="853"/>
    <d v="2017-03-01T00:00:00"/>
    <n v="4"/>
    <n v="13"/>
    <n v="0"/>
    <s v="Standard Class"/>
    <m/>
    <n v="24"/>
    <s v="Women's Apparel"/>
    <n v="9248"/>
    <n v="5"/>
    <s v="Golf"/>
    <x v="3"/>
    <s v="Taiz"/>
    <s v="Taiz"/>
    <m/>
    <s v="Yemen"/>
    <s v="West Asia"/>
    <n v="24"/>
    <n v="502"/>
    <s v="Nike Men's Dri-FIT Victory Golf Polo"/>
    <n v="50"/>
    <n v="43.678035218757444"/>
    <n v="5"/>
    <n v="12.5"/>
    <n v="250"/>
    <s v="Non-Cash Payments"/>
    <s v="TRANSFER"/>
  </r>
  <r>
    <x v="854"/>
    <d v="2016-10-13T00:00:00"/>
    <n v="4"/>
    <n v="5"/>
    <n v="0"/>
    <s v="Standard Class"/>
    <m/>
    <n v="24"/>
    <s v="Women's Apparel"/>
    <n v="2214"/>
    <n v="5"/>
    <s v="Golf"/>
    <x v="3"/>
    <s v="Baghdad"/>
    <s v="Baghdad"/>
    <m/>
    <s v="Iraq"/>
    <s v="West Asia"/>
    <n v="24"/>
    <n v="502"/>
    <s v="Nike Men's Dri-FIT Victory Golf Polo"/>
    <n v="50"/>
    <n v="43.678035218757444"/>
    <n v="5"/>
    <n v="12.5"/>
    <n v="250"/>
    <s v="Non-Cash Payments"/>
    <s v="TRANSFER"/>
  </r>
  <r>
    <x v="855"/>
    <d v="2015-06-11T00:00:00"/>
    <n v="4"/>
    <n v="6"/>
    <n v="0"/>
    <s v="Standard Class"/>
    <m/>
    <n v="24"/>
    <s v="Women's Apparel"/>
    <n v="6738"/>
    <n v="5"/>
    <s v="Golf"/>
    <x v="3"/>
    <s v="Yangzhou"/>
    <s v="Jiangsu"/>
    <m/>
    <s v="China"/>
    <s v="Eastern Asia"/>
    <n v="24"/>
    <n v="502"/>
    <s v="Nike Men's Dri-FIT Victory Golf Polo"/>
    <n v="50"/>
    <n v="43.678035218757444"/>
    <n v="5"/>
    <n v="13.75"/>
    <n v="250"/>
    <s v="Non-Cash Payments"/>
    <s v="TRANSFER"/>
  </r>
  <r>
    <x v="856"/>
    <d v="2015-06-11T00:00:00"/>
    <n v="4"/>
    <n v="9"/>
    <n v="0"/>
    <s v="Standard Class"/>
    <m/>
    <n v="24"/>
    <s v="Women's Apparel"/>
    <n v="5074"/>
    <n v="5"/>
    <s v="Golf"/>
    <x v="3"/>
    <s v="Asahikawa"/>
    <s v="Hokkaido"/>
    <m/>
    <s v="Japan"/>
    <s v="Eastern Asia"/>
    <n v="24"/>
    <n v="502"/>
    <s v="Nike Men's Dri-FIT Victory Golf Polo"/>
    <n v="50"/>
    <n v="43.678035218757444"/>
    <n v="5"/>
    <n v="17.5"/>
    <n v="250"/>
    <s v="Non-Cash Payments"/>
    <s v="TRANSFER"/>
  </r>
  <r>
    <x v="857"/>
    <d v="2016-01-16T00:00:00"/>
    <n v="4"/>
    <n v="10"/>
    <n v="0"/>
    <s v="Standard Class"/>
    <m/>
    <n v="24"/>
    <s v="Women's Apparel"/>
    <n v="9148"/>
    <n v="5"/>
    <s v="Golf"/>
    <x v="3"/>
    <s v="Valencia"/>
    <s v="Northern Mindanao"/>
    <m/>
    <s v="Philippines"/>
    <s v="Southeast Asia"/>
    <n v="24"/>
    <n v="502"/>
    <s v="Nike Men's Dri-FIT Victory Golf Polo"/>
    <n v="50"/>
    <n v="43.678035218757444"/>
    <n v="5"/>
    <n v="17.5"/>
    <n v="250"/>
    <s v="Non-Cash Payments"/>
    <s v="TRANSFER"/>
  </r>
  <r>
    <x v="858"/>
    <d v="2015-12-28T00:00:00"/>
    <n v="4"/>
    <n v="11"/>
    <n v="1"/>
    <s v="Standard Class"/>
    <m/>
    <n v="18"/>
    <s v="Men's Footwear"/>
    <n v="8551"/>
    <n v="4"/>
    <s v="Apparel"/>
    <x v="3"/>
    <s v="Fuji"/>
    <s v="Shizuoka"/>
    <m/>
    <s v="Japan"/>
    <s v="Eastern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696"/>
    <d v="2015-11-11T00:00:00"/>
    <n v="4"/>
    <n v="12"/>
    <n v="0"/>
    <s v="Standard Class"/>
    <m/>
    <n v="18"/>
    <s v="Men's Footwear"/>
    <n v="5270"/>
    <n v="4"/>
    <s v="Apparel"/>
    <x v="3"/>
    <s v="Tengzhou"/>
    <s v="Shandong"/>
    <m/>
    <s v="China"/>
    <s v="Eastern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59"/>
    <d v="2016-01-25T00:00:00"/>
    <n v="4"/>
    <n v="13"/>
    <n v="1"/>
    <s v="Standard Class"/>
    <m/>
    <n v="18"/>
    <s v="Men's Footwear"/>
    <n v="7163"/>
    <n v="4"/>
    <s v="Apparel"/>
    <x v="3"/>
    <s v="Suzhou"/>
    <s v="Anhui"/>
    <m/>
    <s v="China"/>
    <s v="Eastern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0"/>
    <d v="2015-11-17T00:00:00"/>
    <n v="4"/>
    <n v="5"/>
    <n v="0"/>
    <s v="Standard Class"/>
    <m/>
    <n v="18"/>
    <s v="Men's Footwear"/>
    <n v="9163"/>
    <n v="4"/>
    <s v="Apparel"/>
    <x v="3"/>
    <s v="Changwon"/>
    <s v="South Gyeongsang"/>
    <m/>
    <s v="South Korea"/>
    <s v="Eastern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1"/>
    <d v="2018-01-26T00:00:00"/>
    <n v="4"/>
    <n v="6"/>
    <n v="1"/>
    <s v="Standard Class"/>
    <m/>
    <n v="76"/>
    <s v="Women's Clothing"/>
    <n v="20402"/>
    <n v="4"/>
    <s v="Apparel"/>
    <x v="3"/>
    <s v="Baoding"/>
    <s v="Hebei"/>
    <m/>
    <s v="China"/>
    <s v="Eastern Asia"/>
    <n v="76"/>
    <n v="1363"/>
    <s v="Summer dresses"/>
    <n v="215.82000729999999"/>
    <n v="186.82667412499998"/>
    <n v="1"/>
    <n v="19.420000080000001"/>
    <n v="215.82000729999999"/>
    <s v="Non-Cash Payments"/>
    <s v="DEBIT"/>
  </r>
  <r>
    <x v="862"/>
    <d v="2016-04-02T00:00:00"/>
    <n v="4"/>
    <n v="9"/>
    <n v="0"/>
    <s v="Standard Class"/>
    <m/>
    <n v="18"/>
    <s v="Men's Footwear"/>
    <n v="4807"/>
    <n v="4"/>
    <s v="Apparel"/>
    <x v="3"/>
    <s v="Newcastle"/>
    <s v="New South Wales"/>
    <m/>
    <s v="Australia"/>
    <s v="Ocean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3"/>
    <d v="2016-03-03T00:00:00"/>
    <n v="4"/>
    <n v="10"/>
    <n v="0"/>
    <s v="Standard Class"/>
    <m/>
    <n v="18"/>
    <s v="Men's Footwear"/>
    <n v="88"/>
    <n v="4"/>
    <s v="Apparel"/>
    <x v="3"/>
    <s v="Port Macquarie"/>
    <s v="New South Wales"/>
    <m/>
    <s v="Australia"/>
    <s v="Ocean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4"/>
    <d v="2016-03-24T00:00:00"/>
    <n v="4"/>
    <n v="11"/>
    <n v="1"/>
    <s v="Standard Class"/>
    <m/>
    <n v="18"/>
    <s v="Men's Footwear"/>
    <n v="7697"/>
    <n v="4"/>
    <s v="Apparel"/>
    <x v="3"/>
    <s v="Gold Coast"/>
    <s v="Queensland"/>
    <m/>
    <s v="Australia"/>
    <s v="Ocean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5"/>
    <d v="2017-12-22T00:00:00"/>
    <n v="4"/>
    <n v="12"/>
    <n v="1"/>
    <s v="Standard Class"/>
    <m/>
    <n v="63"/>
    <s v="Children's Clothing"/>
    <n v="18007"/>
    <n v="4"/>
    <s v="Apparel"/>
    <x v="3"/>
    <s v="Vijayawada"/>
    <s v="Andhra Pradesh"/>
    <m/>
    <s v="India"/>
    <s v="South Asia"/>
    <n v="63"/>
    <n v="1350"/>
    <s v="Children's heaters"/>
    <n v="357.10000609999997"/>
    <n v="263.94000818499995"/>
    <n v="1"/>
    <n v="32.13999939"/>
    <n v="357.10000609999997"/>
    <s v="Non-Cash Payments"/>
    <s v="DEBIT"/>
  </r>
  <r>
    <x v="866"/>
    <d v="2015-12-25T00:00:00"/>
    <n v="4"/>
    <n v="13"/>
    <n v="0"/>
    <s v="Standard Class"/>
    <m/>
    <n v="18"/>
    <s v="Men's Footwear"/>
    <n v="8720"/>
    <n v="4"/>
    <s v="Apparel"/>
    <x v="3"/>
    <s v="Bangalore"/>
    <s v="Karnataka"/>
    <m/>
    <s v="India"/>
    <s v="South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693"/>
    <d v="2015-12-20T00:00:00"/>
    <n v="4"/>
    <n v="5"/>
    <n v="1"/>
    <s v="Standard Class"/>
    <m/>
    <n v="17"/>
    <s v="Cleats"/>
    <n v="1718"/>
    <n v="4"/>
    <s v="Apparel"/>
    <x v="3"/>
    <s v="Manila"/>
    <s v="National Capital Region"/>
    <m/>
    <s v="Philippines"/>
    <s v="Southeast Asia"/>
    <n v="17"/>
    <n v="365"/>
    <s v="Perfect Fitness Perfect Rip Deck"/>
    <n v="59.990001679999999"/>
    <n v="54.488929209402009"/>
    <n v="1"/>
    <n v="5.4000000950000002"/>
    <n v="59.990001679999999"/>
    <s v="Non-Cash Payments"/>
    <s v="DEBIT"/>
  </r>
  <r>
    <x v="708"/>
    <d v="2016-01-27T00:00:00"/>
    <n v="4"/>
    <n v="6"/>
    <n v="0"/>
    <s v="Standard Class"/>
    <m/>
    <n v="18"/>
    <s v="Men's Footwear"/>
    <n v="7795"/>
    <n v="4"/>
    <s v="Apparel"/>
    <x v="3"/>
    <s v="Cirebon"/>
    <s v="West Java"/>
    <m/>
    <s v="Indonesia"/>
    <s v="Southeast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7"/>
    <d v="2015-05-12T00:00:00"/>
    <n v="4"/>
    <n v="9"/>
    <n v="0"/>
    <s v="Standard Class"/>
    <m/>
    <n v="18"/>
    <s v="Men's Footwear"/>
    <n v="12100"/>
    <n v="4"/>
    <s v="Apparel"/>
    <x v="3"/>
    <s v="Ho Chi Minh City"/>
    <s v="Ho Chi Minh City"/>
    <m/>
    <s v="Vietnam"/>
    <s v="Southeast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8"/>
    <d v="2015-11-16T00:00:00"/>
    <n v="4"/>
    <n v="10"/>
    <n v="0"/>
    <s v="Standard Class"/>
    <m/>
    <n v="18"/>
    <s v="Men's Footwear"/>
    <n v="11979"/>
    <n v="4"/>
    <s v="Apparel"/>
    <x v="3"/>
    <s v="Jakarta"/>
    <s v="Jakarta"/>
    <m/>
    <s v="Indonesia"/>
    <s v="Southeast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711"/>
    <d v="2016-11-17T00:00:00"/>
    <n v="4"/>
    <n v="11"/>
    <n v="1"/>
    <s v="Standard Class"/>
    <m/>
    <n v="18"/>
    <s v="Men's Footwear"/>
    <n v="150"/>
    <n v="4"/>
    <s v="Apparel"/>
    <x v="3"/>
    <s v="Baghdad"/>
    <s v="Baghdad"/>
    <m/>
    <s v="Iraq"/>
    <s v="West Asia"/>
    <n v="18"/>
    <n v="403"/>
    <s v="Nike Men's CJ Elite 2 TD Football Cleat"/>
    <n v="129.9900055"/>
    <n v="110.80340837177086"/>
    <n v="1"/>
    <n v="11.69999981"/>
    <n v="129.9900055"/>
    <s v="Non-Cash Payments"/>
    <s v="DEBIT"/>
  </r>
  <r>
    <x v="869"/>
    <d v="2016-09-09T00:00:00"/>
    <n v="4"/>
    <n v="12"/>
    <n v="0"/>
    <s v="Standard Class"/>
    <m/>
    <n v="18"/>
    <s v="Men's Footwear"/>
    <n v="3905"/>
    <n v="4"/>
    <s v="Apparel"/>
    <x v="3"/>
    <s v="Termez"/>
    <s v="Surjandari"/>
    <m/>
    <s v="Uzbekistan"/>
    <s v="Central Asia"/>
    <n v="18"/>
    <n v="403"/>
    <s v="Nike Men's CJ Elite 2 TD Football Cleat"/>
    <n v="129.9900055"/>
    <n v="110.80340837177086"/>
    <n v="1"/>
    <n v="13"/>
    <n v="129.9900055"/>
    <s v="Non-Cash Payments"/>
    <s v="DEBIT"/>
  </r>
  <r>
    <x v="870"/>
    <d v="2016-11-06T00:00:00"/>
    <n v="2"/>
    <n v="11"/>
    <n v="0"/>
    <s v="Second Class"/>
    <m/>
    <n v="13"/>
    <s v="Electronics"/>
    <n v="3296"/>
    <n v="3"/>
    <s v="Footwear"/>
    <x v="4"/>
    <s v="Pasco"/>
    <s v="Washington"/>
    <n v="99301"/>
    <s v="United States"/>
    <s v="West of USA "/>
    <n v="13"/>
    <n v="278"/>
    <s v="Under Armour Men's Compression EV SL Slide"/>
    <n v="44.990001679999999"/>
    <n v="31.547668386333335"/>
    <n v="2"/>
    <n v="15.30000019"/>
    <n v="89.980003359999998"/>
    <s v="Cash not over 200"/>
    <s v="CASH"/>
  </r>
  <r>
    <x v="871"/>
    <d v="2016-08-24T00:00:00"/>
    <n v="2"/>
    <n v="3"/>
    <n v="1"/>
    <s v="Second Class"/>
    <m/>
    <n v="12"/>
    <s v="Boxing &amp; MMA"/>
    <n v="3182"/>
    <n v="3"/>
    <s v="Footwear"/>
    <x v="4"/>
    <s v="Los Angeles"/>
    <s v="California"/>
    <n v="90049"/>
    <s v="United States"/>
    <s v="West of USA "/>
    <n v="12"/>
    <n v="249"/>
    <s v="Under Armour Women's Micro G Skulpt Running S"/>
    <n v="54.97000122"/>
    <n v="38.635001181666667"/>
    <n v="2"/>
    <n v="19.790000920000001"/>
    <n v="109.94000244"/>
    <s v="Cash not over 200"/>
    <s v="CASH"/>
  </r>
  <r>
    <x v="872"/>
    <d v="2016-04-13T00:00:00"/>
    <n v="2"/>
    <n v="4"/>
    <n v="1"/>
    <s v="Second Class"/>
    <m/>
    <n v="17"/>
    <s v="Cleats"/>
    <n v="7864"/>
    <n v="4"/>
    <s v="Apparel"/>
    <x v="4"/>
    <s v="San Francisco"/>
    <s v="California"/>
    <n v="94110"/>
    <s v="United States"/>
    <s v="West of USA "/>
    <n v="17"/>
    <n v="365"/>
    <s v="Perfect Fitness Perfect Rip Deck"/>
    <n v="59.990001679999999"/>
    <n v="54.488929209402009"/>
    <n v="2"/>
    <n v="2.4000000950000002"/>
    <n v="119.98000336"/>
    <s v="Cash not over 200"/>
    <s v="CASH"/>
  </r>
  <r>
    <x v="873"/>
    <d v="2016-05-22T00:00:00"/>
    <n v="2"/>
    <n v="5"/>
    <n v="1"/>
    <s v="Second Class"/>
    <m/>
    <n v="17"/>
    <s v="Cleats"/>
    <n v="11169"/>
    <n v="4"/>
    <s v="Apparel"/>
    <x v="4"/>
    <s v="Overland Park"/>
    <s v="Kansas"/>
    <n v="66212"/>
    <s v="United States"/>
    <s v="US Center "/>
    <n v="17"/>
    <n v="365"/>
    <s v="Perfect Fitness Perfect Rip Deck"/>
    <n v="59.990001679999999"/>
    <n v="54.488929209402009"/>
    <n v="2"/>
    <n v="24"/>
    <n v="119.98000336"/>
    <s v="Cash not over 200"/>
    <s v="CASH"/>
  </r>
  <r>
    <x v="874"/>
    <d v="2016-08-05T00:00:00"/>
    <n v="4"/>
    <n v="10"/>
    <n v="0"/>
    <s v="Standard Class"/>
    <m/>
    <n v="13"/>
    <s v="Electronics"/>
    <n v="1509"/>
    <n v="3"/>
    <s v="Footwear"/>
    <x v="4"/>
    <s v="Houston"/>
    <s v="Texas"/>
    <n v="77041"/>
    <s v="United States"/>
    <s v="US Center "/>
    <n v="13"/>
    <n v="278"/>
    <s v="Under Armour Men's Compression EV SL Slide"/>
    <n v="44.990001679999999"/>
    <n v="31.547668386333335"/>
    <n v="3"/>
    <n v="6.75"/>
    <n v="134.97000503999999"/>
    <s v="Non-Cash Payments"/>
    <s v="TRANSFER"/>
  </r>
  <r>
    <x v="875"/>
    <d v="2016-02-04T00:00:00"/>
    <n v="4"/>
    <n v="11"/>
    <n v="0"/>
    <s v="Standard Class"/>
    <m/>
    <n v="9"/>
    <s v="Cardio Equipment"/>
    <n v="1636"/>
    <n v="3"/>
    <s v="Footwear"/>
    <x v="4"/>
    <s v="Gilbert"/>
    <s v="Arizona"/>
    <n v="85234"/>
    <s v="United States"/>
    <s v="West of USA "/>
    <n v="9"/>
    <n v="191"/>
    <s v="Nike Men's Free 5.0+ Running Shoe"/>
    <n v="99.989997860000003"/>
    <n v="95.114003926871064"/>
    <n v="3"/>
    <n v="21"/>
    <n v="299.96999357999999"/>
    <s v="Non-Cash Payments"/>
    <s v="TRANSFER"/>
  </r>
  <r>
    <x v="876"/>
    <d v="2016-08-14T00:00:00"/>
    <n v="4"/>
    <n v="12"/>
    <n v="0"/>
    <s v="Standard Class"/>
    <m/>
    <n v="9"/>
    <s v="Cardio Equipment"/>
    <n v="2784"/>
    <n v="3"/>
    <s v="Footwear"/>
    <x v="4"/>
    <s v="San Jose"/>
    <s v="California"/>
    <n v="95123"/>
    <s v="United States"/>
    <s v="West of USA "/>
    <n v="9"/>
    <n v="191"/>
    <s v="Nike Men's Free 5.0+ Running Shoe"/>
    <n v="99.989997860000003"/>
    <n v="95.114003926871064"/>
    <n v="3"/>
    <n v="27"/>
    <n v="299.96999357999999"/>
    <s v="Non-Cash Payments"/>
    <s v="TRANSFER"/>
  </r>
  <r>
    <x v="875"/>
    <d v="2016-02-04T00:00:00"/>
    <n v="4"/>
    <n v="13"/>
    <n v="0"/>
    <s v="Standard Class"/>
    <m/>
    <n v="9"/>
    <s v="Cardio Equipment"/>
    <n v="1636"/>
    <n v="3"/>
    <s v="Footwear"/>
    <x v="4"/>
    <s v="Gilbert"/>
    <s v="Arizona"/>
    <n v="85234"/>
    <s v="United States"/>
    <s v="West of USA "/>
    <n v="9"/>
    <n v="191"/>
    <s v="Nike Men's Free 5.0+ Running Shoe"/>
    <n v="99.989997860000003"/>
    <n v="95.114003926871064"/>
    <n v="3"/>
    <n v="27"/>
    <n v="299.96999357999999"/>
    <s v="Non-Cash Payments"/>
    <s v="TRANSFER"/>
  </r>
  <r>
    <x v="877"/>
    <d v="2016-05-18T00:00:00"/>
    <n v="4"/>
    <n v="5"/>
    <n v="0"/>
    <s v="Standard Class"/>
    <m/>
    <n v="17"/>
    <s v="Cleats"/>
    <n v="9174"/>
    <n v="4"/>
    <s v="Apparel"/>
    <x v="4"/>
    <s v="Fresno"/>
    <s v="California"/>
    <n v="93727"/>
    <s v="United States"/>
    <s v="West of USA "/>
    <n v="17"/>
    <n v="365"/>
    <s v="Perfect Fitness Perfect Rip Deck"/>
    <n v="59.990001679999999"/>
    <n v="54.488929209402009"/>
    <n v="3"/>
    <n v="9"/>
    <n v="179.97000503999999"/>
    <s v="Non-Cash Payments"/>
    <s v="TRANSFER"/>
  </r>
  <r>
    <x v="878"/>
    <d v="2016-05-05T00:00:00"/>
    <n v="4"/>
    <n v="6"/>
    <n v="0"/>
    <s v="Standard Class"/>
    <m/>
    <n v="17"/>
    <s v="Cleats"/>
    <n v="122"/>
    <n v="4"/>
    <s v="Apparel"/>
    <x v="4"/>
    <s v="Peoria"/>
    <s v="Arizona"/>
    <n v="85345"/>
    <s v="United States"/>
    <s v="West of USA "/>
    <n v="17"/>
    <n v="365"/>
    <s v="Perfect Fitness Perfect Rip Deck"/>
    <n v="59.990001679999999"/>
    <n v="54.488929209402009"/>
    <n v="3"/>
    <n v="12.600000380000001"/>
    <n v="179.97000503999999"/>
    <s v="Non-Cash Payments"/>
    <s v="TRANSFER"/>
  </r>
  <r>
    <x v="879"/>
    <d v="2016-04-21T00:00:00"/>
    <n v="4"/>
    <n v="9"/>
    <n v="0"/>
    <s v="Standard Class"/>
    <m/>
    <n v="17"/>
    <s v="Cleats"/>
    <n v="3800"/>
    <n v="4"/>
    <s v="Apparel"/>
    <x v="4"/>
    <s v="Cincinnati"/>
    <s v="Ohio"/>
    <n v="45231"/>
    <s v="United States"/>
    <s v="East of USA"/>
    <n v="17"/>
    <n v="365"/>
    <s v="Perfect Fitness Perfect Rip Deck"/>
    <n v="59.990001679999999"/>
    <n v="54.488929209402009"/>
    <n v="3"/>
    <n v="21.600000380000001"/>
    <n v="179.97000503999999"/>
    <s v="Non-Cash Payments"/>
    <s v="TRANSFER"/>
  </r>
  <r>
    <x v="880"/>
    <d v="2016-01-07T00:00:00"/>
    <n v="4"/>
    <n v="10"/>
    <n v="0"/>
    <s v="Standard Class"/>
    <m/>
    <n v="29"/>
    <s v="Shop By Sport"/>
    <n v="10029"/>
    <n v="5"/>
    <s v="Golf"/>
    <x v="4"/>
    <s v="Columbus"/>
    <s v="Indiana"/>
    <n v="47201"/>
    <s v="United States"/>
    <s v="US Center "/>
    <n v="29"/>
    <n v="627"/>
    <s v="Under Armour Girls' Toddler Spine Surge Runni"/>
    <n v="39.990001679999999"/>
    <n v="34.198098313835338"/>
    <n v="3"/>
    <n v="1.2000000479999999"/>
    <n v="119.97000503999999"/>
    <s v="Non-Cash Payments"/>
    <s v="TRANSFER"/>
  </r>
  <r>
    <x v="879"/>
    <d v="2016-04-21T00:00:00"/>
    <n v="4"/>
    <n v="11"/>
    <n v="0"/>
    <s v="Standard Class"/>
    <m/>
    <n v="26"/>
    <s v="Girls' Apparel"/>
    <n v="3800"/>
    <n v="5"/>
    <s v="Golf"/>
    <x v="4"/>
    <s v="Cincinnati"/>
    <s v="Ohio"/>
    <n v="45231"/>
    <s v="United States"/>
    <s v="East of USA"/>
    <n v="26"/>
    <n v="567"/>
    <s v="adidas Men's Germany Black Crest Away Tee"/>
    <n v="25"/>
    <n v="17.922466723766668"/>
    <n v="3"/>
    <n v="1.5"/>
    <n v="75"/>
    <s v="Non-Cash Payments"/>
    <s v="TRANSFER"/>
  </r>
  <r>
    <x v="881"/>
    <d v="2016-12-17T00:00:00"/>
    <n v="4"/>
    <n v="12"/>
    <n v="0"/>
    <s v="Standard Class"/>
    <m/>
    <n v="24"/>
    <s v="Women's Apparel"/>
    <n v="2805"/>
    <n v="5"/>
    <s v="Golf"/>
    <x v="4"/>
    <s v="Ottawa"/>
    <s v="Ontario"/>
    <m/>
    <s v="Canada"/>
    <s v="Canada"/>
    <n v="24"/>
    <n v="502"/>
    <s v="Nike Men's Dri-FIT Victory Golf Polo"/>
    <n v="50"/>
    <n v="43.678035218757444"/>
    <n v="3"/>
    <n v="18"/>
    <n v="150"/>
    <s v="Non-Cash Payments"/>
    <s v="TRANSFER"/>
  </r>
  <r>
    <x v="874"/>
    <d v="2016-08-05T00:00:00"/>
    <n v="4"/>
    <n v="13"/>
    <n v="0"/>
    <s v="Standard Class"/>
    <m/>
    <n v="24"/>
    <s v="Women's Apparel"/>
    <n v="1509"/>
    <n v="5"/>
    <s v="Golf"/>
    <x v="4"/>
    <s v="Houston"/>
    <s v="Texas"/>
    <n v="77041"/>
    <s v="United States"/>
    <s v="US Center "/>
    <n v="24"/>
    <n v="502"/>
    <s v="Nike Men's Dri-FIT Victory Golf Polo"/>
    <n v="50"/>
    <n v="43.678035218757444"/>
    <n v="3"/>
    <n v="18"/>
    <n v="150"/>
    <s v="Non-Cash Payments"/>
    <s v="TRANSFER"/>
  </r>
  <r>
    <x v="881"/>
    <d v="2016-12-17T00:00:00"/>
    <n v="4"/>
    <n v="5"/>
    <n v="0"/>
    <s v="Standard Class"/>
    <m/>
    <n v="24"/>
    <s v="Women's Apparel"/>
    <n v="2805"/>
    <n v="5"/>
    <s v="Golf"/>
    <x v="4"/>
    <s v="Ottawa"/>
    <s v="Ontario"/>
    <m/>
    <s v="Canada"/>
    <s v="Canada"/>
    <n v="24"/>
    <n v="502"/>
    <s v="Nike Men's Dri-FIT Victory Golf Polo"/>
    <n v="50"/>
    <n v="43.678035218757444"/>
    <n v="3"/>
    <n v="19.5"/>
    <n v="150"/>
    <s v="Non-Cash Payments"/>
    <s v="TRANSFER"/>
  </r>
  <r>
    <x v="882"/>
    <d v="2016-08-30T00:00:00"/>
    <n v="4"/>
    <n v="6"/>
    <n v="0"/>
    <s v="Standard Class"/>
    <m/>
    <n v="29"/>
    <s v="Shop By Sport"/>
    <n v="12253"/>
    <n v="5"/>
    <s v="Golf"/>
    <x v="4"/>
    <s v="Kitchener"/>
    <s v="Ontario"/>
    <m/>
    <s v="Canada"/>
    <s v="Canada"/>
    <n v="29"/>
    <n v="627"/>
    <s v="Under Armour Girls' Toddler Spine Surge Runni"/>
    <n v="39.990001679999999"/>
    <n v="34.198098313835338"/>
    <n v="3"/>
    <n v="20.38999939"/>
    <n v="119.97000503999999"/>
    <s v="Non-Cash Payments"/>
    <s v="TRANSFER"/>
  </r>
  <r>
    <x v="883"/>
    <d v="2016-07-27T00:00:00"/>
    <n v="4"/>
    <n v="9"/>
    <n v="0"/>
    <s v="Standard Class"/>
    <m/>
    <n v="29"/>
    <s v="Shop By Sport"/>
    <n v="3528"/>
    <n v="5"/>
    <s v="Golf"/>
    <x v="4"/>
    <s v="Philadelphia"/>
    <s v="Pennsylvania"/>
    <n v="19134"/>
    <s v="United States"/>
    <s v="East of USA"/>
    <n v="29"/>
    <n v="627"/>
    <s v="Under Armour Girls' Toddler Spine Surge Runni"/>
    <n v="39.990001679999999"/>
    <n v="34.198098313835338"/>
    <n v="3"/>
    <n v="20.38999939"/>
    <n v="119.97000503999999"/>
    <s v="Non-Cash Payments"/>
    <s v="TRANSFER"/>
  </r>
  <r>
    <x v="884"/>
    <d v="2016-07-17T00:00:00"/>
    <n v="4"/>
    <n v="10"/>
    <n v="0"/>
    <s v="Standard Class"/>
    <m/>
    <n v="40"/>
    <s v="Accessories"/>
    <n v="11018"/>
    <n v="6"/>
    <s v="Outdoors"/>
    <x v="4"/>
    <s v="Des Plaines"/>
    <s v="Illinois"/>
    <n v="60016"/>
    <s v="United States"/>
    <s v="US Center "/>
    <n v="40"/>
    <n v="893"/>
    <s v="Team Golf Pittsburgh Steelers Putter Grip"/>
    <n v="24.989999770000001"/>
    <n v="19.858499913833334"/>
    <n v="3"/>
    <n v="0.75"/>
    <n v="74.969999310000006"/>
    <s v="Non-Cash Payments"/>
    <s v="TRANSFER"/>
  </r>
  <r>
    <x v="885"/>
    <d v="2016-06-07T00:00:00"/>
    <n v="4"/>
    <n v="11"/>
    <n v="0"/>
    <s v="Standard Class"/>
    <m/>
    <n v="41"/>
    <s v="Trade-In"/>
    <n v="3222"/>
    <n v="6"/>
    <s v="Outdoors"/>
    <x v="4"/>
    <s v="Elmhurst"/>
    <s v="Illinois"/>
    <n v="60126"/>
    <s v="United States"/>
    <s v="US Center "/>
    <n v="41"/>
    <n v="924"/>
    <s v="Glove It Urban Brick Golf Towel"/>
    <n v="15.989999770000001"/>
    <n v="16.143866608000003"/>
    <n v="3"/>
    <n v="7.6799998279999997"/>
    <n v="47.969999310000006"/>
    <s v="Non-Cash Payments"/>
    <s v="TRANSFER"/>
  </r>
  <r>
    <x v="886"/>
    <d v="2016-07-25T00:00:00"/>
    <n v="2"/>
    <n v="10"/>
    <n v="1"/>
    <s v="Second Class"/>
    <m/>
    <n v="17"/>
    <s v="Cleats"/>
    <n v="11292"/>
    <n v="4"/>
    <s v="Apparel"/>
    <x v="4"/>
    <s v="Seattle"/>
    <s v="Washington"/>
    <n v="98103"/>
    <s v="United States"/>
    <s v="West of USA "/>
    <n v="17"/>
    <n v="365"/>
    <s v="Perfect Fitness Perfect Rip Deck"/>
    <n v="59.990001679999999"/>
    <n v="54.488929209402009"/>
    <n v="3"/>
    <n v="23.399999619999999"/>
    <n v="179.97000503999999"/>
    <s v="Cash not over 200"/>
    <s v="CASH"/>
  </r>
  <r>
    <x v="872"/>
    <d v="2016-04-13T00:00:00"/>
    <n v="2"/>
    <n v="11"/>
    <n v="1"/>
    <s v="Second Class"/>
    <m/>
    <n v="6"/>
    <s v="Tennis &amp; Racquet"/>
    <n v="7864"/>
    <n v="2"/>
    <s v="Fitness"/>
    <x v="4"/>
    <s v="San Francisco"/>
    <s v="California"/>
    <n v="94110"/>
    <s v="United States"/>
    <s v="West of USA "/>
    <n v="6"/>
    <n v="116"/>
    <s v="Nike Men's Comfort 2 Slide"/>
    <n v="44.990001679999999"/>
    <n v="30.409585080374999"/>
    <n v="3"/>
    <n v="20.25"/>
    <n v="134.97000503999999"/>
    <s v="Cash not over 200"/>
    <s v="CASH"/>
  </r>
  <r>
    <x v="887"/>
    <d v="2016-05-20T00:00:00"/>
    <n v="2"/>
    <n v="3"/>
    <n v="0"/>
    <s v="Second Class"/>
    <m/>
    <n v="9"/>
    <s v="Cardio Equipment"/>
    <n v="47"/>
    <n v="3"/>
    <s v="Footwear"/>
    <x v="4"/>
    <s v="Oakland"/>
    <s v="California"/>
    <n v="94601"/>
    <s v="United States"/>
    <s v="West of USA "/>
    <n v="9"/>
    <n v="191"/>
    <s v="Nike Men's Free 5.0+ Running Shoe"/>
    <n v="99.989997860000003"/>
    <n v="95.114003926871064"/>
    <n v="3"/>
    <n v="6"/>
    <n v="299.96999357999999"/>
    <s v="Cash Over 200"/>
    <s v="CASH"/>
  </r>
  <r>
    <x v="888"/>
    <d v="2016-03-07T00:00:00"/>
    <n v="2"/>
    <n v="4"/>
    <n v="1"/>
    <s v="Second Class"/>
    <m/>
    <n v="9"/>
    <s v="Cardio Equipment"/>
    <n v="6405"/>
    <n v="3"/>
    <s v="Footwear"/>
    <x v="4"/>
    <s v="New York City"/>
    <s v="New York"/>
    <n v="10009"/>
    <s v="United States"/>
    <s v="East of USA"/>
    <n v="9"/>
    <n v="191"/>
    <s v="Nike Men's Free 5.0+ Running Shoe"/>
    <n v="99.989997860000003"/>
    <n v="95.114003926871064"/>
    <n v="3"/>
    <n v="21"/>
    <n v="299.96999357999999"/>
    <s v="Cash Over 200"/>
    <s v="CASH"/>
  </r>
  <r>
    <x v="888"/>
    <d v="2016-03-07T00:00:00"/>
    <n v="2"/>
    <n v="5"/>
    <n v="1"/>
    <s v="Second Class"/>
    <m/>
    <n v="17"/>
    <s v="Cleats"/>
    <n v="6405"/>
    <n v="4"/>
    <s v="Apparel"/>
    <x v="4"/>
    <s v="New York City"/>
    <s v="New York"/>
    <n v="10009"/>
    <s v="United States"/>
    <s v="East of USA"/>
    <n v="17"/>
    <n v="365"/>
    <s v="Perfect Fitness Perfect Rip Deck"/>
    <n v="59.990001679999999"/>
    <n v="54.488929209402009"/>
    <n v="3"/>
    <n v="27"/>
    <n v="179.97000503999999"/>
    <s v="Cash not over 200"/>
    <s v="CASH"/>
  </r>
  <r>
    <x v="873"/>
    <d v="2016-05-22T00:00:00"/>
    <n v="2"/>
    <n v="6"/>
    <n v="1"/>
    <s v="Second Class"/>
    <m/>
    <n v="24"/>
    <s v="Women's Apparel"/>
    <n v="11169"/>
    <n v="5"/>
    <s v="Golf"/>
    <x v="4"/>
    <s v="Overland Park"/>
    <s v="Kansas"/>
    <n v="66212"/>
    <s v="United States"/>
    <s v="US Center "/>
    <n v="24"/>
    <n v="502"/>
    <s v="Nike Men's Dri-FIT Victory Golf Polo"/>
    <n v="50"/>
    <n v="43.678035218757444"/>
    <n v="3"/>
    <n v="4.5"/>
    <n v="150"/>
    <s v="Cash not over 200"/>
    <s v="CASH"/>
  </r>
  <r>
    <x v="889"/>
    <d v="2016-08-08T00:00:00"/>
    <n v="2"/>
    <n v="9"/>
    <n v="1"/>
    <s v="Second Class"/>
    <m/>
    <n v="24"/>
    <s v="Women's Apparel"/>
    <n v="2426"/>
    <n v="5"/>
    <s v="Golf"/>
    <x v="4"/>
    <s v="Monroe"/>
    <s v="North Carolina"/>
    <n v="28110"/>
    <s v="United States"/>
    <s v="South of  USA "/>
    <n v="24"/>
    <n v="502"/>
    <s v="Nike Men's Dri-FIT Victory Golf Polo"/>
    <n v="50"/>
    <n v="43.678035218757444"/>
    <n v="3"/>
    <n v="10.5"/>
    <n v="150"/>
    <s v="Cash not over 200"/>
    <s v="CASH"/>
  </r>
  <r>
    <x v="886"/>
    <d v="2016-07-25T00:00:00"/>
    <n v="2"/>
    <n v="10"/>
    <n v="1"/>
    <s v="Second Class"/>
    <m/>
    <n v="24"/>
    <s v="Women's Apparel"/>
    <n v="11292"/>
    <n v="5"/>
    <s v="Golf"/>
    <x v="4"/>
    <s v="Seattle"/>
    <s v="Washington"/>
    <n v="98103"/>
    <s v="United States"/>
    <s v="West of USA "/>
    <n v="24"/>
    <n v="502"/>
    <s v="Nike Men's Dri-FIT Victory Golf Polo"/>
    <n v="50"/>
    <n v="43.678035218757444"/>
    <n v="4"/>
    <n v="34"/>
    <n v="200"/>
    <s v="Non-Cash Payments"/>
    <s v="CASH"/>
  </r>
  <r>
    <x v="890"/>
    <d v="2016-04-13T00:00:00"/>
    <n v="2"/>
    <n v="11"/>
    <n v="1"/>
    <s v="Second Class"/>
    <m/>
    <n v="13"/>
    <s v="Electronics"/>
    <n v="6352"/>
    <n v="3"/>
    <s v="Footwear"/>
    <x v="4"/>
    <s v="Denver"/>
    <s v="Colorado"/>
    <n v="80219"/>
    <s v="United States"/>
    <s v="West of USA "/>
    <n v="13"/>
    <n v="282"/>
    <s v="Under Armour Women's Ignite PIP VI Slide"/>
    <n v="31.989999770000001"/>
    <n v="27.763856872771434"/>
    <n v="4"/>
    <n v="1.2799999710000001"/>
    <n v="127.95999908"/>
    <s v="Cash not over 200"/>
    <s v="CASH"/>
  </r>
  <r>
    <x v="891"/>
    <d v="2016-05-07T00:00:00"/>
    <n v="2"/>
    <n v="3"/>
    <n v="1"/>
    <s v="Second Class"/>
    <m/>
    <n v="17"/>
    <s v="Cleats"/>
    <n v="5870"/>
    <n v="4"/>
    <s v="Apparel"/>
    <x v="4"/>
    <s v="Los Angeles"/>
    <s v="California"/>
    <n v="90008"/>
    <s v="United States"/>
    <s v="West of USA "/>
    <n v="17"/>
    <n v="365"/>
    <s v="Perfect Fitness Perfect Rip Deck"/>
    <n v="59.990001679999999"/>
    <n v="54.488929209402009"/>
    <n v="4"/>
    <n v="31.190000529999999"/>
    <n v="239.96000672"/>
    <s v="Cash Over 200"/>
    <s v="CASH"/>
  </r>
  <r>
    <x v="892"/>
    <d v="2016-06-07T00:00:00"/>
    <n v="2"/>
    <n v="4"/>
    <n v="1"/>
    <s v="Second Class"/>
    <m/>
    <n v="17"/>
    <s v="Cleats"/>
    <n v="11776"/>
    <n v="4"/>
    <s v="Apparel"/>
    <x v="4"/>
    <s v="Houston"/>
    <s v="Texas"/>
    <n v="77095"/>
    <s v="United States"/>
    <s v="US Center "/>
    <n v="17"/>
    <n v="365"/>
    <s v="Perfect Fitness Perfect Rip Deck"/>
    <n v="59.990001679999999"/>
    <n v="54.488929209402009"/>
    <n v="4"/>
    <n v="47.990001679999999"/>
    <n v="239.96000672"/>
    <s v="Cash Over 200"/>
    <s v="CASH"/>
  </r>
  <r>
    <x v="893"/>
    <d v="2016-10-04T00:00:00"/>
    <n v="2"/>
    <n v="5"/>
    <n v="1"/>
    <s v="Second Class"/>
    <m/>
    <n v="17"/>
    <s v="Cleats"/>
    <n v="7060"/>
    <n v="4"/>
    <s v="Apparel"/>
    <x v="4"/>
    <s v="Philadelphia"/>
    <s v="Pennsylvania"/>
    <n v="19134"/>
    <s v="United States"/>
    <s v="East of USA"/>
    <n v="17"/>
    <n v="365"/>
    <s v="Perfect Fitness Perfect Rip Deck"/>
    <n v="59.990001679999999"/>
    <n v="54.488929209402009"/>
    <n v="4"/>
    <n v="59.990001679999999"/>
    <n v="239.96000672"/>
    <s v="Cash Over 200"/>
    <s v="CASH"/>
  </r>
  <r>
    <x v="894"/>
    <d v="2016-06-13T00:00:00"/>
    <n v="2"/>
    <n v="6"/>
    <n v="1"/>
    <s v="Second Class"/>
    <m/>
    <n v="17"/>
    <s v="Cleats"/>
    <n v="3466"/>
    <n v="4"/>
    <s v="Apparel"/>
    <x v="4"/>
    <s v="Jacksonville"/>
    <s v="Florida"/>
    <n v="32216"/>
    <s v="United States"/>
    <s v="South of  USA "/>
    <n v="17"/>
    <n v="365"/>
    <s v="Perfect Fitness Perfect Rip Deck"/>
    <n v="59.990001679999999"/>
    <n v="54.488929209402009"/>
    <n v="4"/>
    <n v="59.990001679999999"/>
    <n v="239.96000672"/>
    <s v="Cash Over 200"/>
    <s v="CASH"/>
  </r>
  <r>
    <x v="892"/>
    <d v="2016-06-07T00:00:00"/>
    <n v="2"/>
    <n v="9"/>
    <n v="1"/>
    <s v="Second Class"/>
    <m/>
    <n v="17"/>
    <s v="Cleats"/>
    <n v="11776"/>
    <n v="4"/>
    <s v="Apparel"/>
    <x v="4"/>
    <s v="Houston"/>
    <s v="Texas"/>
    <n v="77095"/>
    <s v="United States"/>
    <s v="US Center "/>
    <n v="17"/>
    <n v="365"/>
    <s v="Perfect Fitness Perfect Rip Deck"/>
    <n v="59.990001679999999"/>
    <n v="54.488929209402009"/>
    <n v="4"/>
    <n v="59.990001679999999"/>
    <n v="239.96000672"/>
    <s v="Cash Over 200"/>
    <s v="CASH"/>
  </r>
  <r>
    <x v="889"/>
    <d v="2016-08-08T00:00:00"/>
    <n v="2"/>
    <n v="10"/>
    <n v="1"/>
    <s v="Second Class"/>
    <m/>
    <n v="29"/>
    <s v="Shop By Sport"/>
    <n v="2426"/>
    <n v="5"/>
    <s v="Golf"/>
    <x v="4"/>
    <s v="Monroe"/>
    <s v="North Carolina"/>
    <n v="28110"/>
    <s v="United States"/>
    <s v="South of  USA "/>
    <n v="29"/>
    <n v="627"/>
    <s v="Under Armour Girls' Toddler Spine Surge Runni"/>
    <n v="39.990001679999999"/>
    <n v="34.198098313835338"/>
    <n v="4"/>
    <n v="14.399999619999999"/>
    <n v="159.96000672"/>
    <s v="Cash not over 200"/>
    <s v="CASH"/>
  </r>
  <r>
    <x v="889"/>
    <d v="2016-08-08T00:00:00"/>
    <n v="2"/>
    <n v="11"/>
    <n v="1"/>
    <s v="Second Class"/>
    <m/>
    <n v="24"/>
    <s v="Women's Apparel"/>
    <n v="2426"/>
    <n v="5"/>
    <s v="Golf"/>
    <x v="4"/>
    <s v="Monroe"/>
    <s v="North Carolina"/>
    <n v="28110"/>
    <s v="United States"/>
    <s v="South of  USA "/>
    <n v="24"/>
    <n v="502"/>
    <s v="Nike Men's Dri-FIT Victory Golf Polo"/>
    <n v="50"/>
    <n v="43.678035218757444"/>
    <n v="4"/>
    <n v="30"/>
    <n v="200"/>
    <s v="Non-Cash Payments"/>
    <s v="CASH"/>
  </r>
  <r>
    <x v="895"/>
    <d v="2016-07-04T00:00:00"/>
    <n v="2"/>
    <n v="3"/>
    <n v="1"/>
    <s v="Second Class"/>
    <m/>
    <n v="17"/>
    <s v="Cleats"/>
    <n v="1575"/>
    <n v="4"/>
    <s v="Apparel"/>
    <x v="4"/>
    <s v="Houston"/>
    <s v="Texas"/>
    <n v="77036"/>
    <s v="United States"/>
    <s v="US Center "/>
    <n v="17"/>
    <n v="365"/>
    <s v="Perfect Fitness Perfect Rip Deck"/>
    <n v="59.990001679999999"/>
    <n v="54.488929209402009"/>
    <n v="5"/>
    <n v="16.5"/>
    <n v="299.9500084"/>
    <s v="Cash Over 200"/>
    <s v="CASH"/>
  </r>
  <r>
    <x v="896"/>
    <d v="2016-06-28T00:00:00"/>
    <n v="2"/>
    <n v="4"/>
    <n v="0"/>
    <s v="Second Class"/>
    <m/>
    <n v="17"/>
    <s v="Cleats"/>
    <n v="5820"/>
    <n v="4"/>
    <s v="Apparel"/>
    <x v="4"/>
    <s v="Tulsa"/>
    <s v="Oklahoma"/>
    <n v="74133"/>
    <s v="United States"/>
    <s v="US Center "/>
    <n v="17"/>
    <n v="365"/>
    <s v="Perfect Fitness Perfect Rip Deck"/>
    <n v="59.990001679999999"/>
    <n v="54.488929209402009"/>
    <n v="5"/>
    <n v="38.990001679999999"/>
    <n v="299.9500084"/>
    <s v="Cash Over 200"/>
    <s v="CASH"/>
  </r>
  <r>
    <x v="897"/>
    <d v="2016-06-26T00:00:00"/>
    <n v="2"/>
    <n v="5"/>
    <n v="1"/>
    <s v="Second Class"/>
    <m/>
    <n v="29"/>
    <s v="Shop By Sport"/>
    <n v="8608"/>
    <n v="5"/>
    <s v="Golf"/>
    <x v="4"/>
    <s v="San Francisco"/>
    <s v="California"/>
    <n v="94109"/>
    <s v="United States"/>
    <s v="West of USA "/>
    <n v="29"/>
    <n v="627"/>
    <s v="Under Armour Girls' Toddler Spine Surge Runni"/>
    <n v="39.990001679999999"/>
    <n v="34.198098313835338"/>
    <n v="5"/>
    <n v="20"/>
    <n v="199.9500084"/>
    <s v="Cash not over 200"/>
    <s v="CASH"/>
  </r>
  <r>
    <x v="898"/>
    <d v="2016-08-16T00:00:00"/>
    <n v="2"/>
    <n v="6"/>
    <n v="1"/>
    <s v="Second Class"/>
    <m/>
    <n v="24"/>
    <s v="Women's Apparel"/>
    <n v="3104"/>
    <n v="5"/>
    <s v="Golf"/>
    <x v="4"/>
    <s v="Moreno Valley"/>
    <s v="California"/>
    <n v="92553"/>
    <s v="United States"/>
    <s v="West of USA "/>
    <n v="24"/>
    <n v="502"/>
    <s v="Nike Men's Dri-FIT Victory Golf Polo"/>
    <n v="50"/>
    <n v="43.678035218757444"/>
    <n v="5"/>
    <n v="25"/>
    <n v="250"/>
    <s v="Cash Over 200"/>
    <s v="CASH"/>
  </r>
  <r>
    <x v="887"/>
    <d v="2016-05-20T00:00:00"/>
    <n v="2"/>
    <n v="9"/>
    <n v="0"/>
    <s v="Second Class"/>
    <m/>
    <n v="24"/>
    <s v="Women's Apparel"/>
    <n v="47"/>
    <n v="5"/>
    <s v="Golf"/>
    <x v="4"/>
    <s v="Oakland"/>
    <s v="California"/>
    <n v="94601"/>
    <s v="United States"/>
    <s v="West of USA "/>
    <n v="24"/>
    <n v="502"/>
    <s v="Nike Men's Dri-FIT Victory Golf Polo"/>
    <n v="50"/>
    <n v="43.678035218757444"/>
    <n v="5"/>
    <n v="42.5"/>
    <n v="250"/>
    <s v="Cash Over 200"/>
    <s v="CASH"/>
  </r>
  <r>
    <x v="893"/>
    <d v="2016-10-04T00:00:00"/>
    <n v="2"/>
    <n v="10"/>
    <n v="1"/>
    <s v="Second Class"/>
    <m/>
    <n v="40"/>
    <s v="Accessories"/>
    <n v="7060"/>
    <n v="6"/>
    <s v="Outdoors"/>
    <x v="4"/>
    <s v="Philadelphia"/>
    <s v="Pennsylvania"/>
    <n v="19134"/>
    <s v="United States"/>
    <s v="East of USA"/>
    <n v="40"/>
    <n v="893"/>
    <s v="Team Golf Pittsburgh Steelers Putter Grip"/>
    <n v="24.989999770000001"/>
    <n v="19.858499913833334"/>
    <n v="5"/>
    <n v="3.75"/>
    <n v="124.94999885"/>
    <s v="Cash not over 200"/>
    <s v="CASH"/>
  </r>
  <r>
    <x v="899"/>
    <d v="2016-04-07T00:00:00"/>
    <n v="4"/>
    <n v="13"/>
    <n v="0"/>
    <s v="Standard Class"/>
    <m/>
    <n v="9"/>
    <s v="Cardio Equipment"/>
    <n v="1627"/>
    <n v="3"/>
    <s v="Footwear"/>
    <x v="4"/>
    <s v="Tulsa"/>
    <s v="Oklahoma"/>
    <n v="74133"/>
    <s v="United States"/>
    <s v="US Center "/>
    <n v="9"/>
    <n v="191"/>
    <s v="Nike Men's Free 5.0+ Running Shoe"/>
    <n v="99.989997860000003"/>
    <n v="95.114003926871064"/>
    <n v="5"/>
    <n v="89.989997860000003"/>
    <n v="499.94998930000003"/>
    <s v="Non-Cash Payments"/>
    <s v="TRANSFER"/>
  </r>
  <r>
    <x v="900"/>
    <d v="2016-05-25T00:00:00"/>
    <n v="4"/>
    <n v="5"/>
    <n v="0"/>
    <s v="Standard Class"/>
    <m/>
    <n v="9"/>
    <s v="Cardio Equipment"/>
    <n v="1243"/>
    <n v="3"/>
    <s v="Footwear"/>
    <x v="4"/>
    <s v="Clinton"/>
    <s v="Maryland"/>
    <n v="20735"/>
    <s v="United States"/>
    <s v="East of USA"/>
    <n v="9"/>
    <n v="191"/>
    <s v="Nike Men's Free 5.0+ Running Shoe"/>
    <n v="99.989997860000003"/>
    <n v="95.114003926871064"/>
    <n v="5"/>
    <n v="99.989997860000003"/>
    <n v="499.94998930000003"/>
    <s v="Non-Cash Payments"/>
    <s v="TRANSFER"/>
  </r>
  <r>
    <x v="901"/>
    <d v="2016-08-08T00:00:00"/>
    <n v="4"/>
    <n v="6"/>
    <n v="0"/>
    <s v="Standard Class"/>
    <m/>
    <n v="17"/>
    <s v="Cleats"/>
    <n v="7635"/>
    <n v="4"/>
    <s v="Apparel"/>
    <x v="4"/>
    <s v="San Francisco"/>
    <s v="California"/>
    <n v="94110"/>
    <s v="United States"/>
    <s v="West of USA "/>
    <n v="17"/>
    <n v="365"/>
    <s v="Perfect Fitness Perfect Rip Deck"/>
    <n v="59.990001679999999"/>
    <n v="54.488929209402009"/>
    <n v="5"/>
    <n v="9"/>
    <n v="299.9500084"/>
    <s v="Non-Cash Payments"/>
    <s v="TRANSFER"/>
  </r>
  <r>
    <x v="902"/>
    <d v="2016-08-18T00:00:00"/>
    <n v="4"/>
    <n v="9"/>
    <n v="0"/>
    <s v="Standard Class"/>
    <m/>
    <n v="17"/>
    <s v="Cleats"/>
    <n v="7200"/>
    <n v="4"/>
    <s v="Apparel"/>
    <x v="4"/>
    <s v="Oswego"/>
    <s v="Illinois"/>
    <n v="60543"/>
    <s v="United States"/>
    <s v="US Center "/>
    <n v="17"/>
    <n v="365"/>
    <s v="Perfect Fitness Perfect Rip Deck"/>
    <n v="59.990001679999999"/>
    <n v="54.488929209402009"/>
    <n v="5"/>
    <n v="27"/>
    <n v="299.9500084"/>
    <s v="Non-Cash Payments"/>
    <s v="TRANSFER"/>
  </r>
  <r>
    <x v="903"/>
    <d v="2016-07-31T00:00:00"/>
    <n v="4"/>
    <n v="10"/>
    <n v="0"/>
    <s v="Standard Class"/>
    <m/>
    <n v="17"/>
    <s v="Cleats"/>
    <n v="3142"/>
    <n v="4"/>
    <s v="Apparel"/>
    <x v="4"/>
    <s v="Saint Charles"/>
    <s v="Illinois"/>
    <n v="60174"/>
    <s v="United States"/>
    <s v="US Center "/>
    <n v="17"/>
    <n v="365"/>
    <s v="Perfect Fitness Perfect Rip Deck"/>
    <n v="59.990001679999999"/>
    <n v="54.488929209402009"/>
    <n v="5"/>
    <n v="27"/>
    <n v="299.9500084"/>
    <s v="Non-Cash Payments"/>
    <s v="TRANSFER"/>
  </r>
  <r>
    <x v="904"/>
    <d v="2016-05-15T00:00:00"/>
    <n v="4"/>
    <n v="11"/>
    <n v="0"/>
    <s v="Standard Class"/>
    <m/>
    <n v="26"/>
    <s v="Girls' Apparel"/>
    <n v="8024"/>
    <n v="5"/>
    <s v="Golf"/>
    <x v="4"/>
    <s v="Columbus"/>
    <s v="Georgia"/>
    <n v="31907"/>
    <s v="United States"/>
    <s v="South of  USA "/>
    <n v="26"/>
    <n v="572"/>
    <s v="TYR Boys' Team Digi Jammer"/>
    <n v="39.990001679999999"/>
    <n v="30.892751576250003"/>
    <n v="5"/>
    <n v="0"/>
    <n v="199.9500084"/>
    <s v="Non-Cash Payments"/>
    <s v="TRANSFER"/>
  </r>
  <r>
    <x v="905"/>
    <d v="2016-08-23T00:00:00"/>
    <n v="4"/>
    <n v="12"/>
    <n v="0"/>
    <s v="Standard Class"/>
    <m/>
    <n v="24"/>
    <s v="Women's Apparel"/>
    <n v="5023"/>
    <n v="5"/>
    <s v="Golf"/>
    <x v="4"/>
    <s v="Decatur"/>
    <s v="Illinois"/>
    <n v="62521"/>
    <s v="United States"/>
    <s v="US Center "/>
    <n v="24"/>
    <n v="502"/>
    <s v="Nike Men's Dri-FIT Victory Golf Polo"/>
    <n v="50"/>
    <n v="43.678035218757444"/>
    <n v="5"/>
    <n v="10"/>
    <n v="250"/>
    <s v="Non-Cash Payments"/>
    <s v="TRANSFER"/>
  </r>
  <r>
    <x v="906"/>
    <d v="2016-08-25T00:00:00"/>
    <n v="4"/>
    <n v="13"/>
    <n v="0"/>
    <s v="Standard Class"/>
    <m/>
    <n v="24"/>
    <s v="Women's Apparel"/>
    <n v="9581"/>
    <n v="5"/>
    <s v="Golf"/>
    <x v="4"/>
    <s v="Costa Mesa"/>
    <s v="California"/>
    <n v="92627"/>
    <s v="United States"/>
    <s v="West of USA "/>
    <n v="24"/>
    <n v="502"/>
    <s v="Nike Men's Dri-FIT Victory Golf Polo"/>
    <n v="50"/>
    <n v="43.678035218757444"/>
    <n v="5"/>
    <n v="32.5"/>
    <n v="250"/>
    <s v="Non-Cash Payments"/>
    <s v="TRANSFER"/>
  </r>
  <r>
    <x v="907"/>
    <d v="2016-04-06T00:00:00"/>
    <n v="4"/>
    <n v="5"/>
    <n v="0"/>
    <s v="Standard Class"/>
    <m/>
    <n v="24"/>
    <s v="Women's Apparel"/>
    <n v="9294"/>
    <n v="5"/>
    <s v="Golf"/>
    <x v="4"/>
    <s v="Asheville"/>
    <s v="North Carolina"/>
    <n v="28806"/>
    <s v="United States"/>
    <s v="South of  USA "/>
    <n v="24"/>
    <n v="502"/>
    <s v="Nike Men's Dri-FIT Victory Golf Polo"/>
    <n v="50"/>
    <n v="43.678035218757444"/>
    <n v="5"/>
    <n v="40"/>
    <n v="250"/>
    <s v="Non-Cash Payments"/>
    <s v="TRANSFER"/>
  </r>
  <r>
    <x v="906"/>
    <d v="2016-08-25T00:00:00"/>
    <n v="4"/>
    <n v="6"/>
    <n v="0"/>
    <s v="Standard Class"/>
    <m/>
    <n v="37"/>
    <s v="Electronics"/>
    <n v="9581"/>
    <n v="6"/>
    <s v="Outdoors"/>
    <x v="4"/>
    <s v="Costa Mesa"/>
    <s v="California"/>
    <n v="92627"/>
    <s v="United States"/>
    <s v="West of USA "/>
    <n v="37"/>
    <n v="828"/>
    <s v="Bridgestone e6 Straight Distance NFL San Dieg"/>
    <n v="31.989999770000001"/>
    <n v="24.284221986666665"/>
    <n v="5"/>
    <n v="25.590000150000002"/>
    <n v="159.94999885000001"/>
    <s v="Non-Cash Payments"/>
    <s v="TRANSFER"/>
  </r>
  <r>
    <x v="908"/>
    <d v="2016-04-20T00:00:00"/>
    <n v="4"/>
    <n v="9"/>
    <n v="0"/>
    <s v="Standard Class"/>
    <m/>
    <n v="13"/>
    <s v="Electronics"/>
    <n v="3797"/>
    <n v="3"/>
    <s v="Footwear"/>
    <x v="4"/>
    <s v="Florence"/>
    <s v="Alabama"/>
    <n v="35630"/>
    <s v="United States"/>
    <s v="South of  USA "/>
    <n v="13"/>
    <n v="278"/>
    <s v="Under Armour Men's Compression EV SL Slide"/>
    <n v="44.990001679999999"/>
    <n v="31.547668386333335"/>
    <n v="5"/>
    <n v="4.5"/>
    <n v="224.9500084"/>
    <s v="Non-Cash Payments"/>
    <s v="TRANSFER"/>
  </r>
  <r>
    <x v="909"/>
    <d v="2016-07-27T00:00:00"/>
    <n v="4"/>
    <n v="10"/>
    <n v="1"/>
    <s v="Standard Class"/>
    <m/>
    <n v="9"/>
    <s v="Cardio Equipment"/>
    <n v="11999"/>
    <n v="3"/>
    <s v="Footwear"/>
    <x v="4"/>
    <s v="Lowell"/>
    <s v="Massachusetts"/>
    <n v="1852"/>
    <s v="United States"/>
    <s v="East of USA"/>
    <n v="9"/>
    <n v="191"/>
    <s v="Nike Men's Free 5.0+ Running Shoe"/>
    <n v="99.989997860000003"/>
    <n v="95.114003926871064"/>
    <n v="5"/>
    <n v="45"/>
    <n v="499.94998930000003"/>
    <s v="Non-Cash Payments"/>
    <s v="TRANSFER"/>
  </r>
  <r>
    <x v="910"/>
    <d v="2016-08-16T00:00:00"/>
    <n v="4"/>
    <n v="11"/>
    <n v="1"/>
    <s v="Standard Class"/>
    <m/>
    <n v="9"/>
    <s v="Cardio Equipment"/>
    <n v="3715"/>
    <n v="3"/>
    <s v="Footwear"/>
    <x v="4"/>
    <s v="New York City"/>
    <s v="New York"/>
    <n v="10024"/>
    <s v="United States"/>
    <s v="East of USA"/>
    <n v="9"/>
    <n v="191"/>
    <s v="Nike Men's Free 5.0+ Running Shoe"/>
    <n v="99.989997860000003"/>
    <n v="95.114003926871064"/>
    <n v="5"/>
    <n v="74.989997860000003"/>
    <n v="499.94998930000003"/>
    <s v="Non-Cash Payments"/>
    <s v="TRANSFER"/>
  </r>
  <r>
    <x v="911"/>
    <d v="2016-07-31T00:00:00"/>
    <n v="4"/>
    <n v="12"/>
    <n v="0"/>
    <s v="Standard Class"/>
    <m/>
    <n v="9"/>
    <s v="Cardio Equipment"/>
    <n v="2922"/>
    <n v="3"/>
    <s v="Footwear"/>
    <x v="4"/>
    <s v="Seattle"/>
    <s v="Washington"/>
    <n v="98103"/>
    <s v="United States"/>
    <s v="West of USA "/>
    <n v="9"/>
    <n v="191"/>
    <s v="Nike Men's Free 5.0+ Running Shoe"/>
    <n v="99.989997860000003"/>
    <n v="95.114003926871064"/>
    <n v="5"/>
    <n v="79.989997860000003"/>
    <n v="499.94998930000003"/>
    <s v="Non-Cash Payments"/>
    <s v="TRANSFER"/>
  </r>
  <r>
    <x v="912"/>
    <d v="2016-05-31T00:00:00"/>
    <n v="4"/>
    <n v="13"/>
    <n v="1"/>
    <s v="Standard Class"/>
    <m/>
    <n v="13"/>
    <s v="Electronics"/>
    <n v="7175"/>
    <n v="3"/>
    <s v="Footwear"/>
    <x v="4"/>
    <s v="Akron"/>
    <s v="Ohio"/>
    <n v="44312"/>
    <s v="United States"/>
    <s v="East of USA"/>
    <n v="13"/>
    <n v="278"/>
    <s v="Under Armour Men's Compression EV SL Slide"/>
    <n v="44.990001679999999"/>
    <n v="31.547668386333335"/>
    <n v="5"/>
    <n v="40.490001679999999"/>
    <n v="224.9500084"/>
    <s v="Non-Cash Payments"/>
    <s v="TRANSFER"/>
  </r>
  <r>
    <x v="913"/>
    <d v="2016-04-15T00:00:00"/>
    <n v="4"/>
    <n v="5"/>
    <n v="0"/>
    <s v="Standard Class"/>
    <m/>
    <n v="17"/>
    <s v="Cleats"/>
    <n v="967"/>
    <n v="4"/>
    <s v="Apparel"/>
    <x v="4"/>
    <s v="San Francisco"/>
    <s v="California"/>
    <n v="94110"/>
    <s v="United States"/>
    <s v="West of USA "/>
    <n v="17"/>
    <n v="365"/>
    <s v="Perfect Fitness Perfect Rip Deck"/>
    <n v="59.990001679999999"/>
    <n v="54.488929209402009"/>
    <n v="5"/>
    <n v="3"/>
    <n v="299.9500084"/>
    <s v="Non-Cash Payments"/>
    <s v="TRANSFER"/>
  </r>
  <r>
    <x v="914"/>
    <d v="2016-12-16T00:00:00"/>
    <n v="4"/>
    <n v="6"/>
    <n v="0"/>
    <s v="Standard Class"/>
    <m/>
    <n v="17"/>
    <s v="Cleats"/>
    <n v="8098"/>
    <n v="4"/>
    <s v="Apparel"/>
    <x v="4"/>
    <s v="London"/>
    <s v="Ontario"/>
    <m/>
    <s v="Canada"/>
    <s v="Canada"/>
    <n v="17"/>
    <n v="365"/>
    <s v="Perfect Fitness Perfect Rip Deck"/>
    <n v="59.990001679999999"/>
    <n v="54.488929209402009"/>
    <n v="5"/>
    <n v="9"/>
    <n v="299.9500084"/>
    <s v="Non-Cash Payments"/>
    <s v="TRANSFER"/>
  </r>
  <r>
    <x v="914"/>
    <d v="2016-12-16T00:00:00"/>
    <n v="4"/>
    <n v="9"/>
    <n v="0"/>
    <s v="Standard Class"/>
    <m/>
    <n v="17"/>
    <s v="Cleats"/>
    <n v="8098"/>
    <n v="4"/>
    <s v="Apparel"/>
    <x v="4"/>
    <s v="London"/>
    <s v="Ontario"/>
    <m/>
    <s v="Canada"/>
    <s v="Canada"/>
    <n v="17"/>
    <n v="365"/>
    <s v="Perfect Fitness Perfect Rip Deck"/>
    <n v="59.990001679999999"/>
    <n v="54.488929209402009"/>
    <n v="5"/>
    <n v="12"/>
    <n v="299.9500084"/>
    <s v="Non-Cash Payments"/>
    <s v="TRANSFER"/>
  </r>
  <r>
    <x v="915"/>
    <d v="2016-04-15T00:00:00"/>
    <n v="4"/>
    <n v="10"/>
    <n v="1"/>
    <s v="Standard Class"/>
    <m/>
    <n v="17"/>
    <s v="Cleats"/>
    <n v="8481"/>
    <n v="4"/>
    <s v="Apparel"/>
    <x v="4"/>
    <s v="Springfield"/>
    <s v="Virginia"/>
    <n v="22153"/>
    <s v="United States"/>
    <s v="South of  USA 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916"/>
    <d v="2016-07-14T00:00:00"/>
    <n v="4"/>
    <n v="11"/>
    <n v="0"/>
    <s v="Standard Class"/>
    <m/>
    <n v="17"/>
    <s v="Cleats"/>
    <n v="8205"/>
    <n v="4"/>
    <s v="Apparel"/>
    <x v="4"/>
    <s v="Henderson"/>
    <s v="Nevada"/>
    <n v="89015"/>
    <s v="United States"/>
    <s v="West of USA "/>
    <n v="17"/>
    <n v="365"/>
    <s v="Perfect Fitness Perfect Rip Deck"/>
    <n v="59.990001679999999"/>
    <n v="54.488929209402009"/>
    <n v="5"/>
    <n v="27"/>
    <n v="299.9500084"/>
    <s v="Non-Cash Payments"/>
    <s v="TRANSFER"/>
  </r>
  <r>
    <x v="917"/>
    <d v="2016-05-12T00:00:00"/>
    <n v="4"/>
    <n v="12"/>
    <n v="0"/>
    <s v="Standard Class"/>
    <m/>
    <n v="17"/>
    <s v="Cleats"/>
    <n v="10668"/>
    <n v="4"/>
    <s v="Apparel"/>
    <x v="4"/>
    <s v="North York"/>
    <s v="Ontario"/>
    <m/>
    <s v="Canada"/>
    <s v="Canada"/>
    <n v="17"/>
    <n v="365"/>
    <s v="Perfect Fitness Perfect Rip Deck"/>
    <n v="59.990001679999999"/>
    <n v="54.488929209402009"/>
    <n v="5"/>
    <n v="38.990001679999999"/>
    <n v="299.9500084"/>
    <s v="Non-Cash Payments"/>
    <s v="TRANSFER"/>
  </r>
  <r>
    <x v="918"/>
    <d v="2016-08-20T00:00:00"/>
    <n v="4"/>
    <n v="13"/>
    <n v="1"/>
    <s v="Standard Class"/>
    <m/>
    <n v="17"/>
    <s v="Cleats"/>
    <n v="11380"/>
    <n v="4"/>
    <s v="Apparel"/>
    <x v="4"/>
    <s v="Los Angeles"/>
    <s v="California"/>
    <n v="90045"/>
    <s v="United States"/>
    <s v="West of USA "/>
    <n v="17"/>
    <n v="365"/>
    <s v="Perfect Fitness Perfect Rip Deck"/>
    <n v="59.990001679999999"/>
    <n v="54.488929209402009"/>
    <n v="5"/>
    <n v="47.990001679999999"/>
    <n v="299.9500084"/>
    <s v="Non-Cash Payments"/>
    <s v="TRANSFER"/>
  </r>
  <r>
    <x v="919"/>
    <d v="2016-10-04T00:00:00"/>
    <n v="4"/>
    <n v="5"/>
    <n v="0"/>
    <s v="Standard Class"/>
    <m/>
    <n v="24"/>
    <s v="Women's Apparel"/>
    <n v="12052"/>
    <n v="5"/>
    <s v="Golf"/>
    <x v="4"/>
    <s v="New York City"/>
    <s v="New York"/>
    <n v="10011"/>
    <s v="United States"/>
    <s v="East of USA"/>
    <n v="24"/>
    <n v="502"/>
    <s v="Nike Men's Dri-FIT Victory Golf Polo"/>
    <n v="50"/>
    <n v="43.678035218757444"/>
    <n v="5"/>
    <n v="2.5"/>
    <n v="250"/>
    <s v="Non-Cash Payments"/>
    <s v="TRANSFER"/>
  </r>
  <r>
    <x v="920"/>
    <d v="2016-06-08T00:00:00"/>
    <n v="4"/>
    <n v="6"/>
    <n v="0"/>
    <s v="Standard Class"/>
    <m/>
    <n v="24"/>
    <s v="Women's Apparel"/>
    <n v="3915"/>
    <n v="5"/>
    <s v="Golf"/>
    <x v="4"/>
    <s v="Grand Rapids"/>
    <s v="Michigan"/>
    <n v="49505"/>
    <s v="United States"/>
    <s v="US Center "/>
    <n v="24"/>
    <n v="502"/>
    <s v="Nike Men's Dri-FIT Victory Golf Polo"/>
    <n v="50"/>
    <n v="43.678035218757444"/>
    <n v="5"/>
    <n v="10"/>
    <n v="250"/>
    <s v="Non-Cash Payments"/>
    <s v="TRANSFER"/>
  </r>
  <r>
    <x v="921"/>
    <d v="2016-10-15T00:00:00"/>
    <n v="4"/>
    <n v="9"/>
    <n v="0"/>
    <s v="Standard Class"/>
    <m/>
    <n v="24"/>
    <s v="Women's Apparel"/>
    <n v="8051"/>
    <n v="5"/>
    <s v="Golf"/>
    <x v="4"/>
    <s v="Mississauga"/>
    <s v="Ontario"/>
    <m/>
    <s v="Canada"/>
    <s v="Canada"/>
    <n v="24"/>
    <n v="502"/>
    <s v="Nike Men's Dri-FIT Victory Golf Polo"/>
    <n v="50"/>
    <n v="43.678035218757444"/>
    <n v="5"/>
    <n v="12.5"/>
    <n v="250"/>
    <s v="Non-Cash Payments"/>
    <s v="TRANSFER"/>
  </r>
  <r>
    <x v="922"/>
    <d v="2016-08-18T00:00:00"/>
    <n v="4"/>
    <n v="10"/>
    <n v="0"/>
    <s v="Standard Class"/>
    <m/>
    <n v="29"/>
    <s v="Shop By Sport"/>
    <n v="3249"/>
    <n v="5"/>
    <s v="Golf"/>
    <x v="4"/>
    <s v="New York City"/>
    <s v="New York"/>
    <n v="10024"/>
    <s v="United States"/>
    <s v="East of USA"/>
    <n v="29"/>
    <n v="627"/>
    <s v="Under Armour Girls' Toddler Spine Surge Runni"/>
    <n v="39.990001679999999"/>
    <n v="34.198098313835338"/>
    <n v="5"/>
    <n v="14"/>
    <n v="199.9500084"/>
    <s v="Non-Cash Payments"/>
    <s v="TRANSFER"/>
  </r>
  <r>
    <x v="923"/>
    <d v="2016-06-16T00:00:00"/>
    <n v="4"/>
    <n v="11"/>
    <n v="1"/>
    <s v="Standard Class"/>
    <m/>
    <n v="24"/>
    <s v="Women's Apparel"/>
    <n v="7894"/>
    <n v="5"/>
    <s v="Golf"/>
    <x v="4"/>
    <s v="Round Rock"/>
    <s v="Texas"/>
    <n v="78664"/>
    <s v="United States"/>
    <s v="US Center "/>
    <n v="24"/>
    <n v="502"/>
    <s v="Nike Men's Dri-FIT Victory Golf Polo"/>
    <n v="50"/>
    <n v="43.678035218757444"/>
    <n v="5"/>
    <n v="25"/>
    <n v="250"/>
    <s v="Non-Cash Payments"/>
    <s v="TRANSFER"/>
  </r>
  <r>
    <x v="924"/>
    <d v="2016-07-07T00:00:00"/>
    <n v="4"/>
    <n v="12"/>
    <n v="1"/>
    <s v="Standard Class"/>
    <m/>
    <n v="24"/>
    <s v="Women's Apparel"/>
    <n v="9197"/>
    <n v="5"/>
    <s v="Golf"/>
    <x v="4"/>
    <s v="Arlington"/>
    <s v="Texas"/>
    <n v="76017"/>
    <s v="United States"/>
    <s v="US Center "/>
    <n v="24"/>
    <n v="502"/>
    <s v="Nike Men's Dri-FIT Victory Golf Polo"/>
    <n v="50"/>
    <n v="43.678035218757444"/>
    <n v="5"/>
    <n v="32.5"/>
    <n v="250"/>
    <s v="Non-Cash Payments"/>
    <s v="TRANSFER"/>
  </r>
  <r>
    <x v="913"/>
    <d v="2016-04-15T00:00:00"/>
    <n v="4"/>
    <n v="13"/>
    <n v="0"/>
    <s v="Standard Class"/>
    <m/>
    <n v="24"/>
    <s v="Women's Apparel"/>
    <n v="967"/>
    <n v="5"/>
    <s v="Golf"/>
    <x v="4"/>
    <s v="San Francisco"/>
    <s v="California"/>
    <n v="94110"/>
    <s v="United States"/>
    <s v="West of USA "/>
    <n v="24"/>
    <n v="502"/>
    <s v="Nike Men's Dri-FIT Victory Golf Polo"/>
    <n v="50"/>
    <n v="43.678035218757444"/>
    <n v="5"/>
    <n v="37.5"/>
    <n v="250"/>
    <s v="Non-Cash Payments"/>
    <s v="TRANSFER"/>
  </r>
  <r>
    <x v="925"/>
    <d v="2016-04-27T00:00:00"/>
    <n v="4"/>
    <n v="5"/>
    <n v="0"/>
    <s v="Standard Class"/>
    <m/>
    <n v="24"/>
    <s v="Women's Apparel"/>
    <n v="5855"/>
    <n v="5"/>
    <s v="Golf"/>
    <x v="4"/>
    <s v="San Diego"/>
    <s v="California"/>
    <n v="92105"/>
    <s v="United States"/>
    <s v="West of USA "/>
    <n v="24"/>
    <n v="502"/>
    <s v="Nike Men's Dri-FIT Victory Golf Polo"/>
    <n v="50"/>
    <n v="43.678035218757444"/>
    <n v="5"/>
    <n v="40"/>
    <n v="250"/>
    <s v="Non-Cash Payments"/>
    <s v="TRANSFER"/>
  </r>
  <r>
    <x v="922"/>
    <d v="2016-08-18T00:00:00"/>
    <n v="4"/>
    <n v="6"/>
    <n v="0"/>
    <s v="Standard Class"/>
    <m/>
    <n v="24"/>
    <s v="Women's Apparel"/>
    <n v="3249"/>
    <n v="5"/>
    <s v="Golf"/>
    <x v="4"/>
    <s v="New York City"/>
    <s v="New York"/>
    <n v="10024"/>
    <s v="United States"/>
    <s v="East of USA"/>
    <n v="24"/>
    <n v="502"/>
    <s v="Nike Men's Dri-FIT Victory Golf Polo"/>
    <n v="50"/>
    <n v="43.678035218757444"/>
    <n v="5"/>
    <n v="45"/>
    <n v="250"/>
    <s v="Non-Cash Payments"/>
    <s v="TRANSFER"/>
  </r>
  <r>
    <x v="926"/>
    <d v="2016-06-21T00:00:00"/>
    <n v="4"/>
    <n v="9"/>
    <n v="1"/>
    <s v="Standard Class"/>
    <m/>
    <n v="24"/>
    <s v="Women's Apparel"/>
    <n v="4611"/>
    <n v="5"/>
    <s v="Golf"/>
    <x v="4"/>
    <s v="Tucson"/>
    <s v="Arizona"/>
    <n v="85705"/>
    <s v="United States"/>
    <s v="West of USA "/>
    <n v="24"/>
    <n v="502"/>
    <s v="Nike Men's Dri-FIT Victory Golf Polo"/>
    <n v="50"/>
    <n v="43.678035218757444"/>
    <n v="5"/>
    <n v="50"/>
    <n v="250"/>
    <s v="Non-Cash Payments"/>
    <s v="TRANSFER"/>
  </r>
  <r>
    <x v="927"/>
    <d v="2016-01-04T00:00:00"/>
    <n v="4"/>
    <n v="10"/>
    <n v="0"/>
    <s v="Standard Class"/>
    <m/>
    <n v="40"/>
    <s v="Accessories"/>
    <n v="1657"/>
    <n v="6"/>
    <s v="Outdoors"/>
    <x v="4"/>
    <s v="Los Angeles"/>
    <s v="California"/>
    <n v="90032"/>
    <s v="United States"/>
    <s v="West of USA "/>
    <n v="40"/>
    <n v="886"/>
    <s v="Team Golf San Francisco Giants Putter Grip"/>
    <n v="24.989999770000001"/>
    <n v="18.459749817000002"/>
    <n v="5"/>
    <n v="11.25"/>
    <n v="124.94999885"/>
    <s v="Non-Cash Payments"/>
    <s v="TRANSFER"/>
  </r>
  <r>
    <x v="921"/>
    <d v="2016-10-15T00:00:00"/>
    <n v="4"/>
    <n v="11"/>
    <n v="0"/>
    <s v="Standard Class"/>
    <m/>
    <n v="37"/>
    <s v="Electronics"/>
    <n v="8051"/>
    <n v="6"/>
    <s v="Outdoors"/>
    <x v="4"/>
    <s v="Mississauga"/>
    <s v="Ontario"/>
    <m/>
    <s v="Canada"/>
    <s v="Canada"/>
    <n v="37"/>
    <n v="818"/>
    <s v="Titleist Pro V1x Golf Balls"/>
    <n v="47.990001679999999"/>
    <n v="51.274287170714288"/>
    <n v="5"/>
    <n v="24"/>
    <n v="239.9500084"/>
    <s v="Non-Cash Payments"/>
    <s v="TRANSFER"/>
  </r>
  <r>
    <x v="928"/>
    <d v="2016-08-04T00:00:00"/>
    <n v="4"/>
    <n v="12"/>
    <n v="0"/>
    <s v="Standard Class"/>
    <m/>
    <n v="3"/>
    <s v="Baseball &amp; Softball"/>
    <n v="9202"/>
    <n v="2"/>
    <s v="Fitness"/>
    <x v="4"/>
    <s v="Detroit"/>
    <s v="Michigan"/>
    <n v="48227"/>
    <s v="United States"/>
    <s v="US Center "/>
    <n v="3"/>
    <n v="37"/>
    <s v="adidas Kids' F5 Messi FG Soccer Cleat"/>
    <n v="34.990001679999999"/>
    <n v="40.283001997"/>
    <n v="5"/>
    <n v="8.75"/>
    <n v="174.9500084"/>
    <s v="Non-Cash Payments"/>
    <s v="TRANSFER"/>
  </r>
  <r>
    <x v="929"/>
    <d v="2016-05-31T00:00:00"/>
    <n v="4"/>
    <n v="13"/>
    <n v="0"/>
    <s v="Standard Class"/>
    <m/>
    <n v="5"/>
    <s v="Lacrosse"/>
    <n v="2922"/>
    <n v="2"/>
    <s v="Fitness"/>
    <x v="4"/>
    <s v="Minneapolis"/>
    <s v="Minnesota"/>
    <n v="55407"/>
    <s v="United States"/>
    <s v="US Center "/>
    <n v="5"/>
    <n v="93"/>
    <s v="Under Armour Men's Tech II T-Shirt"/>
    <n v="24.989999770000001"/>
    <n v="17.455999691500001"/>
    <n v="5"/>
    <n v="8.75"/>
    <n v="124.94999885"/>
    <s v="Non-Cash Payments"/>
    <s v="TRANSFER"/>
  </r>
  <r>
    <x v="930"/>
    <d v="2016-07-24T00:00:00"/>
    <n v="4"/>
    <n v="5"/>
    <n v="0"/>
    <s v="Standard Class"/>
    <m/>
    <n v="13"/>
    <s v="Electronics"/>
    <n v="9368"/>
    <n v="3"/>
    <s v="Footwear"/>
    <x v="4"/>
    <s v="Charlotte"/>
    <s v="North Carolina"/>
    <n v="28205"/>
    <s v="United States"/>
    <s v="South of  USA "/>
    <n v="13"/>
    <n v="276"/>
    <s v="Under Armour Women's Ignite Slide"/>
    <n v="31.989999770000001"/>
    <n v="27.113333001333334"/>
    <n v="5"/>
    <n v="20.790000920000001"/>
    <n v="159.94999885000001"/>
    <s v="Non-Cash Payments"/>
    <s v="TRANSFER"/>
  </r>
  <r>
    <x v="931"/>
    <d v="2016-08-17T00:00:00"/>
    <n v="4"/>
    <n v="6"/>
    <n v="0"/>
    <s v="Standard Class"/>
    <m/>
    <n v="9"/>
    <s v="Cardio Equipment"/>
    <n v="712"/>
    <n v="3"/>
    <s v="Footwear"/>
    <x v="4"/>
    <s v="Houston"/>
    <s v="Texas"/>
    <n v="77041"/>
    <s v="United States"/>
    <s v="US Center "/>
    <n v="9"/>
    <n v="191"/>
    <s v="Nike Men's Free 5.0+ Running Shoe"/>
    <n v="99.989997860000003"/>
    <n v="95.114003926871064"/>
    <n v="5"/>
    <n v="64.989997860000003"/>
    <n v="499.94998930000003"/>
    <s v="Non-Cash Payments"/>
    <s v="TRANSFER"/>
  </r>
  <r>
    <x v="932"/>
    <d v="2016-08-30T00:00:00"/>
    <n v="4"/>
    <n v="9"/>
    <n v="0"/>
    <s v="Standard Class"/>
    <m/>
    <n v="9"/>
    <s v="Cardio Equipment"/>
    <n v="1222"/>
    <n v="3"/>
    <s v="Footwear"/>
    <x v="4"/>
    <s v="Windsor"/>
    <s v="Ontario"/>
    <m/>
    <s v="Canada"/>
    <s v="Canada"/>
    <n v="9"/>
    <n v="191"/>
    <s v="Nike Men's Free 5.0+ Running Shoe"/>
    <n v="99.989997860000003"/>
    <n v="95.114003926871064"/>
    <n v="5"/>
    <n v="74.989997860000003"/>
    <n v="499.94998930000003"/>
    <s v="Non-Cash Payments"/>
    <s v="TRANSFER"/>
  </r>
  <r>
    <x v="933"/>
    <d v="2016-06-13T00:00:00"/>
    <n v="4"/>
    <n v="10"/>
    <n v="0"/>
    <s v="Standard Class"/>
    <m/>
    <n v="9"/>
    <s v="Cardio Equipment"/>
    <n v="275"/>
    <n v="3"/>
    <s v="Footwear"/>
    <x v="4"/>
    <s v="Newport News"/>
    <s v="Virginia"/>
    <n v="23602"/>
    <s v="United States"/>
    <s v="South of  USA "/>
    <n v="9"/>
    <n v="191"/>
    <s v="Nike Men's Free 5.0+ Running Shoe"/>
    <n v="99.989997860000003"/>
    <n v="95.114003926871064"/>
    <n v="5"/>
    <n v="79.989997860000003"/>
    <n v="499.94998930000003"/>
    <s v="Non-Cash Payments"/>
    <s v="TRANSFER"/>
  </r>
  <r>
    <x v="934"/>
    <d v="2016-08-16T00:00:00"/>
    <n v="4"/>
    <n v="11"/>
    <n v="1"/>
    <s v="Standard Class"/>
    <m/>
    <n v="9"/>
    <s v="Cardio Equipment"/>
    <n v="12279"/>
    <n v="3"/>
    <s v="Footwear"/>
    <x v="4"/>
    <s v="San Francisco"/>
    <s v="California"/>
    <n v="94110"/>
    <s v="United States"/>
    <s v="West of USA "/>
    <n v="9"/>
    <n v="191"/>
    <s v="Nike Men's Free 5.0+ Running Shoe"/>
    <n v="99.989997860000003"/>
    <n v="95.114003926871064"/>
    <n v="5"/>
    <n v="79.989997860000003"/>
    <n v="499.94998930000003"/>
    <s v="Non-Cash Payments"/>
    <s v="TRANSFER"/>
  </r>
  <r>
    <x v="929"/>
    <d v="2016-05-31T00:00:00"/>
    <n v="4"/>
    <n v="12"/>
    <n v="0"/>
    <s v="Standard Class"/>
    <m/>
    <n v="17"/>
    <s v="Cleats"/>
    <n v="2922"/>
    <n v="4"/>
    <s v="Apparel"/>
    <x v="4"/>
    <s v="Minneapolis"/>
    <s v="Minnesota"/>
    <n v="55407"/>
    <s v="United States"/>
    <s v="US Center "/>
    <n v="17"/>
    <n v="365"/>
    <s v="Perfect Fitness Perfect Rip Deck"/>
    <n v="59.990001679999999"/>
    <n v="54.488929209402009"/>
    <n v="5"/>
    <n v="0"/>
    <n v="299.9500084"/>
    <s v="Non-Cash Payments"/>
    <s v="TRANSFER"/>
  </r>
  <r>
    <x v="935"/>
    <d v="2016-06-19T00:00:00"/>
    <n v="4"/>
    <n v="13"/>
    <n v="1"/>
    <s v="Standard Class"/>
    <m/>
    <n v="17"/>
    <s v="Cleats"/>
    <n v="8520"/>
    <n v="4"/>
    <s v="Apparel"/>
    <x v="4"/>
    <s v="San Francisco"/>
    <s v="California"/>
    <n v="94122"/>
    <s v="United States"/>
    <s v="West of USA "/>
    <n v="17"/>
    <n v="365"/>
    <s v="Perfect Fitness Perfect Rip Deck"/>
    <n v="59.990001679999999"/>
    <n v="54.488929209402009"/>
    <n v="5"/>
    <n v="12"/>
    <n v="299.9500084"/>
    <s v="Non-Cash Payments"/>
    <s v="TRANSFER"/>
  </r>
  <r>
    <x v="936"/>
    <d v="2016-06-18T00:00:00"/>
    <n v="4"/>
    <n v="5"/>
    <n v="0"/>
    <s v="Standard Class"/>
    <m/>
    <n v="17"/>
    <s v="Cleats"/>
    <n v="3373"/>
    <n v="4"/>
    <s v="Apparel"/>
    <x v="4"/>
    <s v="Oceanside"/>
    <s v="New York"/>
    <n v="11572"/>
    <s v="United States"/>
    <s v="East of USA"/>
    <n v="17"/>
    <n v="365"/>
    <s v="Perfect Fitness Perfect Rip Deck"/>
    <n v="59.990001679999999"/>
    <n v="54.488929209402009"/>
    <n v="5"/>
    <n v="16.5"/>
    <n v="299.9500084"/>
    <s v="Non-Cash Payments"/>
    <s v="TRANSFER"/>
  </r>
  <r>
    <x v="937"/>
    <d v="2016-11-28T00:00:00"/>
    <n v="4"/>
    <n v="6"/>
    <n v="0"/>
    <s v="Standard Class"/>
    <m/>
    <n v="17"/>
    <s v="Cleats"/>
    <n v="8587"/>
    <n v="4"/>
    <s v="Apparel"/>
    <x v="4"/>
    <s v="Surrey"/>
    <s v="British Columbia"/>
    <m/>
    <s v="Canada"/>
    <s v="Canada"/>
    <n v="17"/>
    <n v="365"/>
    <s v="Perfect Fitness Perfect Rip Deck"/>
    <n v="59.990001679999999"/>
    <n v="54.488929209402009"/>
    <n v="5"/>
    <n v="35.990001679999999"/>
    <n v="299.9500084"/>
    <s v="Non-Cash Payments"/>
    <s v="TRANSFER"/>
  </r>
  <r>
    <x v="938"/>
    <d v="2016-05-29T00:00:00"/>
    <n v="4"/>
    <n v="9"/>
    <n v="0"/>
    <s v="Standard Class"/>
    <m/>
    <n v="17"/>
    <s v="Cleats"/>
    <n v="288"/>
    <n v="4"/>
    <s v="Apparel"/>
    <x v="4"/>
    <s v="San Antonio"/>
    <s v="Texas"/>
    <n v="78207"/>
    <s v="United States"/>
    <s v="US Center 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939"/>
    <d v="2016-12-05T00:00:00"/>
    <n v="4"/>
    <n v="10"/>
    <n v="1"/>
    <s v="Standard Class"/>
    <m/>
    <n v="17"/>
    <s v="Cleats"/>
    <n v="8004"/>
    <n v="4"/>
    <s v="Apparel"/>
    <x v="4"/>
    <s v="Omaha"/>
    <s v="Nebraska"/>
    <n v="68104"/>
    <s v="United States"/>
    <s v="US Center "/>
    <n v="17"/>
    <n v="365"/>
    <s v="Perfect Fitness Perfect Rip Deck"/>
    <n v="59.990001679999999"/>
    <n v="54.488929209402009"/>
    <n v="5"/>
    <n v="44.990001679999999"/>
    <n v="299.9500084"/>
    <s v="Non-Cash Payments"/>
    <s v="TRANSFER"/>
  </r>
  <r>
    <x v="940"/>
    <d v="2017-08-01T00:00:00"/>
    <n v="4"/>
    <n v="11"/>
    <n v="0"/>
    <s v="Standard Class"/>
    <m/>
    <n v="17"/>
    <s v="Cleats"/>
    <n v="1507"/>
    <n v="4"/>
    <s v="Apparel"/>
    <x v="4"/>
    <s v="North York"/>
    <s v="Ontario"/>
    <m/>
    <s v="Canada"/>
    <s v="Canada"/>
    <n v="17"/>
    <n v="365"/>
    <s v="Perfect Fitness Perfect Rip Deck"/>
    <n v="59.990001679999999"/>
    <n v="54.488929209402009"/>
    <n v="5"/>
    <n v="53.990001679999999"/>
    <n v="299.9500084"/>
    <s v="Non-Cash Payments"/>
    <s v="TRANSFER"/>
  </r>
  <r>
    <x v="941"/>
    <d v="2016-11-13T00:00:00"/>
    <n v="4"/>
    <n v="12"/>
    <n v="1"/>
    <s v="Standard Class"/>
    <m/>
    <n v="29"/>
    <s v="Shop By Sport"/>
    <n v="228"/>
    <n v="5"/>
    <s v="Golf"/>
    <x v="4"/>
    <s v="North York"/>
    <s v="Ontario"/>
    <m/>
    <s v="Canada"/>
    <s v="Canada"/>
    <n v="29"/>
    <n v="627"/>
    <s v="Under Armour Girls' Toddler Spine Surge Runni"/>
    <n v="39.990001679999999"/>
    <n v="34.198098313835338"/>
    <n v="5"/>
    <n v="2"/>
    <n v="199.9500084"/>
    <s v="Non-Cash Payments"/>
    <s v="TRANSFER"/>
  </r>
  <r>
    <x v="942"/>
    <d v="2016-06-22T00:00:00"/>
    <n v="4"/>
    <n v="13"/>
    <n v="1"/>
    <s v="Standard Class"/>
    <m/>
    <n v="29"/>
    <s v="Shop By Sport"/>
    <n v="10753"/>
    <n v="5"/>
    <s v="Golf"/>
    <x v="4"/>
    <s v="Baltimore"/>
    <s v="Maryland"/>
    <n v="21215"/>
    <s v="United States"/>
    <s v="East of USA"/>
    <n v="29"/>
    <n v="627"/>
    <s v="Under Armour Girls' Toddler Spine Surge Runni"/>
    <n v="39.990001679999999"/>
    <n v="34.198098313835338"/>
    <n v="5"/>
    <n v="2"/>
    <n v="199.9500084"/>
    <s v="Non-Cash Payments"/>
    <s v="TRANSFER"/>
  </r>
  <r>
    <x v="943"/>
    <d v="2016-07-26T00:00:00"/>
    <n v="4"/>
    <n v="5"/>
    <n v="0"/>
    <s v="Standard Class"/>
    <m/>
    <n v="29"/>
    <s v="Shop By Sport"/>
    <n v="2368"/>
    <n v="5"/>
    <s v="Golf"/>
    <x v="4"/>
    <s v="Dallas"/>
    <s v="Texas"/>
    <n v="75081"/>
    <s v="United States"/>
    <s v="US Center "/>
    <n v="29"/>
    <n v="627"/>
    <s v="Under Armour Girls' Toddler Spine Surge Runni"/>
    <n v="39.990001679999999"/>
    <n v="34.198098313835338"/>
    <n v="5"/>
    <n v="2"/>
    <n v="199.9500084"/>
    <s v="Non-Cash Payments"/>
    <s v="TRANSFER"/>
  </r>
  <r>
    <x v="944"/>
    <d v="2016-11-16T00:00:00"/>
    <n v="4"/>
    <n v="6"/>
    <n v="0"/>
    <s v="Standard Class"/>
    <m/>
    <n v="24"/>
    <s v="Women's Apparel"/>
    <n v="9484"/>
    <n v="5"/>
    <s v="Golf"/>
    <x v="4"/>
    <s v="Calgary"/>
    <s v="Alberta"/>
    <m/>
    <s v="Canada"/>
    <s v="Canada"/>
    <n v="24"/>
    <n v="502"/>
    <s v="Nike Men's Dri-FIT Victory Golf Polo"/>
    <n v="50"/>
    <n v="43.678035218757444"/>
    <n v="5"/>
    <n v="5"/>
    <n v="250"/>
    <s v="Non-Cash Payments"/>
    <s v="TRANSFER"/>
  </r>
  <r>
    <x v="945"/>
    <d v="2016-04-16T00:00:00"/>
    <n v="4"/>
    <n v="9"/>
    <n v="0"/>
    <s v="Standard Class"/>
    <m/>
    <n v="29"/>
    <s v="Shop By Sport"/>
    <n v="7005"/>
    <n v="5"/>
    <s v="Golf"/>
    <x v="4"/>
    <s v="New York City"/>
    <s v="New York"/>
    <n v="10035"/>
    <s v="United States"/>
    <s v="East of USA"/>
    <n v="29"/>
    <n v="627"/>
    <s v="Under Armour Girls' Toddler Spine Surge Runni"/>
    <n v="39.990001679999999"/>
    <n v="34.198098313835338"/>
    <n v="5"/>
    <n v="8"/>
    <n v="199.9500084"/>
    <s v="Non-Cash Payments"/>
    <s v="TRANSFER"/>
  </r>
  <r>
    <x v="937"/>
    <d v="2016-11-28T00:00:00"/>
    <n v="4"/>
    <n v="10"/>
    <n v="0"/>
    <s v="Standard Class"/>
    <m/>
    <n v="24"/>
    <s v="Women's Apparel"/>
    <n v="8587"/>
    <n v="5"/>
    <s v="Golf"/>
    <x v="4"/>
    <s v="Surrey"/>
    <s v="British Columbia"/>
    <m/>
    <s v="Canada"/>
    <s v="Canada"/>
    <n v="24"/>
    <n v="502"/>
    <s v="Nike Men's Dri-FIT Victory Golf Polo"/>
    <n v="50"/>
    <n v="43.678035218757444"/>
    <n v="5"/>
    <n v="22.5"/>
    <n v="250"/>
    <s v="Non-Cash Payments"/>
    <s v="TRANSFER"/>
  </r>
  <r>
    <x v="936"/>
    <d v="2016-06-18T00:00:00"/>
    <n v="4"/>
    <n v="11"/>
    <n v="0"/>
    <s v="Standard Class"/>
    <m/>
    <n v="29"/>
    <s v="Shop By Sport"/>
    <n v="3373"/>
    <n v="5"/>
    <s v="Golf"/>
    <x v="4"/>
    <s v="Oceanside"/>
    <s v="New York"/>
    <n v="11572"/>
    <s v="United States"/>
    <s v="East of USA"/>
    <n v="29"/>
    <n v="627"/>
    <s v="Under Armour Girls' Toddler Spine Surge Runni"/>
    <n v="39.990001679999999"/>
    <n v="34.198098313835338"/>
    <n v="5"/>
    <n v="18"/>
    <n v="199.9500084"/>
    <s v="Non-Cash Payments"/>
    <s v="TRANSFER"/>
  </r>
  <r>
    <x v="946"/>
    <d v="2016-07-30T00:00:00"/>
    <n v="4"/>
    <n v="12"/>
    <n v="0"/>
    <s v="Standard Class"/>
    <m/>
    <n v="24"/>
    <s v="Women's Apparel"/>
    <n v="9164"/>
    <n v="5"/>
    <s v="Golf"/>
    <x v="4"/>
    <s v="New York City"/>
    <s v="New York"/>
    <n v="10024"/>
    <s v="United States"/>
    <s v="East of USA"/>
    <n v="24"/>
    <n v="502"/>
    <s v="Nike Men's Dri-FIT Victory Golf Polo"/>
    <n v="50"/>
    <n v="43.678035218757444"/>
    <n v="5"/>
    <n v="22.5"/>
    <n v="250"/>
    <s v="Non-Cash Payments"/>
    <s v="TRANSFER"/>
  </r>
  <r>
    <x v="947"/>
    <d v="2016-06-26T00:00:00"/>
    <n v="4"/>
    <n v="13"/>
    <n v="0"/>
    <s v="Standard Class"/>
    <m/>
    <n v="29"/>
    <s v="Shop By Sport"/>
    <n v="10500"/>
    <n v="5"/>
    <s v="Golf"/>
    <x v="4"/>
    <s v="San Francisco"/>
    <s v="California"/>
    <n v="94110"/>
    <s v="United States"/>
    <s v="West of USA "/>
    <n v="29"/>
    <n v="627"/>
    <s v="Under Armour Girls' Toddler Spine Surge Runni"/>
    <n v="39.990001679999999"/>
    <n v="34.198098313835338"/>
    <n v="5"/>
    <n v="18"/>
    <n v="199.9500084"/>
    <s v="Non-Cash Payments"/>
    <s v="TRANSFER"/>
  </r>
  <r>
    <x v="948"/>
    <d v="2016-08-16T00:00:00"/>
    <n v="4"/>
    <n v="5"/>
    <n v="0"/>
    <s v="Standard Class"/>
    <m/>
    <n v="24"/>
    <s v="Women's Apparel"/>
    <n v="3814"/>
    <n v="5"/>
    <s v="Golf"/>
    <x v="4"/>
    <s v="Seattle"/>
    <s v="Washington"/>
    <n v="98115"/>
    <s v="United States"/>
    <s v="West of USA "/>
    <n v="24"/>
    <n v="502"/>
    <s v="Nike Men's Dri-FIT Victory Golf Polo"/>
    <n v="50"/>
    <n v="43.678035218757444"/>
    <n v="5"/>
    <n v="22.5"/>
    <n v="250"/>
    <s v="Non-Cash Payments"/>
    <s v="TRANSFER"/>
  </r>
  <r>
    <x v="949"/>
    <d v="2016-04-18T00:00:00"/>
    <n v="4"/>
    <n v="6"/>
    <n v="0"/>
    <s v="Standard Class"/>
    <m/>
    <n v="24"/>
    <s v="Women's Apparel"/>
    <n v="4346"/>
    <n v="5"/>
    <s v="Golf"/>
    <x v="4"/>
    <s v="Jackson"/>
    <s v="Michigan"/>
    <n v="49201"/>
    <s v="United States"/>
    <s v="US Center "/>
    <n v="24"/>
    <n v="502"/>
    <s v="Nike Men's Dri-FIT Victory Golf Polo"/>
    <n v="50"/>
    <n v="43.678035218757444"/>
    <n v="5"/>
    <n v="50"/>
    <n v="250"/>
    <s v="Non-Cash Payments"/>
    <s v="TRANSFER"/>
  </r>
  <r>
    <x v="950"/>
    <d v="2016-03-04T00:00:00"/>
    <n v="4"/>
    <n v="9"/>
    <n v="1"/>
    <s v="Standard Class"/>
    <m/>
    <n v="29"/>
    <s v="Shop By Sport"/>
    <n v="2233"/>
    <n v="5"/>
    <s v="Golf"/>
    <x v="4"/>
    <s v="Columbus"/>
    <s v="Ohio"/>
    <n v="43229"/>
    <s v="United States"/>
    <s v="East of USA"/>
    <n v="29"/>
    <n v="627"/>
    <s v="Under Armour Girls' Toddler Spine Surge Runni"/>
    <n v="39.990001679999999"/>
    <n v="34.198098313835338"/>
    <n v="5"/>
    <n v="49.990001679999999"/>
    <n v="199.9500084"/>
    <s v="Non-Cash Payments"/>
    <s v="TRANSFER"/>
  </r>
  <r>
    <x v="951"/>
    <d v="2016-11-04T00:00:00"/>
    <n v="4"/>
    <n v="10"/>
    <n v="0"/>
    <s v="Standard Class"/>
    <m/>
    <n v="36"/>
    <s v="Golf Balls"/>
    <n v="7045"/>
    <n v="6"/>
    <s v="Outdoors"/>
    <x v="4"/>
    <s v="Arlington"/>
    <s v="Texas"/>
    <n v="76017"/>
    <s v="United States"/>
    <s v="US Center "/>
    <n v="36"/>
    <n v="797"/>
    <s v="Hirzl Women's Soffft Flex Golf Glove"/>
    <n v="17.989999770000001"/>
    <n v="16.2799997318"/>
    <n v="5"/>
    <n v="4.5"/>
    <n v="89.94999885"/>
    <s v="Non-Cash Payments"/>
    <s v="TRANSFER"/>
  </r>
  <r>
    <x v="952"/>
    <d v="2016-06-21T00:00:00"/>
    <n v="4"/>
    <n v="11"/>
    <n v="0"/>
    <s v="Standard Class"/>
    <m/>
    <n v="37"/>
    <s v="Electronics"/>
    <n v="7330"/>
    <n v="6"/>
    <s v="Outdoors"/>
    <x v="4"/>
    <s v="Chicago"/>
    <s v="Illinois"/>
    <n v="60653"/>
    <s v="United States"/>
    <s v="US Center "/>
    <n v="37"/>
    <n v="825"/>
    <s v="Bridgestone e6 Straight Distance NFL Tennesse"/>
    <n v="31.989999770000001"/>
    <n v="23.973333102666668"/>
    <n v="5"/>
    <n v="14.399999619999999"/>
    <n v="159.94999885000001"/>
    <s v="Non-Cash Payments"/>
    <s v="TRANSFER"/>
  </r>
  <r>
    <x v="953"/>
    <d v="2016-03-07T00:00:00"/>
    <n v="4"/>
    <n v="12"/>
    <n v="1"/>
    <s v="Standard Class"/>
    <m/>
    <n v="41"/>
    <s v="Trade-In"/>
    <n v="2136"/>
    <n v="6"/>
    <s v="Outdoors"/>
    <x v="4"/>
    <s v="Waterbury"/>
    <s v="Connecticut"/>
    <n v="6708"/>
    <s v="United States"/>
    <s v="East of USA"/>
    <n v="41"/>
    <n v="926"/>
    <s v="Glove It Imperial Golf Towel"/>
    <n v="15.989999770000001"/>
    <n v="12.230249713200003"/>
    <n v="5"/>
    <n v="11.989999770000001"/>
    <n v="79.94999885"/>
    <s v="Non-Cash Payments"/>
    <s v="TRANSFER"/>
  </r>
  <r>
    <x v="954"/>
    <d v="2016-04-19T00:00:00"/>
    <n v="4"/>
    <n v="13"/>
    <n v="0"/>
    <s v="Standard Class"/>
    <m/>
    <n v="40"/>
    <s v="Accessories"/>
    <n v="12333"/>
    <n v="6"/>
    <s v="Outdoors"/>
    <x v="4"/>
    <s v="Seattle"/>
    <s v="Washington"/>
    <n v="98105"/>
    <s v="United States"/>
    <s v="West of USA "/>
    <n v="40"/>
    <n v="906"/>
    <s v="Team Golf Tennessee Volunteers Putter Grip"/>
    <n v="24.989999770000001"/>
    <n v="16.911999892000001"/>
    <n v="5"/>
    <n v="31.239999770000001"/>
    <n v="124.94999885"/>
    <s v="Non-Cash Payments"/>
    <s v="TRANSFER"/>
  </r>
  <r>
    <x v="955"/>
    <d v="2016-02-04T00:00:00"/>
    <n v="4"/>
    <n v="5"/>
    <n v="0"/>
    <s v="Standard Class"/>
    <m/>
    <n v="5"/>
    <s v="Lacrosse"/>
    <n v="9554"/>
    <n v="2"/>
    <s v="Fitness"/>
    <x v="4"/>
    <s v="Houston"/>
    <s v="Texas"/>
    <n v="77041"/>
    <s v="United States"/>
    <s v="US Center "/>
    <n v="5"/>
    <n v="93"/>
    <s v="Under Armour Men's Tech II T-Shirt"/>
    <n v="24.989999770000001"/>
    <n v="17.455999691500001"/>
    <n v="5"/>
    <n v="8.75"/>
    <n v="124.94999885"/>
    <s v="Non-Cash Payments"/>
    <s v="TRANSFER"/>
  </r>
  <r>
    <x v="956"/>
    <d v="2016-04-24T00:00:00"/>
    <n v="4"/>
    <n v="6"/>
    <n v="0"/>
    <s v="Standard Class"/>
    <m/>
    <n v="9"/>
    <s v="Cardio Equipment"/>
    <n v="2062"/>
    <n v="3"/>
    <s v="Footwear"/>
    <x v="4"/>
    <s v="New York City"/>
    <s v="New York"/>
    <n v="10011"/>
    <s v="United States"/>
    <s v="East of USA"/>
    <n v="9"/>
    <n v="191"/>
    <s v="Nike Men's Free 5.0+ Running Shoe"/>
    <n v="99.989997860000003"/>
    <n v="95.114003926871064"/>
    <n v="5"/>
    <n v="27.5"/>
    <n v="499.94998930000003"/>
    <s v="Non-Cash Payments"/>
    <s v="TRANSFER"/>
  </r>
  <r>
    <x v="957"/>
    <d v="2016-05-27T00:00:00"/>
    <n v="4"/>
    <n v="9"/>
    <n v="0"/>
    <s v="Standard Class"/>
    <m/>
    <n v="9"/>
    <s v="Cardio Equipment"/>
    <n v="2518"/>
    <n v="3"/>
    <s v="Footwear"/>
    <x v="4"/>
    <s v="Los Angeles"/>
    <s v="California"/>
    <n v="90045"/>
    <s v="United States"/>
    <s v="West of USA "/>
    <n v="9"/>
    <n v="191"/>
    <s v="Nike Men's Free 5.0+ Running Shoe"/>
    <n v="99.989997860000003"/>
    <n v="95.114003926871064"/>
    <n v="5"/>
    <n v="74.989997860000003"/>
    <n v="499.94998930000003"/>
    <s v="Non-Cash Payments"/>
    <s v="TRANSFER"/>
  </r>
  <r>
    <x v="958"/>
    <d v="2016-07-23T00:00:00"/>
    <n v="4"/>
    <n v="10"/>
    <n v="0"/>
    <s v="Standard Class"/>
    <m/>
    <n v="9"/>
    <s v="Cardio Equipment"/>
    <n v="7007"/>
    <n v="3"/>
    <s v="Footwear"/>
    <x v="4"/>
    <s v="San Francisco"/>
    <s v="California"/>
    <n v="94110"/>
    <s v="United States"/>
    <s v="West of USA "/>
    <n v="9"/>
    <n v="191"/>
    <s v="Nike Men's Free 5.0+ Running Shoe"/>
    <n v="99.989997860000003"/>
    <n v="95.114003926871064"/>
    <n v="5"/>
    <n v="124.98999790000001"/>
    <n v="499.94998930000003"/>
    <s v="Non-Cash Payments"/>
    <s v="TRANSFER"/>
  </r>
  <r>
    <x v="959"/>
    <d v="2016-01-07T00:00:00"/>
    <n v="4"/>
    <n v="11"/>
    <n v="0"/>
    <s v="Standard Class"/>
    <m/>
    <n v="17"/>
    <s v="Cleats"/>
    <n v="11743"/>
    <n v="4"/>
    <s v="Apparel"/>
    <x v="4"/>
    <s v="Philadelphia"/>
    <s v="Pennsylvania"/>
    <n v="19143"/>
    <s v="United States"/>
    <s v="East of USA"/>
    <n v="17"/>
    <n v="365"/>
    <s v="Perfect Fitness Perfect Rip Deck"/>
    <n v="59.990001679999999"/>
    <n v="54.488929209402009"/>
    <n v="5"/>
    <n v="9"/>
    <n v="299.9500084"/>
    <s v="Non-Cash Payments"/>
    <s v="TRANSFER"/>
  </r>
  <r>
    <x v="960"/>
    <d v="2016-05-05T00:00:00"/>
    <n v="4"/>
    <n v="12"/>
    <n v="0"/>
    <s v="Standard Class"/>
    <m/>
    <n v="17"/>
    <s v="Cleats"/>
    <n v="5001"/>
    <n v="4"/>
    <s v="Apparel"/>
    <x v="4"/>
    <s v="Henderson"/>
    <s v="Kentucky"/>
    <n v="42420"/>
    <s v="United States"/>
    <s v="South of  USA "/>
    <n v="17"/>
    <n v="365"/>
    <s v="Perfect Fitness Perfect Rip Deck"/>
    <n v="59.990001679999999"/>
    <n v="54.488929209402009"/>
    <n v="5"/>
    <n v="53.990001679999999"/>
    <n v="299.9500084"/>
    <s v="Non-Cash Payments"/>
    <s v="TRANSFER"/>
  </r>
  <r>
    <x v="961"/>
    <d v="2016-09-04T00:00:00"/>
    <n v="4"/>
    <n v="13"/>
    <n v="0"/>
    <s v="Standard Class"/>
    <m/>
    <n v="17"/>
    <s v="Cleats"/>
    <n v="6162"/>
    <n v="4"/>
    <s v="Apparel"/>
    <x v="4"/>
    <s v="Parker"/>
    <s v="Colorado"/>
    <n v="80134"/>
    <s v="United States"/>
    <s v="West of USA "/>
    <n v="17"/>
    <n v="365"/>
    <s v="Perfect Fitness Perfect Rip Deck"/>
    <n v="59.990001679999999"/>
    <n v="54.488929209402009"/>
    <n v="5"/>
    <n v="53.990001679999999"/>
    <n v="299.9500084"/>
    <s v="Non-Cash Payments"/>
    <s v="TRANSFER"/>
  </r>
  <r>
    <x v="961"/>
    <d v="2016-09-04T00:00:00"/>
    <n v="4"/>
    <n v="5"/>
    <n v="0"/>
    <s v="Standard Class"/>
    <m/>
    <n v="17"/>
    <s v="Cleats"/>
    <n v="6162"/>
    <n v="4"/>
    <s v="Apparel"/>
    <x v="4"/>
    <s v="Parker"/>
    <s v="Colorado"/>
    <n v="80134"/>
    <s v="United States"/>
    <s v="West of USA "/>
    <n v="17"/>
    <n v="365"/>
    <s v="Perfect Fitness Perfect Rip Deck"/>
    <n v="59.990001679999999"/>
    <n v="54.488929209402009"/>
    <n v="5"/>
    <n v="59.990001679999999"/>
    <n v="299.9500084"/>
    <s v="Non-Cash Payments"/>
    <s v="TRANSFER"/>
  </r>
  <r>
    <x v="962"/>
    <d v="2016-04-20T00:00:00"/>
    <n v="4"/>
    <n v="6"/>
    <n v="0"/>
    <s v="Standard Class"/>
    <m/>
    <n v="24"/>
    <s v="Women's Apparel"/>
    <n v="4045"/>
    <n v="5"/>
    <s v="Golf"/>
    <x v="4"/>
    <s v="Fairfield"/>
    <s v="California"/>
    <n v="94533"/>
    <s v="United States"/>
    <s v="West of USA "/>
    <n v="24"/>
    <n v="502"/>
    <s v="Nike Men's Dri-FIT Victory Golf Polo"/>
    <n v="50"/>
    <n v="43.678035218757444"/>
    <n v="5"/>
    <n v="22.5"/>
    <n v="250"/>
    <s v="Non-Cash Payments"/>
    <s v="TRANSFER"/>
  </r>
  <r>
    <x v="963"/>
    <d v="2016-12-05T00:00:00"/>
    <n v="4"/>
    <n v="9"/>
    <n v="0"/>
    <s v="Standard Class"/>
    <m/>
    <n v="24"/>
    <s v="Women's Apparel"/>
    <n v="2053"/>
    <n v="5"/>
    <s v="Golf"/>
    <x v="4"/>
    <s v="Seattle"/>
    <s v="Washington"/>
    <n v="98115"/>
    <s v="United States"/>
    <s v="West of USA "/>
    <n v="24"/>
    <n v="502"/>
    <s v="Nike Men's Dri-FIT Victory Golf Polo"/>
    <n v="50"/>
    <n v="43.678035218757444"/>
    <n v="5"/>
    <n v="32.5"/>
    <n v="250"/>
    <s v="Non-Cash Payments"/>
    <s v="TRANSFER"/>
  </r>
  <r>
    <x v="964"/>
    <d v="2016-06-24T00:00:00"/>
    <n v="4"/>
    <n v="10"/>
    <n v="0"/>
    <s v="Standard Class"/>
    <m/>
    <n v="24"/>
    <s v="Women's Apparel"/>
    <n v="4209"/>
    <n v="5"/>
    <s v="Golf"/>
    <x v="4"/>
    <s v="San Diego"/>
    <s v="California"/>
    <n v="92037"/>
    <s v="United States"/>
    <s v="West of USA "/>
    <n v="24"/>
    <n v="502"/>
    <s v="Nike Men's Dri-FIT Victory Golf Polo"/>
    <n v="50"/>
    <n v="43.678035218757444"/>
    <n v="5"/>
    <n v="42.5"/>
    <n v="250"/>
    <s v="Non-Cash Payments"/>
    <s v="TRANSFER"/>
  </r>
  <r>
    <x v="965"/>
    <d v="2016-06-14T00:00:00"/>
    <n v="4"/>
    <n v="11"/>
    <n v="0"/>
    <s v="Standard Class"/>
    <m/>
    <n v="37"/>
    <s v="Electronics"/>
    <n v="11197"/>
    <n v="6"/>
    <s v="Outdoors"/>
    <x v="4"/>
    <s v="Los Angeles"/>
    <s v="California"/>
    <n v="90036"/>
    <s v="United States"/>
    <s v="West of USA "/>
    <n v="37"/>
    <n v="825"/>
    <s v="Bridgestone e6 Straight Distance NFL Tennesse"/>
    <n v="31.989999770000001"/>
    <n v="23.973333102666668"/>
    <n v="5"/>
    <n v="25.590000150000002"/>
    <n v="159.94999885000001"/>
    <s v="Non-Cash Payments"/>
    <s v="TRANSFER"/>
  </r>
  <r>
    <x v="955"/>
    <d v="2016-02-04T00:00:00"/>
    <n v="4"/>
    <n v="12"/>
    <n v="0"/>
    <s v="Standard Class"/>
    <m/>
    <n v="37"/>
    <s v="Electronics"/>
    <n v="9554"/>
    <n v="6"/>
    <s v="Outdoors"/>
    <x v="4"/>
    <s v="Houston"/>
    <s v="Texas"/>
    <n v="77041"/>
    <s v="United States"/>
    <s v="US Center "/>
    <n v="37"/>
    <n v="822"/>
    <s v="Titleist Pro V1x High Numbers Golf Balls"/>
    <n v="47.990001679999999"/>
    <n v="41.802334851666664"/>
    <n v="5"/>
    <n v="47.990001679999999"/>
    <n v="239.9500084"/>
    <s v="Non-Cash Payments"/>
    <s v="TRANSFER"/>
  </r>
  <r>
    <x v="966"/>
    <d v="2016-06-17T00:00:00"/>
    <n v="4"/>
    <n v="13"/>
    <n v="0"/>
    <s v="Standard Class"/>
    <m/>
    <n v="17"/>
    <s v="Cleats"/>
    <n v="6736"/>
    <n v="4"/>
    <s v="Apparel"/>
    <x v="4"/>
    <s v="Columbus"/>
    <s v="Georgia"/>
    <n v="31907"/>
    <s v="United States"/>
    <s v="South of  USA "/>
    <n v="17"/>
    <n v="365"/>
    <s v="Perfect Fitness Perfect Rip Deck"/>
    <n v="59.990001679999999"/>
    <n v="54.488929209402009"/>
    <n v="2"/>
    <n v="10.80000019"/>
    <n v="119.98000336"/>
    <s v="Non-Cash Payments"/>
    <s v="TRANSFER"/>
  </r>
  <r>
    <x v="967"/>
    <d v="2016-05-05T00:00:00"/>
    <n v="4"/>
    <n v="5"/>
    <n v="0"/>
    <s v="Standard Class"/>
    <m/>
    <n v="17"/>
    <s v="Cleats"/>
    <n v="552"/>
    <n v="4"/>
    <s v="Apparel"/>
    <x v="4"/>
    <s v="Houston"/>
    <s v="Texas"/>
    <n v="77041"/>
    <s v="United States"/>
    <s v="US Center "/>
    <n v="17"/>
    <n v="365"/>
    <s v="Perfect Fitness Perfect Rip Deck"/>
    <n v="59.990001679999999"/>
    <n v="54.488929209402009"/>
    <n v="2"/>
    <n v="20.399999619999999"/>
    <n v="119.98000336"/>
    <s v="Non-Cash Payments"/>
    <s v="TRANSFER"/>
  </r>
  <r>
    <x v="968"/>
    <d v="2016-05-19T00:00:00"/>
    <n v="4"/>
    <n v="6"/>
    <n v="0"/>
    <s v="Standard Class"/>
    <m/>
    <n v="29"/>
    <s v="Shop By Sport"/>
    <n v="7733"/>
    <n v="5"/>
    <s v="Golf"/>
    <x v="4"/>
    <s v="Alexandria"/>
    <s v="Virginia"/>
    <n v="22304"/>
    <s v="United States"/>
    <s v="South of  USA "/>
    <n v="29"/>
    <n v="627"/>
    <s v="Under Armour Girls' Toddler Spine Surge Runni"/>
    <n v="39.990001679999999"/>
    <n v="34.198098313835338"/>
    <n v="2"/>
    <n v="2.4000000950000002"/>
    <n v="79.980003359999998"/>
    <s v="Non-Cash Payments"/>
    <s v="TRANSFER"/>
  </r>
  <r>
    <x v="969"/>
    <d v="2016-07-22T00:00:00"/>
    <n v="4"/>
    <n v="9"/>
    <n v="0"/>
    <s v="Standard Class"/>
    <m/>
    <n v="24"/>
    <s v="Women's Apparel"/>
    <n v="3424"/>
    <n v="5"/>
    <s v="Golf"/>
    <x v="4"/>
    <s v="Huntsville"/>
    <s v="Alabama"/>
    <n v="35810"/>
    <s v="United States"/>
    <s v="South of  USA "/>
    <n v="24"/>
    <n v="502"/>
    <s v="Nike Men's Dri-FIT Victory Golf Polo"/>
    <n v="50"/>
    <n v="43.678035218757444"/>
    <n v="2"/>
    <n v="15"/>
    <n v="100"/>
    <s v="Non-Cash Payments"/>
    <s v="TRANSFER"/>
  </r>
  <r>
    <x v="969"/>
    <d v="2016-07-22T00:00:00"/>
    <n v="4"/>
    <n v="10"/>
    <n v="0"/>
    <s v="Standard Class"/>
    <m/>
    <n v="24"/>
    <s v="Women's Apparel"/>
    <n v="3424"/>
    <n v="5"/>
    <s v="Golf"/>
    <x v="4"/>
    <s v="Huntsville"/>
    <s v="Alabama"/>
    <n v="35810"/>
    <s v="United States"/>
    <s v="South of  USA "/>
    <n v="24"/>
    <n v="502"/>
    <s v="Nike Men's Dri-FIT Victory Golf Polo"/>
    <n v="50"/>
    <n v="43.678035218757444"/>
    <n v="2"/>
    <n v="16"/>
    <n v="100"/>
    <s v="Non-Cash Payments"/>
    <s v="TRANSFER"/>
  </r>
  <r>
    <x v="970"/>
    <d v="2016-05-22T00:00:00"/>
    <n v="4"/>
    <n v="11"/>
    <n v="0"/>
    <s v="Standard Class"/>
    <m/>
    <n v="9"/>
    <s v="Cardio Equipment"/>
    <n v="1263"/>
    <n v="3"/>
    <s v="Footwear"/>
    <x v="4"/>
    <s v="Newark"/>
    <s v="Delaware"/>
    <n v="19711"/>
    <s v="United States"/>
    <s v="East of USA"/>
    <n v="9"/>
    <n v="191"/>
    <s v="Nike Men's Free 5.0+ Running Shoe"/>
    <n v="99.989997860000003"/>
    <n v="95.114003926871064"/>
    <n v="2"/>
    <n v="0"/>
    <n v="199.97999572000001"/>
    <s v="Non-Cash Payments"/>
    <s v="TRANSFER"/>
  </r>
  <r>
    <x v="971"/>
    <d v="2016-07-30T00:00:00"/>
    <n v="4"/>
    <n v="12"/>
    <n v="0"/>
    <s v="Standard Class"/>
    <m/>
    <n v="9"/>
    <s v="Cardio Equipment"/>
    <n v="7347"/>
    <n v="3"/>
    <s v="Footwear"/>
    <x v="4"/>
    <s v="Los Angeles"/>
    <s v="California"/>
    <n v="90049"/>
    <s v="United States"/>
    <s v="West of USA "/>
    <n v="9"/>
    <n v="191"/>
    <s v="Nike Men's Free 5.0+ Running Shoe"/>
    <n v="99.989997860000003"/>
    <n v="95.114003926871064"/>
    <n v="2"/>
    <n v="2"/>
    <n v="199.97999572000001"/>
    <s v="Non-Cash Payments"/>
    <s v="TRANSFER"/>
  </r>
  <r>
    <x v="972"/>
    <d v="2016-07-22T00:00:00"/>
    <n v="4"/>
    <n v="13"/>
    <n v="0"/>
    <s v="Standard Class"/>
    <m/>
    <n v="9"/>
    <s v="Cardio Equipment"/>
    <n v="5271"/>
    <n v="3"/>
    <s v="Footwear"/>
    <x v="4"/>
    <s v="Los Angeles"/>
    <s v="California"/>
    <n v="90032"/>
    <s v="United States"/>
    <s v="West of USA "/>
    <n v="9"/>
    <n v="191"/>
    <s v="Nike Men's Free 5.0+ Running Shoe"/>
    <n v="99.989997860000003"/>
    <n v="95.114003926871064"/>
    <n v="2"/>
    <n v="4"/>
    <n v="199.97999572000001"/>
    <s v="Non-Cash Payments"/>
    <s v="TRANSFER"/>
  </r>
  <r>
    <x v="973"/>
    <d v="2016-04-26T00:00:00"/>
    <n v="4"/>
    <n v="5"/>
    <n v="0"/>
    <s v="Standard Class"/>
    <m/>
    <n v="9"/>
    <s v="Cardio Equipment"/>
    <n v="7707"/>
    <n v="3"/>
    <s v="Footwear"/>
    <x v="4"/>
    <s v="San Francisco"/>
    <s v="California"/>
    <n v="94122"/>
    <s v="United States"/>
    <s v="West of USA "/>
    <n v="9"/>
    <n v="191"/>
    <s v="Nike Men's Free 5.0+ Running Shoe"/>
    <n v="99.989997860000003"/>
    <n v="95.114003926871064"/>
    <n v="2"/>
    <n v="4"/>
    <n v="199.97999572000001"/>
    <s v="Non-Cash Payments"/>
    <s v="TRANSFER"/>
  </r>
  <r>
    <x v="974"/>
    <d v="2016-10-05T00:00:00"/>
    <n v="4"/>
    <n v="6"/>
    <n v="0"/>
    <s v="Standard Class"/>
    <m/>
    <n v="12"/>
    <s v="Boxing &amp; MMA"/>
    <n v="12055"/>
    <n v="3"/>
    <s v="Footwear"/>
    <x v="4"/>
    <s v="Memphis"/>
    <s v="Tennessee"/>
    <n v="38109"/>
    <s v="United States"/>
    <s v="South of  USA "/>
    <n v="12"/>
    <n v="249"/>
    <s v="Under Armour Women's Micro G Skulpt Running S"/>
    <n v="54.97000122"/>
    <n v="38.635001181666667"/>
    <n v="2"/>
    <n v="5.5"/>
    <n v="109.94000244"/>
    <s v="Non-Cash Payments"/>
    <s v="TRANSFER"/>
  </r>
  <r>
    <x v="975"/>
    <d v="2016-06-27T00:00:00"/>
    <n v="4"/>
    <n v="9"/>
    <n v="1"/>
    <s v="Standard Class"/>
    <m/>
    <n v="9"/>
    <s v="Cardio Equipment"/>
    <n v="10365"/>
    <n v="3"/>
    <s v="Footwear"/>
    <x v="4"/>
    <s v="Fayetteville"/>
    <s v="Arkansas"/>
    <n v="72701"/>
    <s v="United States"/>
    <s v="South of  USA "/>
    <n v="9"/>
    <n v="191"/>
    <s v="Nike Men's Free 5.0+ Running Shoe"/>
    <n v="99.989997860000003"/>
    <n v="95.114003926871064"/>
    <n v="2"/>
    <n v="10"/>
    <n v="199.97999572000001"/>
    <s v="Non-Cash Payments"/>
    <s v="TRANSFER"/>
  </r>
  <r>
    <x v="976"/>
    <d v="2016-08-15T00:00:00"/>
    <n v="4"/>
    <n v="10"/>
    <n v="0"/>
    <s v="Standard Class"/>
    <m/>
    <n v="9"/>
    <s v="Cardio Equipment"/>
    <n v="1618"/>
    <n v="3"/>
    <s v="Footwear"/>
    <x v="4"/>
    <s v="Richmond"/>
    <s v="Virginia"/>
    <n v="23223"/>
    <s v="United States"/>
    <s v="South of  USA "/>
    <n v="9"/>
    <n v="191"/>
    <s v="Nike Men's Free 5.0+ Running Shoe"/>
    <n v="99.989997860000003"/>
    <n v="95.114003926871064"/>
    <n v="2"/>
    <n v="24"/>
    <n v="199.97999572000001"/>
    <s v="Non-Cash Payments"/>
    <s v="TRANSFER"/>
  </r>
  <r>
    <x v="977"/>
    <d v="2016-12-17T00:00:00"/>
    <n v="4"/>
    <n v="11"/>
    <n v="0"/>
    <s v="Standard Class"/>
    <m/>
    <n v="9"/>
    <s v="Cardio Equipment"/>
    <n v="11573"/>
    <n v="3"/>
    <s v="Footwear"/>
    <x v="4"/>
    <s v="Ottawa"/>
    <s v="Ontario"/>
    <m/>
    <s v="Canada"/>
    <s v="Canada"/>
    <n v="9"/>
    <n v="191"/>
    <s v="Nike Men's Free 5.0+ Running Shoe"/>
    <n v="99.989997860000003"/>
    <n v="95.114003926871064"/>
    <n v="2"/>
    <n v="26"/>
    <n v="199.97999572000001"/>
    <s v="Non-Cash Payments"/>
    <s v="TRANSFER"/>
  </r>
  <r>
    <x v="974"/>
    <d v="2016-10-05T00:00:00"/>
    <n v="4"/>
    <n v="12"/>
    <n v="0"/>
    <s v="Standard Class"/>
    <m/>
    <n v="17"/>
    <s v="Cleats"/>
    <n v="12055"/>
    <n v="4"/>
    <s v="Apparel"/>
    <x v="4"/>
    <s v="Memphis"/>
    <s v="Tennessee"/>
    <n v="38109"/>
    <s v="United States"/>
    <s v="South of  USA "/>
    <n v="17"/>
    <n v="365"/>
    <s v="Perfect Fitness Perfect Rip Deck"/>
    <n v="59.990001679999999"/>
    <n v="54.488929209402009"/>
    <n v="2"/>
    <n v="1.2000000479999999"/>
    <n v="119.98000336"/>
    <s v="Non-Cash Payments"/>
    <s v="TRANSFER"/>
  </r>
  <r>
    <x v="978"/>
    <d v="2016-07-16T00:00:00"/>
    <n v="4"/>
    <n v="13"/>
    <n v="0"/>
    <s v="Standard Class"/>
    <m/>
    <n v="17"/>
    <s v="Cleats"/>
    <n v="1331"/>
    <n v="4"/>
    <s v="Apparel"/>
    <x v="4"/>
    <s v="New York City"/>
    <s v="New York"/>
    <n v="10011"/>
    <s v="United States"/>
    <s v="East of USA"/>
    <n v="17"/>
    <n v="365"/>
    <s v="Perfect Fitness Perfect Rip Deck"/>
    <n v="59.990001679999999"/>
    <n v="54.488929209402009"/>
    <n v="2"/>
    <n v="2.4000000950000002"/>
    <n v="119.98000336"/>
    <s v="Non-Cash Payments"/>
    <s v="TRANSFER"/>
  </r>
  <r>
    <x v="979"/>
    <d v="2016-06-16T00:00:00"/>
    <n v="4"/>
    <n v="5"/>
    <n v="1"/>
    <s v="Standard Class"/>
    <m/>
    <n v="17"/>
    <s v="Cleats"/>
    <n v="5097"/>
    <n v="4"/>
    <s v="Apparel"/>
    <x v="4"/>
    <s v="Chicago"/>
    <s v="Illinois"/>
    <n v="60653"/>
    <s v="United States"/>
    <s v="US Center "/>
    <n v="17"/>
    <n v="365"/>
    <s v="Perfect Fitness Perfect Rip Deck"/>
    <n v="59.990001679999999"/>
    <n v="54.488929209402009"/>
    <n v="2"/>
    <n v="2.4000000950000002"/>
    <n v="119.98000336"/>
    <s v="Non-Cash Payments"/>
    <s v="TRANSFER"/>
  </r>
  <r>
    <x v="980"/>
    <d v="2016-08-17T00:00:00"/>
    <n v="4"/>
    <n v="6"/>
    <n v="0"/>
    <s v="Standard Class"/>
    <m/>
    <n v="17"/>
    <s v="Cleats"/>
    <n v="7178"/>
    <n v="4"/>
    <s v="Apparel"/>
    <x v="4"/>
    <s v="Seattle"/>
    <s v="Washington"/>
    <n v="98115"/>
    <s v="United States"/>
    <s v="West of USA "/>
    <n v="17"/>
    <n v="365"/>
    <s v="Perfect Fitness Perfect Rip Deck"/>
    <n v="59.990001679999999"/>
    <n v="54.488929209402009"/>
    <n v="2"/>
    <n v="2.4000000950000002"/>
    <n v="119.98000336"/>
    <s v="Non-Cash Payments"/>
    <s v="TRANSFER"/>
  </r>
  <r>
    <x v="981"/>
    <d v="2016-04-27T00:00:00"/>
    <n v="4"/>
    <n v="9"/>
    <n v="1"/>
    <s v="Standard Class"/>
    <m/>
    <n v="17"/>
    <s v="Cleats"/>
    <n v="8404"/>
    <n v="4"/>
    <s v="Apparel"/>
    <x v="4"/>
    <s v="Houston"/>
    <s v="Texas"/>
    <n v="77095"/>
    <s v="United States"/>
    <s v="US Center "/>
    <n v="17"/>
    <n v="365"/>
    <s v="Perfect Fitness Perfect Rip Deck"/>
    <n v="59.990001679999999"/>
    <n v="54.488929209402009"/>
    <n v="2"/>
    <n v="6"/>
    <n v="119.98000336"/>
    <s v="Non-Cash Payments"/>
    <s v="TRANSFER"/>
  </r>
  <r>
    <x v="982"/>
    <d v="2016-04-05T00:00:00"/>
    <n v="4"/>
    <n v="10"/>
    <n v="0"/>
    <s v="Standard Class"/>
    <m/>
    <n v="17"/>
    <s v="Cleats"/>
    <n v="10518"/>
    <n v="4"/>
    <s v="Apparel"/>
    <x v="4"/>
    <s v="Los Angeles"/>
    <s v="California"/>
    <n v="90049"/>
    <s v="United States"/>
    <s v="West of USA "/>
    <n v="17"/>
    <n v="365"/>
    <s v="Perfect Fitness Perfect Rip Deck"/>
    <n v="59.990001679999999"/>
    <n v="54.488929209402009"/>
    <n v="2"/>
    <n v="6"/>
    <n v="119.98000336"/>
    <s v="Non-Cash Payments"/>
    <s v="TRANSFER"/>
  </r>
  <r>
    <x v="983"/>
    <d v="2016-05-23T00:00:00"/>
    <n v="4"/>
    <n v="11"/>
    <n v="1"/>
    <s v="Standard Class"/>
    <m/>
    <n v="17"/>
    <s v="Cleats"/>
    <n v="1342"/>
    <n v="4"/>
    <s v="Apparel"/>
    <x v="4"/>
    <s v="Richmond"/>
    <s v="Kentucky"/>
    <n v="40475"/>
    <s v="United States"/>
    <s v="South of  USA "/>
    <n v="17"/>
    <n v="365"/>
    <s v="Perfect Fitness Perfect Rip Deck"/>
    <n v="59.990001679999999"/>
    <n v="54.488929209402009"/>
    <n v="2"/>
    <n v="14.399999619999999"/>
    <n v="119.98000336"/>
    <s v="Non-Cash Payments"/>
    <s v="TRANSFER"/>
  </r>
  <r>
    <x v="983"/>
    <d v="2016-05-23T00:00:00"/>
    <n v="4"/>
    <n v="12"/>
    <n v="1"/>
    <s v="Standard Class"/>
    <m/>
    <n v="17"/>
    <s v="Cleats"/>
    <n v="1342"/>
    <n v="4"/>
    <s v="Apparel"/>
    <x v="4"/>
    <s v="Richmond"/>
    <s v="Kentucky"/>
    <n v="40475"/>
    <s v="United States"/>
    <s v="South of  USA "/>
    <n v="17"/>
    <n v="365"/>
    <s v="Perfect Fitness Perfect Rip Deck"/>
    <n v="59.990001679999999"/>
    <n v="54.488929209402009"/>
    <n v="2"/>
    <n v="15.600000380000001"/>
    <n v="119.98000336"/>
    <s v="Non-Cash Payments"/>
    <s v="TRANSFER"/>
  </r>
  <r>
    <x v="984"/>
    <d v="2016-06-30T00:00:00"/>
    <n v="4"/>
    <n v="13"/>
    <n v="0"/>
    <s v="Standard Class"/>
    <m/>
    <n v="17"/>
    <s v="Cleats"/>
    <n v="2511"/>
    <n v="4"/>
    <s v="Apparel"/>
    <x v="4"/>
    <s v="Springfield"/>
    <s v="Missouri"/>
    <n v="65807"/>
    <s v="United States"/>
    <s v="US Center "/>
    <n v="17"/>
    <n v="365"/>
    <s v="Perfect Fitness Perfect Rip Deck"/>
    <n v="59.990001679999999"/>
    <n v="54.488929209402009"/>
    <n v="2"/>
    <n v="15.600000380000001"/>
    <n v="119.98000336"/>
    <s v="Non-Cash Payments"/>
    <s v="TRANSFER"/>
  </r>
  <r>
    <x v="971"/>
    <d v="2016-07-30T00:00:00"/>
    <n v="4"/>
    <n v="5"/>
    <n v="0"/>
    <s v="Standard Class"/>
    <m/>
    <n v="17"/>
    <s v="Cleats"/>
    <n v="7347"/>
    <n v="4"/>
    <s v="Apparel"/>
    <x v="4"/>
    <s v="Los Angeles"/>
    <s v="California"/>
    <n v="90049"/>
    <s v="United States"/>
    <s v="West of USA "/>
    <n v="17"/>
    <n v="365"/>
    <s v="Perfect Fitness Perfect Rip Deck"/>
    <n v="59.990001679999999"/>
    <n v="54.488929209402009"/>
    <n v="2"/>
    <n v="21.600000380000001"/>
    <n v="119.98000336"/>
    <s v="Non-Cash Payments"/>
    <s v="TRANSFER"/>
  </r>
  <r>
    <x v="985"/>
    <d v="2016-02-06T00:00:00"/>
    <n v="4"/>
    <n v="6"/>
    <n v="1"/>
    <s v="Standard Class"/>
    <m/>
    <n v="17"/>
    <s v="Cleats"/>
    <n v="248"/>
    <n v="4"/>
    <s v="Apparel"/>
    <x v="4"/>
    <s v="Lakeland"/>
    <s v="Florida"/>
    <n v="33801"/>
    <s v="United States"/>
    <s v="South of  USA "/>
    <n v="17"/>
    <n v="365"/>
    <s v="Perfect Fitness Perfect Rip Deck"/>
    <n v="59.990001679999999"/>
    <n v="54.488929209402009"/>
    <n v="2"/>
    <n v="30"/>
    <n v="119.98000336"/>
    <s v="Non-Cash Payments"/>
    <s v="TRANSFER"/>
  </r>
  <r>
    <x v="986"/>
    <d v="2016-08-04T00:00:00"/>
    <n v="4"/>
    <n v="9"/>
    <n v="0"/>
    <s v="Standard Class"/>
    <m/>
    <n v="24"/>
    <s v="Women's Apparel"/>
    <n v="5917"/>
    <n v="5"/>
    <s v="Golf"/>
    <x v="4"/>
    <s v="Auburn"/>
    <s v="New York"/>
    <n v="13021"/>
    <s v="United States"/>
    <s v="East of USA"/>
    <n v="24"/>
    <n v="502"/>
    <s v="Nike Men's Dri-FIT Victory Golf Polo"/>
    <n v="50"/>
    <n v="43.678035218757444"/>
    <n v="2"/>
    <n v="2"/>
    <n v="100"/>
    <s v="Non-Cash Payments"/>
    <s v="TRANSFER"/>
  </r>
  <r>
    <x v="987"/>
    <d v="2016-05-24T00:00:00"/>
    <n v="4"/>
    <n v="10"/>
    <n v="0"/>
    <s v="Standard Class"/>
    <m/>
    <n v="24"/>
    <s v="Women's Apparel"/>
    <n v="10983"/>
    <n v="5"/>
    <s v="Golf"/>
    <x v="4"/>
    <s v="Springfield"/>
    <s v="Ohio"/>
    <n v="45503"/>
    <s v="United States"/>
    <s v="East of USA"/>
    <n v="24"/>
    <n v="502"/>
    <s v="Nike Men's Dri-FIT Victory Golf Polo"/>
    <n v="50"/>
    <n v="43.678035218757444"/>
    <n v="2"/>
    <n v="3"/>
    <n v="100"/>
    <s v="Non-Cash Payments"/>
    <s v="TRANSFER"/>
  </r>
  <r>
    <x v="988"/>
    <d v="2016-07-19T00:00:00"/>
    <n v="4"/>
    <n v="11"/>
    <n v="0"/>
    <s v="Standard Class"/>
    <m/>
    <n v="24"/>
    <s v="Women's Apparel"/>
    <n v="11114"/>
    <n v="5"/>
    <s v="Golf"/>
    <x v="4"/>
    <s v="Philadelphia"/>
    <s v="Pennsylvania"/>
    <n v="19143"/>
    <s v="United States"/>
    <s v="East of USA"/>
    <n v="24"/>
    <n v="502"/>
    <s v="Nike Men's Dri-FIT Victory Golf Polo"/>
    <n v="50"/>
    <n v="43.678035218757444"/>
    <n v="2"/>
    <n v="3"/>
    <n v="100"/>
    <s v="Non-Cash Payments"/>
    <s v="TRANSFER"/>
  </r>
  <r>
    <x v="989"/>
    <d v="2016-07-25T00:00:00"/>
    <n v="4"/>
    <n v="12"/>
    <n v="0"/>
    <s v="Standard Class"/>
    <m/>
    <n v="26"/>
    <s v="Girls' Apparel"/>
    <n v="5902"/>
    <n v="5"/>
    <s v="Golf"/>
    <x v="4"/>
    <s v="Pharr"/>
    <s v="Texas"/>
    <n v="78577"/>
    <s v="United States"/>
    <s v="US Center "/>
    <n v="26"/>
    <n v="567"/>
    <s v="adidas Men's Germany Black Crest Away Tee"/>
    <n v="25"/>
    <n v="17.922466723766668"/>
    <n v="2"/>
    <n v="2"/>
    <n v="50"/>
    <s v="Non-Cash Payments"/>
    <s v="TRANSFER"/>
  </r>
  <r>
    <x v="990"/>
    <d v="2016-05-28T00:00:00"/>
    <n v="4"/>
    <n v="13"/>
    <n v="1"/>
    <s v="Standard Class"/>
    <m/>
    <n v="24"/>
    <s v="Women's Apparel"/>
    <n v="11930"/>
    <n v="5"/>
    <s v="Golf"/>
    <x v="4"/>
    <s v="Los Angeles"/>
    <s v="California"/>
    <n v="90045"/>
    <s v="United States"/>
    <s v="West of USA "/>
    <n v="24"/>
    <n v="502"/>
    <s v="Nike Men's Dri-FIT Victory Golf Polo"/>
    <n v="50"/>
    <n v="43.678035218757444"/>
    <n v="2"/>
    <n v="4"/>
    <n v="100"/>
    <s v="Non-Cash Payments"/>
    <s v="TRANSFER"/>
  </r>
  <r>
    <x v="991"/>
    <d v="2016-05-21T00:00:00"/>
    <n v="4"/>
    <n v="5"/>
    <n v="0"/>
    <s v="Standard Class"/>
    <m/>
    <n v="24"/>
    <s v="Women's Apparel"/>
    <n v="1219"/>
    <n v="5"/>
    <s v="Golf"/>
    <x v="4"/>
    <s v="Hempstead"/>
    <s v="New York"/>
    <n v="11550"/>
    <s v="United States"/>
    <s v="East of USA"/>
    <n v="24"/>
    <n v="502"/>
    <s v="Nike Men's Dri-FIT Victory Golf Polo"/>
    <n v="50"/>
    <n v="43.678035218757444"/>
    <n v="2"/>
    <n v="7"/>
    <n v="100"/>
    <s v="Non-Cash Payments"/>
    <s v="TRANSFER"/>
  </r>
  <r>
    <x v="992"/>
    <d v="2016-06-30T00:00:00"/>
    <n v="4"/>
    <n v="6"/>
    <n v="1"/>
    <s v="Standard Class"/>
    <m/>
    <n v="29"/>
    <s v="Shop By Sport"/>
    <n v="4269"/>
    <n v="5"/>
    <s v="Golf"/>
    <x v="4"/>
    <s v="Los Angeles"/>
    <s v="California"/>
    <n v="90045"/>
    <s v="United States"/>
    <s v="West of USA "/>
    <n v="29"/>
    <n v="642"/>
    <s v="Columbia Men's PFG Anchor Tough T-Shirt"/>
    <n v="30"/>
    <n v="37.315110652333338"/>
    <n v="2"/>
    <n v="4.1999998090000004"/>
    <n v="60"/>
    <s v="Non-Cash Payments"/>
    <s v="TRANSFER"/>
  </r>
  <r>
    <x v="993"/>
    <d v="2016-05-23T00:00:00"/>
    <n v="4"/>
    <n v="9"/>
    <n v="1"/>
    <s v="Standard Class"/>
    <m/>
    <n v="24"/>
    <s v="Women's Apparel"/>
    <n v="6725"/>
    <n v="5"/>
    <s v="Golf"/>
    <x v="4"/>
    <s v="Columbus"/>
    <s v="Ohio"/>
    <n v="43229"/>
    <s v="United States"/>
    <s v="East of USA"/>
    <n v="24"/>
    <n v="502"/>
    <s v="Nike Men's Dri-FIT Victory Golf Polo"/>
    <n v="50"/>
    <n v="43.678035218757444"/>
    <n v="2"/>
    <n v="10"/>
    <n v="100"/>
    <s v="Non-Cash Payments"/>
    <s v="TRANSFER"/>
  </r>
  <r>
    <x v="994"/>
    <d v="2016-07-13T00:00:00"/>
    <n v="4"/>
    <n v="10"/>
    <n v="0"/>
    <s v="Standard Class"/>
    <m/>
    <n v="24"/>
    <s v="Women's Apparel"/>
    <n v="5054"/>
    <n v="5"/>
    <s v="Golf"/>
    <x v="4"/>
    <s v="Louisville"/>
    <s v="Kentucky"/>
    <n v="40214"/>
    <s v="United States"/>
    <s v="South of  USA "/>
    <n v="24"/>
    <n v="502"/>
    <s v="Nike Men's Dri-FIT Victory Golf Polo"/>
    <n v="50"/>
    <n v="43.678035218757444"/>
    <n v="2"/>
    <n v="12"/>
    <n v="100"/>
    <s v="Non-Cash Payments"/>
    <s v="TRANSFER"/>
  </r>
  <r>
    <x v="995"/>
    <d v="2016-07-06T00:00:00"/>
    <n v="4"/>
    <n v="11"/>
    <n v="0"/>
    <s v="Standard Class"/>
    <m/>
    <n v="24"/>
    <s v="Women's Apparel"/>
    <n v="10648"/>
    <n v="5"/>
    <s v="Golf"/>
    <x v="4"/>
    <s v="Wichita"/>
    <s v="Kansas"/>
    <n v="67212"/>
    <s v="United States"/>
    <s v="US Center "/>
    <n v="24"/>
    <n v="502"/>
    <s v="Nike Men's Dri-FIT Victory Golf Polo"/>
    <n v="50"/>
    <n v="43.678035218757444"/>
    <n v="2"/>
    <n v="12"/>
    <n v="100"/>
    <s v="Non-Cash Payments"/>
    <s v="TRANSFER"/>
  </r>
  <r>
    <x v="996"/>
    <d v="2016-08-07T00:00:00"/>
    <n v="4"/>
    <n v="12"/>
    <n v="1"/>
    <s v="Standard Class"/>
    <m/>
    <n v="29"/>
    <s v="Shop By Sport"/>
    <n v="4986"/>
    <n v="5"/>
    <s v="Golf"/>
    <x v="4"/>
    <s v="Baltimore"/>
    <s v="Maryland"/>
    <n v="21215"/>
    <s v="United States"/>
    <s v="East of USA"/>
    <n v="29"/>
    <n v="627"/>
    <s v="Under Armour Girls' Toddler Spine Surge Runni"/>
    <n v="39.990001679999999"/>
    <n v="34.198098313835338"/>
    <n v="2"/>
    <n v="12"/>
    <n v="79.980003359999998"/>
    <s v="Non-Cash Payments"/>
    <s v="TRANSFER"/>
  </r>
  <r>
    <x v="997"/>
    <d v="2016-07-08T00:00:00"/>
    <n v="4"/>
    <n v="13"/>
    <n v="1"/>
    <s v="Standard Class"/>
    <m/>
    <n v="24"/>
    <s v="Women's Apparel"/>
    <n v="6708"/>
    <n v="5"/>
    <s v="Golf"/>
    <x v="4"/>
    <s v="Fort Worth"/>
    <s v="Texas"/>
    <n v="76106"/>
    <s v="United States"/>
    <s v="US Center "/>
    <n v="24"/>
    <n v="502"/>
    <s v="Nike Men's Dri-FIT Victory Golf Polo"/>
    <n v="50"/>
    <n v="43.678035218757444"/>
    <n v="2"/>
    <n v="15"/>
    <n v="100"/>
    <s v="Non-Cash Payments"/>
    <s v="TRANSFER"/>
  </r>
  <r>
    <x v="998"/>
    <d v="2016-02-11T00:00:00"/>
    <n v="4"/>
    <n v="5"/>
    <n v="0"/>
    <s v="Standard Class"/>
    <m/>
    <n v="24"/>
    <s v="Women's Apparel"/>
    <n v="6872"/>
    <n v="5"/>
    <s v="Golf"/>
    <x v="4"/>
    <s v="Calgary"/>
    <s v="Alberta"/>
    <m/>
    <s v="Canada"/>
    <s v="Canada"/>
    <n v="24"/>
    <n v="502"/>
    <s v="Nike Men's Dri-FIT Victory Golf Polo"/>
    <n v="50"/>
    <n v="43.678035218757444"/>
    <n v="2"/>
    <n v="18"/>
    <n v="100"/>
    <s v="Non-Cash Payments"/>
    <s v="TRANSFER"/>
  </r>
  <r>
    <x v="999"/>
    <d v="2016-04-14T00:00:00"/>
    <n v="4"/>
    <n v="6"/>
    <n v="1"/>
    <s v="Standard Class"/>
    <m/>
    <n v="29"/>
    <s v="Shop By Sport"/>
    <n v="11170"/>
    <n v="5"/>
    <s v="Golf"/>
    <x v="4"/>
    <s v="Columbia"/>
    <s v="Maryland"/>
    <n v="21044"/>
    <s v="United States"/>
    <s v="East of USA"/>
    <n v="29"/>
    <n v="627"/>
    <s v="Under Armour Girls' Toddler Spine Surge Runni"/>
    <n v="39.990001679999999"/>
    <n v="34.198098313835338"/>
    <n v="2"/>
    <n v="14.399999619999999"/>
    <n v="79.980003359999998"/>
    <s v="Non-Cash Payments"/>
    <s v="TRANSFER"/>
  </r>
  <r>
    <x v="1000"/>
    <d v="2016-07-14T00:00:00"/>
    <n v="4"/>
    <n v="9"/>
    <n v="0"/>
    <s v="Standard Class"/>
    <m/>
    <n v="29"/>
    <s v="Shop By Sport"/>
    <n v="289"/>
    <n v="5"/>
    <s v="Golf"/>
    <x v="4"/>
    <s v="Atlanta"/>
    <s v="Georgia"/>
    <n v="30318"/>
    <s v="United States"/>
    <s v="South of  USA "/>
    <n v="29"/>
    <n v="627"/>
    <s v="Under Armour Girls' Toddler Spine Surge Runni"/>
    <n v="39.990001679999999"/>
    <n v="34.198098313835338"/>
    <n v="2"/>
    <n v="20"/>
    <n v="79.980003359999998"/>
    <s v="Non-Cash Payments"/>
    <s v="TRANSFER"/>
  </r>
  <r>
    <x v="1001"/>
    <d v="2016-07-29T00:00:00"/>
    <n v="4"/>
    <n v="10"/>
    <n v="1"/>
    <s v="Standard Class"/>
    <m/>
    <n v="37"/>
    <s v="Electronics"/>
    <n v="4707"/>
    <n v="6"/>
    <s v="Outdoors"/>
    <x v="4"/>
    <s v="Odessa"/>
    <s v="Texas"/>
    <n v="79762"/>
    <s v="United States"/>
    <s v="US Center "/>
    <n v="37"/>
    <n v="818"/>
    <s v="Titleist Pro V1x Golf Balls"/>
    <n v="47.990001679999999"/>
    <n v="51.274287170714288"/>
    <n v="2"/>
    <n v="3.8399999139999998"/>
    <n v="95.980003359999998"/>
    <s v="Non-Cash Payments"/>
    <s v="TRANSFER"/>
  </r>
  <r>
    <x v="1002"/>
    <d v="2016-07-22T00:00:00"/>
    <n v="4"/>
    <n v="11"/>
    <n v="1"/>
    <s v="Standard Class"/>
    <m/>
    <n v="37"/>
    <s v="Electronics"/>
    <n v="3085"/>
    <n v="6"/>
    <s v="Outdoors"/>
    <x v="4"/>
    <s v="Newark"/>
    <s v="Delaware"/>
    <n v="19711"/>
    <s v="United States"/>
    <s v="East of USA"/>
    <n v="37"/>
    <n v="822"/>
    <s v="Titleist Pro V1x High Numbers Golf Balls"/>
    <n v="47.990001679999999"/>
    <n v="41.802334851666664"/>
    <n v="2"/>
    <n v="4.8000001909999996"/>
    <n v="95.980003359999998"/>
    <s v="Non-Cash Payments"/>
    <s v="TRANSFER"/>
  </r>
  <r>
    <x v="1003"/>
    <d v="2016-10-07T00:00:00"/>
    <n v="4"/>
    <n v="12"/>
    <n v="1"/>
    <s v="Standard Class"/>
    <m/>
    <n v="40"/>
    <s v="Accessories"/>
    <n v="2319"/>
    <n v="6"/>
    <s v="Outdoors"/>
    <x v="4"/>
    <s v="Chicago"/>
    <s v="Illinois"/>
    <n v="60610"/>
    <s v="United States"/>
    <s v="US Center "/>
    <n v="40"/>
    <n v="897"/>
    <s v="Team Golf New England Patriots Putter Grip"/>
    <n v="24.989999770000001"/>
    <n v="31.600000078500003"/>
    <n v="2"/>
    <n v="2.75"/>
    <n v="49.979999540000001"/>
    <s v="Non-Cash Payments"/>
    <s v="TRANSFER"/>
  </r>
  <r>
    <x v="1004"/>
    <d v="2016-04-04T00:00:00"/>
    <n v="4"/>
    <n v="13"/>
    <n v="0"/>
    <s v="Standard Class"/>
    <m/>
    <n v="13"/>
    <s v="Electronics"/>
    <n v="3302"/>
    <n v="3"/>
    <s v="Footwear"/>
    <x v="4"/>
    <s v="New York City"/>
    <s v="New York"/>
    <n v="10009"/>
    <s v="United States"/>
    <s v="East of USA"/>
    <n v="13"/>
    <n v="278"/>
    <s v="Under Armour Men's Compression EV SL Slide"/>
    <n v="44.990001679999999"/>
    <n v="31.547668386333335"/>
    <n v="2"/>
    <n v="4.5"/>
    <n v="89.980003359999998"/>
    <s v="Non-Cash Payments"/>
    <s v="TRANSFER"/>
  </r>
  <r>
    <x v="1005"/>
    <d v="2016-07-05T00:00:00"/>
    <n v="4"/>
    <n v="5"/>
    <n v="1"/>
    <s v="Standard Class"/>
    <m/>
    <n v="9"/>
    <s v="Cardio Equipment"/>
    <n v="3815"/>
    <n v="3"/>
    <s v="Footwear"/>
    <x v="4"/>
    <s v="Philadelphia"/>
    <s v="Pennsylvania"/>
    <n v="19143"/>
    <s v="United States"/>
    <s v="East of USA"/>
    <n v="9"/>
    <n v="172"/>
    <s v="Nike Women's Tempo Shorts"/>
    <n v="30"/>
    <n v="34.094166694333332"/>
    <n v="2"/>
    <n v="4.1999998090000004"/>
    <n v="60"/>
    <s v="Non-Cash Payments"/>
    <s v="TRANSFER"/>
  </r>
  <r>
    <x v="1006"/>
    <d v="2016-07-21T00:00:00"/>
    <n v="4"/>
    <n v="6"/>
    <n v="0"/>
    <s v="Standard Class"/>
    <m/>
    <n v="9"/>
    <s v="Cardio Equipment"/>
    <n v="10226"/>
    <n v="3"/>
    <s v="Footwear"/>
    <x v="4"/>
    <s v="Los Angeles"/>
    <s v="California"/>
    <n v="90045"/>
    <s v="United States"/>
    <s v="West of USA "/>
    <n v="9"/>
    <n v="191"/>
    <s v="Nike Men's Free 5.0+ Running Shoe"/>
    <n v="99.989997860000003"/>
    <n v="95.114003926871064"/>
    <n v="2"/>
    <n v="14"/>
    <n v="199.97999572000001"/>
    <s v="Non-Cash Payments"/>
    <s v="TRANSFER"/>
  </r>
  <r>
    <x v="1007"/>
    <d v="2016-06-20T00:00:00"/>
    <n v="4"/>
    <n v="9"/>
    <n v="0"/>
    <s v="Standard Class"/>
    <m/>
    <n v="11"/>
    <s v="Fitness Accessories"/>
    <n v="2456"/>
    <n v="3"/>
    <s v="Footwear"/>
    <x v="4"/>
    <s v="Asheville"/>
    <s v="North Carolina"/>
    <n v="28806"/>
    <s v="United States"/>
    <s v="South of  USA "/>
    <n v="11"/>
    <n v="235"/>
    <s v="Under Armour Hustle Storm Medium Duffle Bag"/>
    <n v="34.990001679999999"/>
    <n v="25.521801568600001"/>
    <n v="2"/>
    <n v="7"/>
    <n v="69.980003359999998"/>
    <s v="Non-Cash Payments"/>
    <s v="TRANSFER"/>
  </r>
  <r>
    <x v="1008"/>
    <d v="2016-04-22T00:00:00"/>
    <n v="4"/>
    <n v="10"/>
    <n v="1"/>
    <s v="Standard Class"/>
    <m/>
    <n v="9"/>
    <s v="Cardio Equipment"/>
    <n v="4477"/>
    <n v="3"/>
    <s v="Footwear"/>
    <x v="4"/>
    <s v="New York City"/>
    <s v="New York"/>
    <n v="10035"/>
    <s v="United States"/>
    <s v="East of USA"/>
    <n v="9"/>
    <n v="191"/>
    <s v="Nike Men's Free 5.0+ Running Shoe"/>
    <n v="99.989997860000003"/>
    <n v="95.114003926871064"/>
    <n v="2"/>
    <n v="30"/>
    <n v="199.97999572000001"/>
    <s v="Non-Cash Payments"/>
    <s v="TRANSFER"/>
  </r>
  <r>
    <x v="1009"/>
    <d v="2016-06-14T00:00:00"/>
    <n v="4"/>
    <n v="11"/>
    <n v="0"/>
    <s v="Standard Class"/>
    <m/>
    <n v="13"/>
    <s v="Electronics"/>
    <n v="4427"/>
    <n v="3"/>
    <s v="Footwear"/>
    <x v="4"/>
    <s v="Dallas"/>
    <s v="Texas"/>
    <n v="75217"/>
    <s v="United States"/>
    <s v="US Center "/>
    <n v="13"/>
    <n v="282"/>
    <s v="Under Armour Women's Ignite PIP VI Slide"/>
    <n v="31.989999770000001"/>
    <n v="27.763856872771434"/>
    <n v="2"/>
    <n v="9.6000003809999992"/>
    <n v="63.979999540000001"/>
    <s v="Non-Cash Payments"/>
    <s v="TRANSFER"/>
  </r>
  <r>
    <x v="1010"/>
    <d v="2016-10-06T00:00:00"/>
    <n v="4"/>
    <n v="12"/>
    <n v="0"/>
    <s v="Standard Class"/>
    <m/>
    <n v="9"/>
    <s v="Cardio Equipment"/>
    <n v="3628"/>
    <n v="3"/>
    <s v="Footwear"/>
    <x v="4"/>
    <s v="Jacksonville"/>
    <s v="Florida"/>
    <n v="32216"/>
    <s v="United States"/>
    <s v="South of  USA "/>
    <n v="9"/>
    <n v="191"/>
    <s v="Nike Men's Free 5.0+ Running Shoe"/>
    <n v="99.989997860000003"/>
    <n v="95.114003926871064"/>
    <n v="2"/>
    <n v="50"/>
    <n v="199.97999572000001"/>
    <s v="Non-Cash Payments"/>
    <s v="TRANSFER"/>
  </r>
  <r>
    <x v="1011"/>
    <d v="2016-07-27T00:00:00"/>
    <n v="4"/>
    <n v="13"/>
    <n v="0"/>
    <s v="Standard Class"/>
    <m/>
    <n v="17"/>
    <s v="Cleats"/>
    <n v="3029"/>
    <n v="4"/>
    <s v="Apparel"/>
    <x v="4"/>
    <s v="Philadelphia"/>
    <s v="Pennsylvania"/>
    <n v="19134"/>
    <s v="United States"/>
    <s v="East of USA"/>
    <n v="17"/>
    <n v="365"/>
    <s v="Perfect Fitness Perfect Rip Deck"/>
    <n v="59.990001679999999"/>
    <n v="54.488929209402009"/>
    <n v="2"/>
    <n v="10.80000019"/>
    <n v="119.98000336"/>
    <s v="Non-Cash Payments"/>
    <s v="TRANSFER"/>
  </r>
  <r>
    <x v="1012"/>
    <d v="2016-05-27T00:00:00"/>
    <n v="4"/>
    <n v="5"/>
    <n v="1"/>
    <s v="Standard Class"/>
    <m/>
    <n v="17"/>
    <s v="Cleats"/>
    <n v="11791"/>
    <n v="4"/>
    <s v="Apparel"/>
    <x v="4"/>
    <s v="New York City"/>
    <s v="New York"/>
    <n v="10011"/>
    <s v="United States"/>
    <s v="East of USA"/>
    <n v="17"/>
    <n v="365"/>
    <s v="Perfect Fitness Perfect Rip Deck"/>
    <n v="59.990001679999999"/>
    <n v="54.488929209402009"/>
    <n v="2"/>
    <n v="10.80000019"/>
    <n v="119.98000336"/>
    <s v="Non-Cash Payments"/>
    <s v="TRANSFER"/>
  </r>
  <r>
    <x v="1013"/>
    <d v="2016-09-04T00:00:00"/>
    <n v="4"/>
    <n v="6"/>
    <n v="1"/>
    <s v="Standard Class"/>
    <m/>
    <n v="17"/>
    <s v="Cleats"/>
    <n v="5935"/>
    <n v="4"/>
    <s v="Apparel"/>
    <x v="4"/>
    <s v="Costa Mesa"/>
    <s v="California"/>
    <n v="92627"/>
    <s v="United States"/>
    <s v="West of USA "/>
    <n v="17"/>
    <n v="365"/>
    <s v="Perfect Fitness Perfect Rip Deck"/>
    <n v="59.990001679999999"/>
    <n v="54.488929209402009"/>
    <n v="2"/>
    <n v="12"/>
    <n v="119.98000336"/>
    <s v="Non-Cash Payments"/>
    <s v="TRANSFER"/>
  </r>
  <r>
    <x v="1014"/>
    <d v="2016-10-31T00:00:00"/>
    <n v="4"/>
    <n v="9"/>
    <n v="0"/>
    <s v="Standard Class"/>
    <m/>
    <n v="17"/>
    <s v="Cleats"/>
    <n v="12381"/>
    <n v="4"/>
    <s v="Apparel"/>
    <x v="4"/>
    <s v="Saanich"/>
    <s v="British Columbia"/>
    <m/>
    <s v="Canada"/>
    <s v="Canada"/>
    <n v="17"/>
    <n v="365"/>
    <s v="Perfect Fitness Perfect Rip Deck"/>
    <n v="59.990001679999999"/>
    <n v="54.488929209402009"/>
    <n v="2"/>
    <n v="14.399999619999999"/>
    <n v="119.98000336"/>
    <s v="Non-Cash Payments"/>
    <s v="TRANSFER"/>
  </r>
  <r>
    <x v="1015"/>
    <d v="2016-06-24T00:00:00"/>
    <n v="4"/>
    <n v="10"/>
    <n v="0"/>
    <s v="Standard Class"/>
    <m/>
    <n v="17"/>
    <s v="Cleats"/>
    <n v="6227"/>
    <n v="4"/>
    <s v="Apparel"/>
    <x v="4"/>
    <s v="San Francisco"/>
    <s v="California"/>
    <n v="94109"/>
    <s v="United States"/>
    <s v="West of USA "/>
    <n v="17"/>
    <n v="365"/>
    <s v="Perfect Fitness Perfect Rip Deck"/>
    <n v="59.990001679999999"/>
    <n v="54.488929209402009"/>
    <n v="2"/>
    <n v="18"/>
    <n v="119.98000336"/>
    <s v="Non-Cash Payments"/>
    <s v="TRANSFER"/>
  </r>
  <r>
    <x v="1016"/>
    <d v="2016-06-13T00:00:00"/>
    <n v="4"/>
    <n v="11"/>
    <n v="0"/>
    <s v="Standard Class"/>
    <m/>
    <n v="17"/>
    <s v="Cleats"/>
    <n v="1899"/>
    <n v="4"/>
    <s v="Apparel"/>
    <x v="4"/>
    <s v="Los Angeles"/>
    <s v="California"/>
    <n v="90004"/>
    <s v="United States"/>
    <s v="West of USA "/>
    <n v="17"/>
    <n v="365"/>
    <s v="Perfect Fitness Perfect Rip Deck"/>
    <n v="59.990001679999999"/>
    <n v="54.488929209402009"/>
    <n v="2"/>
    <n v="20.399999619999999"/>
    <n v="119.98000336"/>
    <s v="Non-Cash Payments"/>
    <s v="TRANSFER"/>
  </r>
  <r>
    <x v="1017"/>
    <d v="2016-07-04T00:00:00"/>
    <n v="4"/>
    <n v="12"/>
    <n v="0"/>
    <s v="Standard Class"/>
    <m/>
    <n v="17"/>
    <s v="Cleats"/>
    <n v="11337"/>
    <n v="4"/>
    <s v="Apparel"/>
    <x v="4"/>
    <s v="Las Vegas"/>
    <s v="Nevada"/>
    <n v="89115"/>
    <s v="United States"/>
    <s v="West of USA "/>
    <n v="17"/>
    <n v="365"/>
    <s v="Perfect Fitness Perfect Rip Deck"/>
    <n v="59.990001679999999"/>
    <n v="54.488929209402009"/>
    <n v="2"/>
    <n v="21.600000380000001"/>
    <n v="119.98000336"/>
    <s v="Non-Cash Payments"/>
    <s v="TRANSFER"/>
  </r>
  <r>
    <x v="1018"/>
    <d v="2016-07-26T00:00:00"/>
    <n v="4"/>
    <n v="13"/>
    <n v="0"/>
    <s v="Standard Class"/>
    <m/>
    <n v="17"/>
    <s v="Cleats"/>
    <n v="5941"/>
    <n v="4"/>
    <s v="Apparel"/>
    <x v="4"/>
    <s v="Morgan Hill"/>
    <s v="California"/>
    <n v="95037"/>
    <s v="United States"/>
    <s v="West of USA "/>
    <n v="17"/>
    <n v="365"/>
    <s v="Perfect Fitness Perfect Rip Deck"/>
    <n v="59.990001679999999"/>
    <n v="54.488929209402009"/>
    <n v="2"/>
    <n v="21.600000380000001"/>
    <n v="119.98000336"/>
    <s v="Non-Cash Payments"/>
    <s v="TRANSFER"/>
  </r>
  <r>
    <x v="1019"/>
    <d v="2016-09-05T00:00:00"/>
    <n v="4"/>
    <n v="5"/>
    <n v="0"/>
    <s v="Standard Class"/>
    <m/>
    <n v="24"/>
    <s v="Women's Apparel"/>
    <n v="8556"/>
    <n v="5"/>
    <s v="Golf"/>
    <x v="4"/>
    <s v="New York City"/>
    <s v="New York"/>
    <n v="10024"/>
    <s v="United States"/>
    <s v="East of USA"/>
    <n v="24"/>
    <n v="502"/>
    <s v="Nike Men's Dri-FIT Victory Golf Polo"/>
    <n v="50"/>
    <n v="43.678035218757444"/>
    <n v="2"/>
    <n v="1"/>
    <n v="100"/>
    <s v="Non-Cash Payments"/>
    <s v="TRANSFER"/>
  </r>
  <r>
    <x v="1020"/>
    <d v="2016-05-04T00:00:00"/>
    <n v="4"/>
    <n v="6"/>
    <n v="1"/>
    <s v="Standard Class"/>
    <m/>
    <n v="29"/>
    <s v="Shop By Sport"/>
    <n v="2871"/>
    <n v="5"/>
    <s v="Golf"/>
    <x v="4"/>
    <s v="Portland"/>
    <s v="Oregon"/>
    <n v="97206"/>
    <s v="United States"/>
    <s v="West of USA "/>
    <n v="29"/>
    <n v="627"/>
    <s v="Under Armour Girls' Toddler Spine Surge Runni"/>
    <n v="39.990001679999999"/>
    <n v="34.198098313835338"/>
    <n v="2"/>
    <n v="3.2000000480000002"/>
    <n v="79.980003359999998"/>
    <s v="Non-Cash Payments"/>
    <s v="TRANSFER"/>
  </r>
  <r>
    <x v="1021"/>
    <d v="2016-03-06T00:00:00"/>
    <n v="4"/>
    <n v="9"/>
    <n v="0"/>
    <s v="Standard Class"/>
    <m/>
    <n v="29"/>
    <s v="Shop By Sport"/>
    <n v="11586"/>
    <n v="5"/>
    <s v="Golf"/>
    <x v="4"/>
    <s v="New York City"/>
    <s v="New York"/>
    <n v="10011"/>
    <s v="United States"/>
    <s v="East of USA"/>
    <n v="29"/>
    <n v="627"/>
    <s v="Under Armour Girls' Toddler Spine Surge Runni"/>
    <n v="39.990001679999999"/>
    <n v="34.198098313835338"/>
    <n v="2"/>
    <n v="4"/>
    <n v="79.980003359999998"/>
    <s v="Non-Cash Payments"/>
    <s v="TRANSFER"/>
  </r>
  <r>
    <x v="1022"/>
    <d v="2016-04-19T00:00:00"/>
    <n v="4"/>
    <n v="10"/>
    <n v="1"/>
    <s v="Standard Class"/>
    <m/>
    <n v="29"/>
    <s v="Shop By Sport"/>
    <n v="4070"/>
    <n v="5"/>
    <s v="Golf"/>
    <x v="4"/>
    <s v="Buffalo"/>
    <s v="New York"/>
    <n v="14215"/>
    <s v="United States"/>
    <s v="East of USA"/>
    <n v="29"/>
    <n v="627"/>
    <s v="Under Armour Girls' Toddler Spine Surge Runni"/>
    <n v="39.990001679999999"/>
    <n v="34.198098313835338"/>
    <n v="2"/>
    <n v="4"/>
    <n v="79.980003359999998"/>
    <s v="Non-Cash Payments"/>
    <s v="TRANSFER"/>
  </r>
  <r>
    <x v="1023"/>
    <d v="2016-07-28T00:00:00"/>
    <n v="4"/>
    <n v="11"/>
    <n v="0"/>
    <s v="Standard Class"/>
    <m/>
    <n v="24"/>
    <s v="Women's Apparel"/>
    <n v="6376"/>
    <n v="5"/>
    <s v="Golf"/>
    <x v="4"/>
    <s v="Amarillo"/>
    <s v="Texas"/>
    <n v="79109"/>
    <s v="United States"/>
    <s v="US Center "/>
    <n v="24"/>
    <n v="502"/>
    <s v="Nike Men's Dri-FIT Victory Golf Polo"/>
    <n v="50"/>
    <n v="43.678035218757444"/>
    <n v="2"/>
    <n v="7"/>
    <n v="100"/>
    <s v="Non-Cash Payments"/>
    <s v="TRANSFER"/>
  </r>
  <r>
    <x v="1024"/>
    <d v="2016-06-25T00:00:00"/>
    <n v="4"/>
    <n v="12"/>
    <n v="0"/>
    <s v="Standard Class"/>
    <m/>
    <n v="26"/>
    <s v="Girls' Apparel"/>
    <n v="10591"/>
    <n v="5"/>
    <s v="Golf"/>
    <x v="4"/>
    <s v="Tampa"/>
    <s v="Florida"/>
    <n v="33614"/>
    <s v="United States"/>
    <s v="South of  USA "/>
    <n v="26"/>
    <n v="565"/>
    <s v="adidas Youth Germany Black/Red Away Match Soc"/>
    <n v="70"/>
    <n v="62.759999940857142"/>
    <n v="2"/>
    <n v="12.600000380000001"/>
    <n v="140"/>
    <s v="Non-Cash Payments"/>
    <s v="TRANSFER"/>
  </r>
  <r>
    <x v="1025"/>
    <d v="2016-04-08T00:00:00"/>
    <n v="4"/>
    <n v="13"/>
    <n v="1"/>
    <s v="Standard Class"/>
    <m/>
    <n v="24"/>
    <s v="Women's Apparel"/>
    <n v="242"/>
    <n v="5"/>
    <s v="Golf"/>
    <x v="4"/>
    <s v="Frisco"/>
    <s v="Texas"/>
    <n v="75034"/>
    <s v="United States"/>
    <s v="US Center "/>
    <n v="24"/>
    <n v="502"/>
    <s v="Nike Men's Dri-FIT Victory Golf Polo"/>
    <n v="50"/>
    <n v="43.678035218757444"/>
    <n v="2"/>
    <n v="9"/>
    <n v="100"/>
    <s v="Non-Cash Payments"/>
    <s v="TRANSFER"/>
  </r>
  <r>
    <x v="1026"/>
    <d v="2016-05-23T00:00:00"/>
    <n v="4"/>
    <n v="5"/>
    <n v="1"/>
    <s v="Standard Class"/>
    <m/>
    <n v="24"/>
    <s v="Women's Apparel"/>
    <n v="7268"/>
    <n v="5"/>
    <s v="Golf"/>
    <x v="4"/>
    <s v="Henderson"/>
    <s v="Kentucky"/>
    <n v="42420"/>
    <s v="United States"/>
    <s v="South of  USA "/>
    <n v="24"/>
    <n v="502"/>
    <s v="Nike Men's Dri-FIT Victory Golf Polo"/>
    <n v="50"/>
    <n v="43.678035218757444"/>
    <n v="2"/>
    <n v="12"/>
    <n v="100"/>
    <s v="Non-Cash Payments"/>
    <s v="TRANSFER"/>
  </r>
  <r>
    <x v="1027"/>
    <d v="2016-07-26T00:00:00"/>
    <n v="4"/>
    <n v="6"/>
    <n v="1"/>
    <s v="Standard Class"/>
    <m/>
    <n v="24"/>
    <s v="Women's Apparel"/>
    <n v="3598"/>
    <n v="5"/>
    <s v="Golf"/>
    <x v="4"/>
    <s v="New York City"/>
    <s v="New York"/>
    <n v="10035"/>
    <s v="United States"/>
    <s v="East of USA"/>
    <n v="24"/>
    <n v="502"/>
    <s v="Nike Men's Dri-FIT Victory Golf Polo"/>
    <n v="50"/>
    <n v="43.678035218757444"/>
    <n v="2"/>
    <n v="15"/>
    <n v="100"/>
    <s v="Non-Cash Payments"/>
    <s v="TRANSFER"/>
  </r>
  <r>
    <x v="1028"/>
    <d v="2016-07-25T00:00:00"/>
    <n v="4"/>
    <n v="9"/>
    <n v="0"/>
    <s v="Standard Class"/>
    <m/>
    <n v="29"/>
    <s v="Shop By Sport"/>
    <n v="1958"/>
    <n v="5"/>
    <s v="Golf"/>
    <x v="4"/>
    <s v="Jacksonville"/>
    <s v="North Carolina"/>
    <n v="28540"/>
    <s v="United States"/>
    <s v="South of  USA "/>
    <n v="29"/>
    <n v="627"/>
    <s v="Under Armour Girls' Toddler Spine Surge Runni"/>
    <n v="39.990001679999999"/>
    <n v="34.198098313835338"/>
    <n v="2"/>
    <n v="12"/>
    <n v="79.980003359999998"/>
    <s v="Non-Cash Payments"/>
    <s v="TRANSFER"/>
  </r>
  <r>
    <x v="1029"/>
    <d v="2016-04-14T00:00:00"/>
    <n v="4"/>
    <n v="10"/>
    <n v="0"/>
    <s v="Standard Class"/>
    <m/>
    <n v="24"/>
    <s v="Women's Apparel"/>
    <n v="9307"/>
    <n v="5"/>
    <s v="Golf"/>
    <x v="4"/>
    <s v="New York City"/>
    <s v="New York"/>
    <n v="10035"/>
    <s v="United States"/>
    <s v="East of USA"/>
    <n v="24"/>
    <n v="502"/>
    <s v="Nike Men's Dri-FIT Victory Golf Polo"/>
    <n v="50"/>
    <n v="43.678035218757444"/>
    <n v="2"/>
    <n v="17"/>
    <n v="100"/>
    <s v="Non-Cash Payments"/>
    <s v="TRANSFER"/>
  </r>
  <r>
    <x v="1030"/>
    <d v="2016-03-06T00:00:00"/>
    <n v="4"/>
    <n v="11"/>
    <n v="1"/>
    <s v="Standard Class"/>
    <m/>
    <n v="24"/>
    <s v="Women's Apparel"/>
    <n v="3995"/>
    <n v="5"/>
    <s v="Golf"/>
    <x v="4"/>
    <s v="Tallahassee"/>
    <s v="Florida"/>
    <n v="32303"/>
    <s v="United States"/>
    <s v="South of  USA "/>
    <n v="24"/>
    <n v="502"/>
    <s v="Nike Men's Dri-FIT Victory Golf Polo"/>
    <n v="50"/>
    <n v="43.678035218757444"/>
    <n v="2"/>
    <n v="17"/>
    <n v="100"/>
    <s v="Non-Cash Payments"/>
    <s v="TRANSFER"/>
  </r>
  <r>
    <x v="1031"/>
    <d v="2016-09-06T00:00:00"/>
    <n v="4"/>
    <n v="12"/>
    <n v="1"/>
    <s v="Standard Class"/>
    <m/>
    <n v="24"/>
    <s v="Women's Apparel"/>
    <n v="3485"/>
    <n v="5"/>
    <s v="Golf"/>
    <x v="4"/>
    <s v="Lewiston"/>
    <s v="Maine"/>
    <n v="4240"/>
    <s v="United States"/>
    <s v="East of USA"/>
    <n v="24"/>
    <n v="502"/>
    <s v="Nike Men's Dri-FIT Victory Golf Polo"/>
    <n v="50"/>
    <n v="43.678035218757444"/>
    <n v="2"/>
    <n v="18"/>
    <n v="100"/>
    <s v="Non-Cash Payments"/>
    <s v="TRANSFER"/>
  </r>
  <r>
    <x v="1032"/>
    <d v="2016-05-30T00:00:00"/>
    <n v="4"/>
    <n v="13"/>
    <n v="0"/>
    <s v="Standard Class"/>
    <m/>
    <n v="24"/>
    <s v="Women's Apparel"/>
    <n v="5732"/>
    <n v="5"/>
    <s v="Golf"/>
    <x v="4"/>
    <s v="Port Saint Lucie"/>
    <s v="Florida"/>
    <n v="34952"/>
    <s v="United States"/>
    <s v="South of  USA "/>
    <n v="24"/>
    <n v="502"/>
    <s v="Nike Men's Dri-FIT Victory Golf Polo"/>
    <n v="50"/>
    <n v="43.678035218757444"/>
    <n v="2"/>
    <n v="18"/>
    <n v="100"/>
    <s v="Non-Cash Payments"/>
    <s v="TRANSFER"/>
  </r>
  <r>
    <x v="1033"/>
    <d v="2016-07-27T00:00:00"/>
    <n v="4"/>
    <n v="5"/>
    <n v="0"/>
    <s v="Standard Class"/>
    <m/>
    <n v="40"/>
    <s v="Accessories"/>
    <n v="8100"/>
    <n v="6"/>
    <s v="Outdoors"/>
    <x v="4"/>
    <s v="Saint Louis"/>
    <s v="Missouri"/>
    <n v="63116"/>
    <s v="United States"/>
    <s v="US Center "/>
    <n v="40"/>
    <n v="905"/>
    <s v="Team Golf Texas Longhorns Putter Grip"/>
    <n v="24.989999770000001"/>
    <n v="20.52742837007143"/>
    <n v="2"/>
    <n v="1"/>
    <n v="49.979999540000001"/>
    <s v="Non-Cash Payments"/>
    <s v="TRANSFER"/>
  </r>
  <r>
    <x v="1034"/>
    <d v="2016-04-20T00:00:00"/>
    <n v="4"/>
    <n v="6"/>
    <n v="0"/>
    <s v="Standard Class"/>
    <m/>
    <n v="17"/>
    <s v="Cleats"/>
    <n v="1475"/>
    <n v="4"/>
    <s v="Apparel"/>
    <x v="4"/>
    <s v="Houston"/>
    <s v="Texas"/>
    <n v="77070"/>
    <s v="United States"/>
    <s v="US Center "/>
    <n v="17"/>
    <n v="365"/>
    <s v="Perfect Fitness Perfect Rip Deck"/>
    <n v="59.990001679999999"/>
    <n v="54.488929209402009"/>
    <n v="2"/>
    <n v="0"/>
    <n v="119.98000336"/>
    <s v="Non-Cash Payments"/>
    <s v="TRANSFER"/>
  </r>
  <r>
    <x v="1035"/>
    <d v="2016-12-06T00:00:00"/>
    <n v="4"/>
    <n v="9"/>
    <n v="0"/>
    <s v="Standard Class"/>
    <m/>
    <n v="17"/>
    <s v="Cleats"/>
    <n v="552"/>
    <n v="4"/>
    <s v="Apparel"/>
    <x v="4"/>
    <s v="Lawrence"/>
    <s v="Massachusetts"/>
    <n v="1841"/>
    <s v="United States"/>
    <s v="East of USA"/>
    <n v="17"/>
    <n v="365"/>
    <s v="Perfect Fitness Perfect Rip Deck"/>
    <n v="59.990001679999999"/>
    <n v="54.488929209402009"/>
    <n v="2"/>
    <n v="2.4000000950000002"/>
    <n v="119.98000336"/>
    <s v="Non-Cash Payments"/>
    <s v="TRANSFER"/>
  </r>
  <r>
    <x v="1036"/>
    <d v="2016-12-14T00:00:00"/>
    <n v="4"/>
    <n v="10"/>
    <n v="0"/>
    <s v="Standard Class"/>
    <m/>
    <n v="17"/>
    <s v="Cleats"/>
    <n v="7113"/>
    <n v="4"/>
    <s v="Apparel"/>
    <x v="4"/>
    <s v="Saskatoon"/>
    <s v="Saskatchewan"/>
    <m/>
    <s v="Canada"/>
    <s v="Canada"/>
    <n v="17"/>
    <n v="365"/>
    <s v="Perfect Fitness Perfect Rip Deck"/>
    <n v="59.990001679999999"/>
    <n v="54.488929209402009"/>
    <n v="2"/>
    <n v="19.200000760000002"/>
    <n v="119.98000336"/>
    <s v="Non-Cash Payments"/>
    <s v="TRANSFER"/>
  </r>
  <r>
    <x v="1037"/>
    <d v="2016-04-28T00:00:00"/>
    <n v="4"/>
    <n v="11"/>
    <n v="0"/>
    <s v="Standard Class"/>
    <m/>
    <n v="17"/>
    <s v="Cleats"/>
    <n v="10667"/>
    <n v="4"/>
    <s v="Apparel"/>
    <x v="4"/>
    <s v="Redmond"/>
    <s v="Oregon"/>
    <n v="97756"/>
    <s v="United States"/>
    <s v="West of USA "/>
    <n v="17"/>
    <n v="365"/>
    <s v="Perfect Fitness Perfect Rip Deck"/>
    <n v="59.990001679999999"/>
    <n v="54.488929209402009"/>
    <n v="2"/>
    <n v="30"/>
    <n v="119.98000336"/>
    <s v="Non-Cash Payments"/>
    <s v="TRANSFER"/>
  </r>
  <r>
    <x v="1038"/>
    <d v="2016-12-08T00:00:00"/>
    <n v="4"/>
    <n v="12"/>
    <n v="0"/>
    <s v="Standard Class"/>
    <m/>
    <n v="29"/>
    <s v="Shop By Sport"/>
    <n v="10643"/>
    <n v="5"/>
    <s v="Golf"/>
    <x v="4"/>
    <s v="Philadelphia"/>
    <s v="Pennsylvania"/>
    <n v="19140"/>
    <s v="United States"/>
    <s v="East of USA"/>
    <n v="29"/>
    <n v="627"/>
    <s v="Under Armour Girls' Toddler Spine Surge Runni"/>
    <n v="39.990001679999999"/>
    <n v="34.198098313835338"/>
    <n v="2"/>
    <n v="1.6000000240000001"/>
    <n v="79.980003359999998"/>
    <s v="Non-Cash Payments"/>
    <s v="TRANSFER"/>
  </r>
  <r>
    <x v="1039"/>
    <d v="2016-05-23T00:00:00"/>
    <n v="4"/>
    <n v="13"/>
    <n v="0"/>
    <s v="Standard Class"/>
    <m/>
    <n v="29"/>
    <s v="Shop By Sport"/>
    <n v="2571"/>
    <n v="5"/>
    <s v="Golf"/>
    <x v="4"/>
    <s v="Fayetteville"/>
    <s v="North Carolina"/>
    <n v="28314"/>
    <s v="United States"/>
    <s v="South of  USA "/>
    <n v="29"/>
    <n v="627"/>
    <s v="Under Armour Girls' Toddler Spine Surge Runni"/>
    <n v="39.990001679999999"/>
    <n v="34.198098313835338"/>
    <n v="2"/>
    <n v="7.1999998090000004"/>
    <n v="79.980003359999998"/>
    <s v="Non-Cash Payments"/>
    <s v="TRANSFER"/>
  </r>
  <r>
    <x v="1038"/>
    <d v="2016-12-08T00:00:00"/>
    <n v="4"/>
    <n v="5"/>
    <n v="0"/>
    <s v="Standard Class"/>
    <m/>
    <n v="24"/>
    <s v="Women's Apparel"/>
    <n v="10643"/>
    <n v="5"/>
    <s v="Golf"/>
    <x v="4"/>
    <s v="Philadelphia"/>
    <s v="Pennsylvania"/>
    <n v="19140"/>
    <s v="United States"/>
    <s v="East of USA"/>
    <n v="24"/>
    <n v="502"/>
    <s v="Nike Men's Dri-FIT Victory Golf Polo"/>
    <n v="50"/>
    <n v="43.678035218757444"/>
    <n v="2"/>
    <n v="10"/>
    <n v="100"/>
    <s v="Non-Cash Payments"/>
    <s v="TRANSFER"/>
  </r>
  <r>
    <x v="1040"/>
    <d v="2016-06-19T00:00:00"/>
    <n v="4"/>
    <n v="6"/>
    <n v="0"/>
    <s v="Standard Class"/>
    <m/>
    <n v="40"/>
    <s v="Accessories"/>
    <n v="8650"/>
    <n v="6"/>
    <s v="Outdoors"/>
    <x v="4"/>
    <s v="Los Angeles"/>
    <s v="California"/>
    <n v="90045"/>
    <s v="United States"/>
    <s v="West of USA "/>
    <n v="40"/>
    <n v="905"/>
    <s v="Team Golf Texas Longhorns Putter Grip"/>
    <n v="24.989999770000001"/>
    <n v="20.52742837007143"/>
    <n v="2"/>
    <n v="0.5"/>
    <n v="49.979999540000001"/>
    <s v="Non-Cash Payments"/>
    <s v="TRANSFER"/>
  </r>
  <r>
    <x v="1041"/>
    <d v="2016-06-06T00:00:00"/>
    <n v="4"/>
    <n v="9"/>
    <n v="0"/>
    <s v="Standard Class"/>
    <m/>
    <n v="41"/>
    <s v="Trade-In"/>
    <n v="5674"/>
    <n v="6"/>
    <s v="Outdoors"/>
    <x v="4"/>
    <s v="Rome"/>
    <s v="New York"/>
    <n v="13440"/>
    <s v="United States"/>
    <s v="East of USA"/>
    <n v="41"/>
    <n v="926"/>
    <s v="Glove It Imperial Golf Towel"/>
    <n v="15.989999770000001"/>
    <n v="12.230249713200003"/>
    <n v="2"/>
    <n v="1.7599999900000001"/>
    <n v="31.979999540000001"/>
    <s v="Non-Cash Payments"/>
    <s v="TRANSFER"/>
  </r>
  <r>
    <x v="1038"/>
    <d v="2016-12-08T00:00:00"/>
    <n v="4"/>
    <n v="10"/>
    <n v="0"/>
    <s v="Standard Class"/>
    <m/>
    <n v="36"/>
    <s v="Golf Balls"/>
    <n v="10643"/>
    <n v="6"/>
    <s v="Outdoors"/>
    <x v="4"/>
    <s v="Philadelphia"/>
    <s v="Pennsylvania"/>
    <n v="19140"/>
    <s v="United States"/>
    <s v="East of USA"/>
    <n v="36"/>
    <n v="810"/>
    <s v="Glove It Women's Mod Oval Golf Glove"/>
    <n v="19.989999770000001"/>
    <n v="13.40499973"/>
    <n v="2"/>
    <n v="2.7999999519999998"/>
    <n v="39.979999540000001"/>
    <s v="Non-Cash Payments"/>
    <s v="TRANSFER"/>
  </r>
  <r>
    <x v="1042"/>
    <d v="2016-10-17T00:00:00"/>
    <n v="1"/>
    <n v="6"/>
    <n v="1"/>
    <s v="First Class"/>
    <m/>
    <n v="7"/>
    <s v="Hockey"/>
    <n v="210"/>
    <n v="2"/>
    <s v="Fitness"/>
    <x v="4"/>
    <s v="Toronto"/>
    <s v="Ontario"/>
    <m/>
    <s v="Canada"/>
    <s v="Canada"/>
    <n v="7"/>
    <n v="135"/>
    <s v="Nike Dri-FIT Crew Sock 6 Pack"/>
    <n v="22"/>
    <n v="19.656208341820829"/>
    <n v="2"/>
    <n v="0"/>
    <n v="44"/>
    <s v="Non-Cash Payments"/>
    <s v="DEBIT"/>
  </r>
  <r>
    <x v="1043"/>
    <d v="2016-08-21T00:00:00"/>
    <n v="4"/>
    <n v="12"/>
    <n v="0"/>
    <s v="Standard Class"/>
    <m/>
    <n v="7"/>
    <s v="Hockey"/>
    <n v="1153"/>
    <n v="2"/>
    <s v="Fitness"/>
    <x v="4"/>
    <s v="San Francisco"/>
    <s v="California"/>
    <n v="94110"/>
    <s v="United States"/>
    <s v="West of USA "/>
    <n v="7"/>
    <n v="135"/>
    <s v="Nike Dri-FIT Crew Sock 6 Pack"/>
    <n v="22"/>
    <n v="19.656208341820829"/>
    <n v="1"/>
    <n v="0.87999999500000003"/>
    <n v="22"/>
    <s v="Non-Cash Payments"/>
    <s v="DEBIT"/>
  </r>
  <r>
    <x v="1044"/>
    <d v="2016-08-19T00:00:00"/>
    <n v="4"/>
    <n v="13"/>
    <n v="1"/>
    <s v="Standard Class"/>
    <m/>
    <n v="7"/>
    <s v="Hockey"/>
    <n v="10499"/>
    <n v="2"/>
    <s v="Fitness"/>
    <x v="4"/>
    <s v="San Jose"/>
    <s v="California"/>
    <n v="95123"/>
    <s v="United States"/>
    <s v="West of USA "/>
    <n v="7"/>
    <n v="135"/>
    <s v="Nike Dri-FIT Crew Sock 6 Pack"/>
    <n v="22"/>
    <n v="19.656208341820829"/>
    <n v="2"/>
    <n v="1.7599999900000001"/>
    <n v="44"/>
    <s v="Cash not over 200"/>
    <s v="CASH"/>
  </r>
  <r>
    <x v="1045"/>
    <d v="2016-08-18T00:00:00"/>
    <n v="4"/>
    <n v="5"/>
    <n v="1"/>
    <s v="Standard Class"/>
    <m/>
    <n v="7"/>
    <s v="Hockey"/>
    <n v="7687"/>
    <n v="2"/>
    <s v="Fitness"/>
    <x v="4"/>
    <s v="Chicago"/>
    <s v="Illinois"/>
    <n v="60653"/>
    <s v="United States"/>
    <s v="US Center "/>
    <n v="7"/>
    <n v="135"/>
    <s v="Nike Dri-FIT Crew Sock 6 Pack"/>
    <n v="22"/>
    <n v="19.656208341820829"/>
    <n v="1"/>
    <n v="1.1000000240000001"/>
    <n v="22"/>
    <s v="Non-Cash Payments"/>
    <s v="TRANSFER"/>
  </r>
  <r>
    <x v="1046"/>
    <d v="2016-10-08T00:00:00"/>
    <n v="4"/>
    <n v="6"/>
    <n v="0"/>
    <s v="Standard Class"/>
    <m/>
    <n v="7"/>
    <s v="Hockey"/>
    <n v="7576"/>
    <n v="2"/>
    <s v="Fitness"/>
    <x v="4"/>
    <s v="Chicago"/>
    <s v="Illinois"/>
    <n v="60623"/>
    <s v="United States"/>
    <s v="US Center "/>
    <n v="7"/>
    <n v="135"/>
    <s v="Nike Dri-FIT Crew Sock 6 Pack"/>
    <n v="22"/>
    <n v="19.656208341820829"/>
    <n v="1"/>
    <n v="1.210000038"/>
    <n v="22"/>
    <s v="Non-Cash Payments"/>
    <s v="DEBIT"/>
  </r>
  <r>
    <x v="1047"/>
    <d v="2016-09-08T00:00:00"/>
    <n v="4"/>
    <n v="9"/>
    <n v="0"/>
    <s v="Standard Class"/>
    <m/>
    <n v="7"/>
    <s v="Hockey"/>
    <n v="11187"/>
    <n v="2"/>
    <s v="Fitness"/>
    <x v="4"/>
    <s v="Sacramento"/>
    <s v="California"/>
    <n v="95823"/>
    <s v="United States"/>
    <s v="West of USA "/>
    <n v="7"/>
    <n v="135"/>
    <s v="Nike Dri-FIT Crew Sock 6 Pack"/>
    <n v="22"/>
    <n v="19.656208341820829"/>
    <n v="3"/>
    <n v="3.2999999519999998"/>
    <n v="66"/>
    <s v="Non-Cash Payments"/>
    <s v="DEBIT"/>
  </r>
  <r>
    <x v="1048"/>
    <d v="2016-07-08T00:00:00"/>
    <n v="4"/>
    <n v="10"/>
    <n v="1"/>
    <s v="Standard Class"/>
    <m/>
    <n v="7"/>
    <s v="Hockey"/>
    <n v="9742"/>
    <n v="2"/>
    <s v="Fitness"/>
    <x v="4"/>
    <s v="Philadelphia"/>
    <s v="Pennsylvania"/>
    <n v="19140"/>
    <s v="United States"/>
    <s v="East of USA"/>
    <n v="7"/>
    <n v="135"/>
    <s v="Nike Dri-FIT Crew Sock 6 Pack"/>
    <n v="22"/>
    <n v="19.656208341820829"/>
    <n v="3"/>
    <n v="3.630000114"/>
    <n v="66"/>
    <s v="Cash not over 200"/>
    <s v="CASH"/>
  </r>
  <r>
    <x v="920"/>
    <d v="2016-06-08T00:00:00"/>
    <n v="4"/>
    <n v="11"/>
    <n v="0"/>
    <s v="Standard Class"/>
    <m/>
    <n v="7"/>
    <s v="Hockey"/>
    <n v="3915"/>
    <n v="2"/>
    <s v="Fitness"/>
    <x v="4"/>
    <s v="Grand Rapids"/>
    <s v="Michigan"/>
    <n v="49505"/>
    <s v="United States"/>
    <s v="US Center "/>
    <n v="7"/>
    <n v="135"/>
    <s v="Nike Dri-FIT Crew Sock 6 Pack"/>
    <n v="22"/>
    <n v="19.656208341820829"/>
    <n v="4"/>
    <n v="17.600000380000001"/>
    <n v="88"/>
    <s v="Non-Cash Payments"/>
    <s v="TRANSFER"/>
  </r>
  <r>
    <x v="1049"/>
    <d v="2016-03-08T00:00:00"/>
    <n v="4"/>
    <n v="12"/>
    <n v="0"/>
    <s v="Standard Class"/>
    <m/>
    <n v="7"/>
    <s v="Hockey"/>
    <n v="4316"/>
    <n v="2"/>
    <s v="Fitness"/>
    <x v="4"/>
    <s v="Clarksville"/>
    <s v="Tennessee"/>
    <n v="37042"/>
    <s v="United States"/>
    <s v="South of  USA "/>
    <n v="7"/>
    <n v="135"/>
    <s v="Nike Dri-FIT Crew Sock 6 Pack"/>
    <n v="22"/>
    <n v="19.656208341820829"/>
    <n v="1"/>
    <n v="1.539999962"/>
    <n v="22"/>
    <s v="Non-Cash Payments"/>
    <s v="TRANSFER"/>
  </r>
  <r>
    <x v="1050"/>
    <d v="2016-03-08T00:00:00"/>
    <n v="1"/>
    <n v="10"/>
    <n v="1"/>
    <s v="First Class"/>
    <m/>
    <n v="7"/>
    <s v="Hockey"/>
    <n v="10582"/>
    <n v="2"/>
    <s v="Fitness"/>
    <x v="4"/>
    <s v="Noblesville"/>
    <s v="Indiana"/>
    <n v="46060"/>
    <s v="United States"/>
    <s v="US Center "/>
    <n v="7"/>
    <n v="135"/>
    <s v="Nike Dri-FIT Crew Sock 6 Pack"/>
    <n v="22"/>
    <n v="19.656208341820829"/>
    <n v="4"/>
    <n v="22"/>
    <n v="88"/>
    <s v="Non-Cash Payments"/>
    <s v="TRANSFER"/>
  </r>
  <r>
    <x v="1051"/>
    <d v="2016-02-08T00:00:00"/>
    <n v="0"/>
    <n v="2"/>
    <n v="1"/>
    <s v="Same Day"/>
    <m/>
    <n v="7"/>
    <s v="Hockey"/>
    <n v="10893"/>
    <n v="2"/>
    <s v="Fitness"/>
    <x v="4"/>
    <s v="Lakewood"/>
    <s v="New Jersey"/>
    <n v="8701"/>
    <s v="United States"/>
    <s v="East of USA"/>
    <n v="7"/>
    <n v="135"/>
    <s v="Nike Dri-FIT Crew Sock 6 Pack"/>
    <n v="22"/>
    <n v="19.656208341820829"/>
    <n v="3"/>
    <n v="4.6199998860000004"/>
    <n v="66"/>
    <s v="Non-Cash Payments"/>
    <s v="DEBIT"/>
  </r>
  <r>
    <x v="1052"/>
    <d v="2016-01-08T00:00:00"/>
    <n v="4"/>
    <n v="6"/>
    <n v="0"/>
    <s v="Standard Class"/>
    <m/>
    <n v="7"/>
    <s v="Hockey"/>
    <n v="8744"/>
    <n v="2"/>
    <s v="Fitness"/>
    <x v="4"/>
    <s v="Houston"/>
    <s v="Texas"/>
    <n v="77036"/>
    <s v="United States"/>
    <s v="US Center "/>
    <n v="7"/>
    <n v="135"/>
    <s v="Nike Dri-FIT Crew Sock 6 Pack"/>
    <n v="22"/>
    <n v="19.656208341820829"/>
    <n v="3"/>
    <n v="5.9400000569999998"/>
    <n v="66"/>
    <s v="Cash not over 200"/>
    <s v="CASH"/>
  </r>
  <r>
    <x v="1053"/>
    <d v="2016-07-31T00:00:00"/>
    <n v="1"/>
    <n v="4"/>
    <n v="1"/>
    <s v="First Class"/>
    <m/>
    <n v="7"/>
    <s v="Hockey"/>
    <n v="8807"/>
    <n v="2"/>
    <s v="Fitness"/>
    <x v="4"/>
    <s v="New York City"/>
    <s v="New York"/>
    <n v="10035"/>
    <s v="United States"/>
    <s v="East of USA"/>
    <n v="7"/>
    <n v="135"/>
    <s v="Nike Dri-FIT Crew Sock 6 Pack"/>
    <n v="22"/>
    <n v="19.656208341820829"/>
    <n v="2"/>
    <n v="2.2000000480000002"/>
    <n v="44"/>
    <s v="Non-Cash Payments"/>
    <s v="TRANSFER"/>
  </r>
  <r>
    <x v="1054"/>
    <d v="2016-07-31T00:00:00"/>
    <n v="2"/>
    <n v="6"/>
    <n v="0"/>
    <s v="Second Class"/>
    <m/>
    <n v="7"/>
    <s v="Hockey"/>
    <n v="11616"/>
    <n v="2"/>
    <s v="Fitness"/>
    <x v="4"/>
    <s v="San Francisco"/>
    <s v="California"/>
    <n v="94122"/>
    <s v="United States"/>
    <s v="West of USA "/>
    <n v="7"/>
    <n v="135"/>
    <s v="Nike Dri-FIT Crew Sock 6 Pack"/>
    <n v="22"/>
    <n v="19.656208341820829"/>
    <n v="3"/>
    <n v="6.5999999049999998"/>
    <n v="66"/>
    <s v="Non-Cash Payments"/>
    <s v="TRANSFER"/>
  </r>
  <r>
    <x v="1055"/>
    <d v="2016-07-30T00:00:00"/>
    <n v="1"/>
    <n v="6"/>
    <n v="1"/>
    <s v="First Class"/>
    <m/>
    <n v="7"/>
    <s v="Hockey"/>
    <n v="711"/>
    <n v="2"/>
    <s v="Fitness"/>
    <x v="4"/>
    <s v="Seattle"/>
    <s v="Washington"/>
    <n v="98105"/>
    <s v="United States"/>
    <s v="West of USA "/>
    <n v="7"/>
    <n v="135"/>
    <s v="Nike Dri-FIT Crew Sock 6 Pack"/>
    <n v="22"/>
    <n v="19.656208341820829"/>
    <n v="3"/>
    <n v="7.920000076"/>
    <n v="66"/>
    <s v="Cash not over 200"/>
    <s v="CASH"/>
  </r>
  <r>
    <x v="1056"/>
    <d v="2016-07-26T00:00:00"/>
    <n v="4"/>
    <n v="12"/>
    <n v="0"/>
    <s v="Standard Class"/>
    <m/>
    <n v="7"/>
    <s v="Hockey"/>
    <n v="6499"/>
    <n v="2"/>
    <s v="Fitness"/>
    <x v="4"/>
    <s v="Wheeling"/>
    <s v="West Virginia"/>
    <n v="26003"/>
    <s v="United States"/>
    <s v="East of USA"/>
    <n v="7"/>
    <n v="135"/>
    <s v="Nike Dri-FIT Crew Sock 6 Pack"/>
    <n v="22"/>
    <n v="19.656208341820829"/>
    <n v="5"/>
    <n v="19.799999239999998"/>
    <n v="110"/>
    <s v="Cash not over 200"/>
    <s v="CASH"/>
  </r>
  <r>
    <x v="1057"/>
    <d v="2016-07-23T00:00:00"/>
    <n v="0"/>
    <n v="10"/>
    <n v="0"/>
    <s v="Same Day"/>
    <m/>
    <n v="7"/>
    <s v="Hockey"/>
    <n v="8572"/>
    <n v="2"/>
    <s v="Fitness"/>
    <x v="4"/>
    <s v="Philadelphia"/>
    <s v="Pennsylvania"/>
    <n v="19120"/>
    <s v="United States"/>
    <s v="East of USA"/>
    <n v="7"/>
    <n v="135"/>
    <s v="Nike Dri-FIT Crew Sock 6 Pack"/>
    <n v="22"/>
    <n v="19.656208341820829"/>
    <n v="1"/>
    <n v="1.980000019"/>
    <n v="22"/>
    <s v="Non-Cash Payments"/>
    <s v="TRANSFER"/>
  </r>
  <r>
    <x v="1058"/>
    <d v="2016-07-20T00:00:00"/>
    <n v="4"/>
    <n v="5"/>
    <n v="0"/>
    <s v="Standard Class"/>
    <m/>
    <n v="7"/>
    <s v="Hockey"/>
    <n v="7994"/>
    <n v="2"/>
    <s v="Fitness"/>
    <x v="4"/>
    <s v="Henderson"/>
    <s v="Kentucky"/>
    <n v="42420"/>
    <s v="United States"/>
    <s v="South of  USA "/>
    <n v="7"/>
    <n v="135"/>
    <s v="Nike Dri-FIT Crew Sock 6 Pack"/>
    <n v="22"/>
    <n v="19.656208341820829"/>
    <n v="2"/>
    <n v="2.420000076"/>
    <n v="44"/>
    <s v="Cash not over 200"/>
    <s v="CASH"/>
  </r>
  <r>
    <x v="1059"/>
    <d v="2016-07-15T00:00:00"/>
    <n v="2"/>
    <n v="4"/>
    <n v="0"/>
    <s v="Second Class"/>
    <m/>
    <n v="7"/>
    <s v="Hockey"/>
    <n v="8478"/>
    <n v="2"/>
    <s v="Fitness"/>
    <x v="4"/>
    <s v="San Francisco"/>
    <s v="California"/>
    <n v="94122"/>
    <s v="United States"/>
    <s v="West of USA "/>
    <n v="7"/>
    <n v="135"/>
    <s v="Nike Dri-FIT Crew Sock 6 Pack"/>
    <n v="22"/>
    <n v="19.656208341820829"/>
    <n v="5"/>
    <n v="22"/>
    <n v="110"/>
    <s v="Non-Cash Payments"/>
    <s v="DEBIT"/>
  </r>
  <r>
    <x v="1060"/>
    <d v="2016-07-14T00:00:00"/>
    <n v="4"/>
    <n v="9"/>
    <n v="0"/>
    <s v="Standard Class"/>
    <m/>
    <n v="7"/>
    <s v="Hockey"/>
    <n v="5845"/>
    <n v="2"/>
    <s v="Fitness"/>
    <x v="4"/>
    <s v="Chester"/>
    <s v="Pennsylvania"/>
    <n v="19013"/>
    <s v="United States"/>
    <s v="East of USA"/>
    <n v="7"/>
    <n v="135"/>
    <s v="Nike Dri-FIT Crew Sock 6 Pack"/>
    <n v="22"/>
    <n v="19.656208341820829"/>
    <n v="1"/>
    <n v="2.2000000480000002"/>
    <n v="22"/>
    <s v="Non-Cash Payments"/>
    <s v="DEBIT"/>
  </r>
  <r>
    <x v="1061"/>
    <d v="2016-07-13T00:00:00"/>
    <n v="4"/>
    <n v="10"/>
    <n v="0"/>
    <s v="Standard Class"/>
    <m/>
    <n v="7"/>
    <s v="Hockey"/>
    <n v="9807"/>
    <n v="2"/>
    <s v="Fitness"/>
    <x v="4"/>
    <s v="Chicago"/>
    <s v="Illinois"/>
    <n v="60623"/>
    <s v="United States"/>
    <s v="US Center "/>
    <n v="7"/>
    <n v="135"/>
    <s v="Nike Dri-FIT Crew Sock 6 Pack"/>
    <n v="22"/>
    <n v="19.656208341820829"/>
    <n v="1"/>
    <n v="2.6400001049999999"/>
    <n v="22"/>
    <s v="Non-Cash Payments"/>
    <s v="TRANSFER"/>
  </r>
  <r>
    <x v="1062"/>
    <d v="2016-12-07T00:00:00"/>
    <n v="4"/>
    <n v="11"/>
    <n v="0"/>
    <s v="Standard Class"/>
    <m/>
    <n v="7"/>
    <s v="Hockey"/>
    <n v="11757"/>
    <n v="2"/>
    <s v="Fitness"/>
    <x v="4"/>
    <s v="San Francisco"/>
    <s v="California"/>
    <n v="94110"/>
    <s v="United States"/>
    <s v="West of USA "/>
    <n v="7"/>
    <n v="135"/>
    <s v="Nike Dri-FIT Crew Sock 6 Pack"/>
    <n v="22"/>
    <n v="19.656208341820829"/>
    <n v="2"/>
    <n v="3.079999924"/>
    <n v="44"/>
    <s v="Cash not over 200"/>
    <s v="CASH"/>
  </r>
  <r>
    <x v="1063"/>
    <d v="2016-09-07T00:00:00"/>
    <n v="4"/>
    <n v="12"/>
    <n v="0"/>
    <s v="Standard Class"/>
    <m/>
    <n v="7"/>
    <s v="Hockey"/>
    <n v="5785"/>
    <n v="2"/>
    <s v="Fitness"/>
    <x v="4"/>
    <s v="Seattle"/>
    <s v="Washington"/>
    <n v="98103"/>
    <s v="United States"/>
    <s v="West of USA "/>
    <n v="7"/>
    <n v="135"/>
    <s v="Nike Dri-FIT Crew Sock 6 Pack"/>
    <n v="22"/>
    <n v="19.656208341820829"/>
    <n v="2"/>
    <n v="3.960000038"/>
    <n v="44"/>
    <s v="Non-Cash Payments"/>
    <s v="TRANSFER"/>
  </r>
  <r>
    <x v="1064"/>
    <d v="2016-04-07T00:00:00"/>
    <n v="1"/>
    <n v="10"/>
    <n v="1"/>
    <s v="First Class"/>
    <m/>
    <n v="7"/>
    <s v="Hockey"/>
    <n v="9129"/>
    <n v="2"/>
    <s v="Fitness"/>
    <x v="4"/>
    <s v="Spokane"/>
    <s v="Washington"/>
    <n v="99207"/>
    <s v="United States"/>
    <s v="West of USA "/>
    <n v="7"/>
    <n v="135"/>
    <s v="Nike Dri-FIT Crew Sock 6 Pack"/>
    <n v="22"/>
    <n v="19.656208341820829"/>
    <n v="1"/>
    <n v="2.8599998950000001"/>
    <n v="22"/>
    <s v="Non-Cash Payments"/>
    <s v="TRANSFER"/>
  </r>
  <r>
    <x v="1065"/>
    <d v="2016-02-07T00:00:00"/>
    <n v="4"/>
    <n v="5"/>
    <n v="1"/>
    <s v="Standard Class"/>
    <m/>
    <n v="7"/>
    <s v="Hockey"/>
    <n v="9326"/>
    <n v="2"/>
    <s v="Fitness"/>
    <x v="4"/>
    <s v="Cambridge"/>
    <s v="Massachusetts"/>
    <n v="2138"/>
    <s v="United States"/>
    <s v="East of USA"/>
    <n v="7"/>
    <n v="135"/>
    <s v="Nike Dri-FIT Crew Sock 6 Pack"/>
    <n v="22"/>
    <n v="19.656208341820829"/>
    <n v="3"/>
    <n v="8.5799999239999991"/>
    <n v="66"/>
    <s v="Cash not over 200"/>
    <s v="CASH"/>
  </r>
  <r>
    <x v="1066"/>
    <d v="2016-06-26T00:00:00"/>
    <n v="4"/>
    <n v="6"/>
    <n v="0"/>
    <s v="Standard Class"/>
    <m/>
    <n v="7"/>
    <s v="Hockey"/>
    <n v="2641"/>
    <n v="2"/>
    <s v="Fitness"/>
    <x v="4"/>
    <s v="Baltimore"/>
    <s v="Maryland"/>
    <n v="21215"/>
    <s v="United States"/>
    <s v="East of USA"/>
    <n v="7"/>
    <n v="135"/>
    <s v="Nike Dri-FIT Crew Sock 6 Pack"/>
    <n v="22"/>
    <n v="19.656208341820829"/>
    <n v="1"/>
    <n v="3.2999999519999998"/>
    <n v="22"/>
    <s v="Non-Cash Payments"/>
    <s v="DEBIT"/>
  </r>
  <r>
    <x v="1067"/>
    <d v="2016-06-26T00:00:00"/>
    <n v="4"/>
    <n v="9"/>
    <n v="1"/>
    <s v="Standard Class"/>
    <m/>
    <n v="7"/>
    <s v="Hockey"/>
    <n v="10245"/>
    <n v="2"/>
    <s v="Fitness"/>
    <x v="4"/>
    <s v="Little Rock"/>
    <s v="Arkansas"/>
    <n v="72209"/>
    <s v="United States"/>
    <s v="South of  USA "/>
    <n v="7"/>
    <n v="135"/>
    <s v="Nike Dri-FIT Crew Sock 6 Pack"/>
    <n v="22"/>
    <n v="19.656208341820829"/>
    <n v="5"/>
    <n v="27.5"/>
    <n v="110"/>
    <s v="Non-Cash Payments"/>
    <s v="DEBIT"/>
  </r>
  <r>
    <x v="1068"/>
    <d v="2016-06-21T00:00:00"/>
    <n v="4"/>
    <n v="10"/>
    <n v="0"/>
    <s v="Standard Class"/>
    <m/>
    <n v="7"/>
    <s v="Hockey"/>
    <n v="1168"/>
    <n v="2"/>
    <s v="Fitness"/>
    <x v="4"/>
    <s v="Jackson"/>
    <s v="Mississippi"/>
    <n v="39212"/>
    <s v="United States"/>
    <s v="South of  USA "/>
    <n v="7"/>
    <n v="135"/>
    <s v="Nike Dri-FIT Crew Sock 6 Pack"/>
    <n v="22"/>
    <n v="19.656208341820829"/>
    <n v="5"/>
    <n v="0"/>
    <n v="110"/>
    <s v="Non-Cash Payments"/>
    <s v="TRANSFER"/>
  </r>
  <r>
    <x v="1069"/>
    <d v="2016-06-18T00:00:00"/>
    <n v="2"/>
    <n v="9"/>
    <n v="1"/>
    <s v="Second Class"/>
    <m/>
    <n v="7"/>
    <s v="Hockey"/>
    <n v="12363"/>
    <n v="2"/>
    <s v="Fitness"/>
    <x v="4"/>
    <s v="Medina"/>
    <s v="Ohio"/>
    <n v="44256"/>
    <s v="United States"/>
    <s v="East of USA"/>
    <n v="7"/>
    <n v="135"/>
    <s v="Nike Dri-FIT Crew Sock 6 Pack"/>
    <n v="22"/>
    <n v="19.656208341820829"/>
    <n v="5"/>
    <n v="1.1000000240000001"/>
    <n v="110"/>
    <s v="Non-Cash Payments"/>
    <s v="DEBIT"/>
  </r>
  <r>
    <x v="1070"/>
    <d v="2016-06-15T00:00:00"/>
    <n v="4"/>
    <n v="12"/>
    <n v="0"/>
    <s v="Standard Class"/>
    <m/>
    <n v="7"/>
    <s v="Hockey"/>
    <n v="7512"/>
    <n v="2"/>
    <s v="Fitness"/>
    <x v="4"/>
    <s v="Philadelphia"/>
    <s v="Pennsylvania"/>
    <n v="19134"/>
    <s v="United States"/>
    <s v="East of USA"/>
    <n v="7"/>
    <n v="135"/>
    <s v="Nike Dri-FIT Crew Sock 6 Pack"/>
    <n v="22"/>
    <n v="19.656208341820829"/>
    <n v="1"/>
    <n v="3.5199999809999998"/>
    <n v="22"/>
    <s v="Non-Cash Payments"/>
    <s v="DEBIT"/>
  </r>
  <r>
    <x v="1071"/>
    <d v="2016-06-13T00:00:00"/>
    <n v="2"/>
    <n v="11"/>
    <n v="1"/>
    <s v="Second Class"/>
    <m/>
    <n v="7"/>
    <s v="Hockey"/>
    <n v="10291"/>
    <n v="2"/>
    <s v="Fitness"/>
    <x v="4"/>
    <s v="Memphis"/>
    <s v="Tennessee"/>
    <n v="38109"/>
    <s v="United States"/>
    <s v="South of  USA "/>
    <n v="7"/>
    <n v="135"/>
    <s v="Nike Dri-FIT Crew Sock 6 Pack"/>
    <n v="22"/>
    <n v="19.656208341820829"/>
    <n v="4"/>
    <n v="0"/>
    <n v="88"/>
    <s v="Non-Cash Payments"/>
    <s v="TRANSFER"/>
  </r>
  <r>
    <x v="1072"/>
    <d v="2016-12-06T00:00:00"/>
    <n v="2"/>
    <n v="3"/>
    <n v="1"/>
    <s v="Second Class"/>
    <m/>
    <n v="7"/>
    <s v="Hockey"/>
    <n v="11044"/>
    <n v="2"/>
    <s v="Fitness"/>
    <x v="4"/>
    <s v="Wilmington"/>
    <s v="Delaware"/>
    <n v="19805"/>
    <s v="United States"/>
    <s v="East of USA"/>
    <n v="7"/>
    <n v="135"/>
    <s v="Nike Dri-FIT Crew Sock 6 Pack"/>
    <n v="22"/>
    <n v="19.656208341820829"/>
    <n v="5"/>
    <n v="2.2000000480000002"/>
    <n v="110"/>
    <s v="Non-Cash Payments"/>
    <s v="DEBIT"/>
  </r>
  <r>
    <x v="1073"/>
    <d v="2016-11-06T00:00:00"/>
    <n v="4"/>
    <n v="6"/>
    <n v="0"/>
    <s v="Standard Class"/>
    <m/>
    <n v="7"/>
    <s v="Hockey"/>
    <n v="1826"/>
    <n v="2"/>
    <s v="Fitness"/>
    <x v="4"/>
    <s v="Los Angeles"/>
    <s v="California"/>
    <n v="90008"/>
    <s v="United States"/>
    <s v="West of USA "/>
    <n v="7"/>
    <n v="135"/>
    <s v="Nike Dri-FIT Crew Sock 6 Pack"/>
    <n v="22"/>
    <n v="19.656208341820829"/>
    <n v="4"/>
    <n v="0.87999999500000003"/>
    <n v="88"/>
    <s v="Cash not over 200"/>
    <s v="CASH"/>
  </r>
  <r>
    <x v="1074"/>
    <d v="2016-05-06T00:00:00"/>
    <n v="0"/>
    <n v="4"/>
    <n v="0"/>
    <s v="Same Day"/>
    <m/>
    <n v="7"/>
    <s v="Hockey"/>
    <n v="1804"/>
    <n v="2"/>
    <s v="Fitness"/>
    <x v="4"/>
    <s v="Los Angeles"/>
    <s v="California"/>
    <n v="90032"/>
    <s v="United States"/>
    <s v="West of USA "/>
    <n v="7"/>
    <n v="135"/>
    <s v="Nike Dri-FIT Crew Sock 6 Pack"/>
    <n v="22"/>
    <n v="19.656208341820829"/>
    <n v="4"/>
    <n v="1.7599999900000001"/>
    <n v="88"/>
    <s v="Non-Cash Payments"/>
    <s v="TRANSFER"/>
  </r>
  <r>
    <x v="1075"/>
    <d v="2016-05-31T00:00:00"/>
    <n v="4"/>
    <n v="10"/>
    <n v="0"/>
    <s v="Standard Class"/>
    <m/>
    <n v="7"/>
    <s v="Hockey"/>
    <n v="11551"/>
    <n v="2"/>
    <s v="Fitness"/>
    <x v="4"/>
    <s v="Detroit"/>
    <s v="Michigan"/>
    <n v="48227"/>
    <s v="United States"/>
    <s v="US Center "/>
    <n v="7"/>
    <n v="135"/>
    <s v="Nike Dri-FIT Crew Sock 6 Pack"/>
    <n v="22"/>
    <n v="19.656208341820829"/>
    <n v="4"/>
    <n v="2.6400001049999999"/>
    <n v="88"/>
    <s v="Non-Cash Payments"/>
    <s v="DEBIT"/>
  </r>
  <r>
    <x v="1076"/>
    <d v="2016-05-31T00:00:00"/>
    <n v="4"/>
    <n v="11"/>
    <n v="1"/>
    <s v="Standard Class"/>
    <m/>
    <n v="7"/>
    <s v="Hockey"/>
    <n v="11674"/>
    <n v="2"/>
    <s v="Fitness"/>
    <x v="4"/>
    <s v="Broken Arrow"/>
    <s v="Oklahoma"/>
    <n v="74012"/>
    <s v="United States"/>
    <s v="US Center "/>
    <n v="7"/>
    <n v="135"/>
    <s v="Nike Dri-FIT Crew Sock 6 Pack"/>
    <n v="22"/>
    <n v="19.656208341820829"/>
    <n v="5"/>
    <n v="3.2999999519999998"/>
    <n v="110"/>
    <s v="Cash not over 200"/>
    <s v="CASH"/>
  </r>
  <r>
    <x v="1077"/>
    <d v="2016-05-30T00:00:00"/>
    <n v="1"/>
    <n v="9"/>
    <n v="1"/>
    <s v="First Class"/>
    <m/>
    <n v="7"/>
    <s v="Hockey"/>
    <n v="1718"/>
    <n v="2"/>
    <s v="Fitness"/>
    <x v="4"/>
    <s v="Chicago"/>
    <s v="Illinois"/>
    <n v="60653"/>
    <s v="United States"/>
    <s v="US Center "/>
    <n v="7"/>
    <n v="135"/>
    <s v="Nike Dri-FIT Crew Sock 6 Pack"/>
    <n v="22"/>
    <n v="19.656208341820829"/>
    <n v="3"/>
    <n v="9.8999996190000008"/>
    <n v="66"/>
    <s v="Cash not over 200"/>
    <s v="CASH"/>
  </r>
  <r>
    <x v="1078"/>
    <d v="2016-05-28T00:00:00"/>
    <n v="4"/>
    <n v="13"/>
    <n v="0"/>
    <s v="Standard Class"/>
    <m/>
    <n v="7"/>
    <s v="Hockey"/>
    <n v="614"/>
    <n v="2"/>
    <s v="Fitness"/>
    <x v="4"/>
    <s v="San Antonio"/>
    <s v="Texas"/>
    <n v="78207"/>
    <s v="United States"/>
    <s v="US Center "/>
    <n v="7"/>
    <n v="135"/>
    <s v="Nike Dri-FIT Crew Sock 6 Pack"/>
    <n v="22"/>
    <n v="19.656208341820829"/>
    <n v="4"/>
    <n v="3.5199999809999998"/>
    <n v="88"/>
    <s v="Cash not over 200"/>
    <s v="CASH"/>
  </r>
  <r>
    <x v="1079"/>
    <d v="2016-05-13T00:00:00"/>
    <n v="2"/>
    <n v="3"/>
    <n v="0"/>
    <s v="Second Class"/>
    <m/>
    <n v="7"/>
    <s v="Hockey"/>
    <n v="2353"/>
    <n v="2"/>
    <s v="Fitness"/>
    <x v="4"/>
    <s v="San Francisco"/>
    <s v="California"/>
    <n v="94122"/>
    <s v="United States"/>
    <s v="West of USA "/>
    <n v="7"/>
    <n v="135"/>
    <s v="Nike Dri-FIT Crew Sock 6 Pack"/>
    <n v="22"/>
    <n v="19.656208341820829"/>
    <n v="5"/>
    <n v="4.4000000950000002"/>
    <n v="110"/>
    <s v="Non-Cash Payments"/>
    <s v="TRANSFER"/>
  </r>
  <r>
    <x v="1080"/>
    <d v="2016-05-13T00:00:00"/>
    <n v="4"/>
    <n v="6"/>
    <n v="0"/>
    <s v="Standard Class"/>
    <m/>
    <n v="7"/>
    <s v="Hockey"/>
    <n v="7735"/>
    <n v="2"/>
    <s v="Fitness"/>
    <x v="4"/>
    <s v="Chesapeake"/>
    <s v="Virginia"/>
    <n v="23320"/>
    <s v="United States"/>
    <s v="South of  USA "/>
    <n v="7"/>
    <n v="135"/>
    <s v="Nike Dri-FIT Crew Sock 6 Pack"/>
    <n v="22"/>
    <n v="19.656208341820829"/>
    <n v="2"/>
    <n v="4.4000000950000002"/>
    <n v="44"/>
    <s v="Non-Cash Payments"/>
    <s v="TRANSFER"/>
  </r>
  <r>
    <x v="1081"/>
    <d v="2016-11-05T00:00:00"/>
    <n v="2"/>
    <n v="5"/>
    <n v="1"/>
    <s v="Second Class"/>
    <m/>
    <n v="7"/>
    <s v="Hockey"/>
    <n v="1445"/>
    <n v="2"/>
    <s v="Fitness"/>
    <x v="4"/>
    <s v="Englewood"/>
    <s v="Colorado"/>
    <n v="80112"/>
    <s v="United States"/>
    <s v="West of USA "/>
    <n v="7"/>
    <n v="135"/>
    <s v="Nike Dri-FIT Crew Sock 6 Pack"/>
    <n v="22"/>
    <n v="19.656208341820829"/>
    <n v="2"/>
    <n v="5.2800002099999999"/>
    <n v="44"/>
    <s v="Cash not over 200"/>
    <s v="CASH"/>
  </r>
  <r>
    <x v="1082"/>
    <d v="2016-09-05T00:00:00"/>
    <n v="4"/>
    <n v="10"/>
    <n v="1"/>
    <s v="Standard Class"/>
    <m/>
    <n v="7"/>
    <s v="Hockey"/>
    <n v="6199"/>
    <n v="2"/>
    <s v="Fitness"/>
    <x v="4"/>
    <s v="New York City"/>
    <s v="New York"/>
    <n v="10024"/>
    <s v="United States"/>
    <s v="East of USA"/>
    <n v="7"/>
    <n v="135"/>
    <s v="Nike Dri-FIT Crew Sock 6 Pack"/>
    <n v="22"/>
    <n v="19.656208341820829"/>
    <n v="5"/>
    <n v="5.5"/>
    <n v="110"/>
    <s v="Non-Cash Payments"/>
    <s v="TRANSFER"/>
  </r>
  <r>
    <x v="1083"/>
    <d v="2016-09-05T00:00:00"/>
    <n v="1"/>
    <n v="6"/>
    <n v="1"/>
    <s v="First Class"/>
    <m/>
    <n v="7"/>
    <s v="Hockey"/>
    <n v="6817"/>
    <n v="2"/>
    <s v="Fitness"/>
    <x v="4"/>
    <s v="Phoenix"/>
    <s v="Arizona"/>
    <n v="85023"/>
    <s v="United States"/>
    <s v="West of USA "/>
    <n v="7"/>
    <n v="135"/>
    <s v="Nike Dri-FIT Crew Sock 6 Pack"/>
    <n v="22"/>
    <n v="19.656208341820829"/>
    <n v="2"/>
    <n v="5.7199997900000001"/>
    <n v="44"/>
    <s v="Cash not over 200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1B2CD-226C-43A3-9682-E56FE8C7331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showAll="0">
      <items count="1085">
        <item x="494"/>
        <item x="470"/>
        <item x="565"/>
        <item x="613"/>
        <item x="576"/>
        <item x="442"/>
        <item x="602"/>
        <item x="560"/>
        <item x="606"/>
        <item x="610"/>
        <item x="552"/>
        <item x="562"/>
        <item x="580"/>
        <item x="496"/>
        <item x="561"/>
        <item x="582"/>
        <item x="535"/>
        <item x="486"/>
        <item x="455"/>
        <item x="425"/>
        <item x="584"/>
        <item x="546"/>
        <item x="605"/>
        <item x="586"/>
        <item x="476"/>
        <item x="512"/>
        <item x="438"/>
        <item x="483"/>
        <item x="545"/>
        <item x="505"/>
        <item x="569"/>
        <item x="440"/>
        <item x="591"/>
        <item x="593"/>
        <item x="588"/>
        <item x="533"/>
        <item x="527"/>
        <item x="499"/>
        <item x="504"/>
        <item x="428"/>
        <item x="519"/>
        <item x="525"/>
        <item x="480"/>
        <item x="577"/>
        <item x="493"/>
        <item x="509"/>
        <item x="492"/>
        <item x="413"/>
        <item x="572"/>
        <item x="424"/>
        <item x="563"/>
        <item x="432"/>
        <item x="590"/>
        <item x="430"/>
        <item x="567"/>
        <item x="498"/>
        <item x="421"/>
        <item x="479"/>
        <item x="417"/>
        <item x="416"/>
        <item x="604"/>
        <item x="420"/>
        <item x="460"/>
        <item x="511"/>
        <item x="543"/>
        <item x="592"/>
        <item x="453"/>
        <item x="542"/>
        <item x="599"/>
        <item x="484"/>
        <item x="607"/>
        <item x="594"/>
        <item x="462"/>
        <item x="459"/>
        <item x="559"/>
        <item x="554"/>
        <item x="551"/>
        <item x="574"/>
        <item x="526"/>
        <item x="510"/>
        <item x="529"/>
        <item x="528"/>
        <item x="500"/>
        <item x="449"/>
        <item x="581"/>
        <item x="549"/>
        <item x="579"/>
        <item x="596"/>
        <item x="600"/>
        <item x="585"/>
        <item x="398"/>
        <item x="333"/>
        <item x="380"/>
        <item x="381"/>
        <item x="304"/>
        <item x="403"/>
        <item x="314"/>
        <item x="352"/>
        <item x="274"/>
        <item x="262"/>
        <item x="395"/>
        <item x="388"/>
        <item x="275"/>
        <item x="283"/>
        <item x="359"/>
        <item x="408"/>
        <item x="215"/>
        <item x="343"/>
        <item x="322"/>
        <item x="338"/>
        <item x="312"/>
        <item x="206"/>
        <item x="321"/>
        <item x="253"/>
        <item x="285"/>
        <item x="293"/>
        <item x="295"/>
        <item x="364"/>
        <item x="348"/>
        <item x="397"/>
        <item x="319"/>
        <item x="278"/>
        <item x="272"/>
        <item x="366"/>
        <item x="318"/>
        <item x="336"/>
        <item x="287"/>
        <item x="337"/>
        <item x="356"/>
        <item x="313"/>
        <item x="404"/>
        <item x="341"/>
        <item x="298"/>
        <item x="406"/>
        <item x="310"/>
        <item x="258"/>
        <item x="256"/>
        <item x="379"/>
        <item x="335"/>
        <item x="292"/>
        <item x="257"/>
        <item x="357"/>
        <item x="250"/>
        <item x="282"/>
        <item x="391"/>
        <item x="347"/>
        <item x="387"/>
        <item x="286"/>
        <item x="309"/>
        <item x="368"/>
        <item x="355"/>
        <item x="307"/>
        <item x="317"/>
        <item x="273"/>
        <item x="211"/>
        <item x="392"/>
        <item x="374"/>
        <item x="281"/>
        <item x="247"/>
        <item x="316"/>
        <item x="346"/>
        <item x="311"/>
        <item x="303"/>
        <item x="209"/>
        <item x="251"/>
        <item x="375"/>
        <item x="331"/>
        <item x="345"/>
        <item x="248"/>
        <item x="269"/>
        <item x="268"/>
        <item x="325"/>
        <item x="384"/>
        <item x="302"/>
        <item x="328"/>
        <item x="280"/>
        <item x="393"/>
        <item x="389"/>
        <item x="254"/>
        <item x="326"/>
        <item x="372"/>
        <item x="412"/>
        <item x="332"/>
        <item x="358"/>
        <item x="330"/>
        <item x="252"/>
        <item x="672"/>
        <item x="834"/>
        <item x="841"/>
        <item x="856"/>
        <item x="855"/>
        <item x="820"/>
        <item x="696"/>
        <item x="826"/>
        <item x="868"/>
        <item x="825"/>
        <item x="860"/>
        <item x="852"/>
        <item x="692"/>
        <item x="815"/>
        <item x="682"/>
        <item x="843"/>
        <item x="817"/>
        <item x="824"/>
        <item x="842"/>
        <item x="867"/>
        <item x="847"/>
        <item x="683"/>
        <item x="697"/>
        <item x="838"/>
        <item x="704"/>
        <item x="827"/>
        <item x="693"/>
        <item x="829"/>
        <item x="866"/>
        <item x="823"/>
        <item x="858"/>
        <item x="676"/>
        <item x="678"/>
        <item x="680"/>
        <item x="844"/>
        <item x="698"/>
        <item x="816"/>
        <item x="832"/>
        <item x="857"/>
        <item x="859"/>
        <item x="708"/>
        <item x="818"/>
        <item x="848"/>
        <item x="862"/>
        <item x="702"/>
        <item x="849"/>
        <item x="828"/>
        <item x="813"/>
        <item x="688"/>
        <item x="681"/>
        <item x="675"/>
        <item x="819"/>
        <item x="850"/>
        <item x="666"/>
        <item x="863"/>
        <item x="836"/>
        <item x="713"/>
        <item x="691"/>
        <item x="700"/>
        <item x="689"/>
        <item x="701"/>
        <item x="812"/>
        <item x="833"/>
        <item x="864"/>
        <item x="831"/>
        <item x="677"/>
        <item x="690"/>
        <item x="668"/>
        <item x="830"/>
        <item x="821"/>
        <item x="814"/>
        <item x="927"/>
        <item x="955"/>
        <item x="875"/>
        <item x="950"/>
        <item x="1004"/>
        <item x="1020"/>
        <item x="1017"/>
        <item x="895"/>
        <item x="928"/>
        <item x="986"/>
        <item x="1013"/>
        <item x="961"/>
        <item x="893"/>
        <item x="919"/>
        <item x="951"/>
        <item x="872"/>
        <item x="890"/>
        <item x="1029"/>
        <item x="999"/>
        <item x="915"/>
        <item x="913"/>
        <item x="945"/>
        <item x="949"/>
        <item x="1022"/>
        <item x="954"/>
        <item x="908"/>
        <item x="1034"/>
        <item x="962"/>
        <item x="879"/>
        <item x="1008"/>
        <item x="956"/>
        <item x="973"/>
        <item x="981"/>
        <item x="925"/>
        <item x="1037"/>
        <item x="982"/>
        <item x="967"/>
        <item x="878"/>
        <item x="960"/>
        <item x="1005"/>
        <item x="874"/>
        <item x="1083"/>
        <item x="1019"/>
        <item x="1082"/>
        <item x="974"/>
        <item x="1081"/>
        <item x="939"/>
        <item x="963"/>
        <item x="1080"/>
        <item x="1079"/>
        <item x="904"/>
        <item x="877"/>
        <item x="968"/>
        <item x="887"/>
        <item x="991"/>
        <item x="970"/>
        <item x="873"/>
        <item x="1039"/>
        <item x="1026"/>
        <item x="993"/>
        <item x="983"/>
        <item x="987"/>
        <item x="900"/>
        <item x="957"/>
        <item x="1012"/>
        <item x="1078"/>
        <item x="990"/>
        <item x="938"/>
        <item x="1032"/>
        <item x="1077"/>
        <item x="1076"/>
        <item x="912"/>
        <item x="929"/>
        <item x="1075"/>
        <item x="985"/>
        <item x="1021"/>
        <item x="1030"/>
        <item x="907"/>
        <item x="1074"/>
        <item x="1041"/>
        <item x="995"/>
        <item x="1031"/>
        <item x="1010"/>
        <item x="1073"/>
        <item x="870"/>
        <item x="1035"/>
        <item x="1072"/>
        <item x="894"/>
        <item x="1071"/>
        <item x="1016"/>
        <item x="933"/>
        <item x="965"/>
        <item x="1009"/>
        <item x="1070"/>
        <item x="979"/>
        <item x="923"/>
        <item x="966"/>
        <item x="1069"/>
        <item x="936"/>
        <item x="935"/>
        <item x="1040"/>
        <item x="1007"/>
        <item x="952"/>
        <item x="926"/>
        <item x="1068"/>
        <item x="942"/>
        <item x="1015"/>
        <item x="964"/>
        <item x="1024"/>
        <item x="1067"/>
        <item x="897"/>
        <item x="947"/>
        <item x="1066"/>
        <item x="975"/>
        <item x="896"/>
        <item x="992"/>
        <item x="984"/>
        <item x="959"/>
        <item x="880"/>
        <item x="1065"/>
        <item x="888"/>
        <item x="953"/>
        <item x="1064"/>
        <item x="899"/>
        <item x="891"/>
        <item x="885"/>
        <item x="892"/>
        <item x="924"/>
        <item x="996"/>
        <item x="1063"/>
        <item x="1003"/>
        <item x="1062"/>
        <item x="994"/>
        <item x="1061"/>
        <item x="1060"/>
        <item x="916"/>
        <item x="1000"/>
        <item x="1059"/>
        <item x="978"/>
        <item x="884"/>
        <item x="988"/>
        <item x="1058"/>
        <item x="1006"/>
        <item x="972"/>
        <item x="1002"/>
        <item x="969"/>
        <item x="1057"/>
        <item x="958"/>
        <item x="930"/>
        <item x="989"/>
        <item x="886"/>
        <item x="1028"/>
        <item x="1056"/>
        <item x="1018"/>
        <item x="1027"/>
        <item x="943"/>
        <item x="883"/>
        <item x="909"/>
        <item x="1011"/>
        <item x="1033"/>
        <item x="1023"/>
        <item x="1001"/>
        <item x="1055"/>
        <item x="971"/>
        <item x="946"/>
        <item x="1054"/>
        <item x="911"/>
        <item x="1053"/>
        <item x="903"/>
        <item x="1052"/>
        <item x="1051"/>
        <item x="1050"/>
        <item x="1049"/>
        <item x="1025"/>
        <item x="920"/>
        <item x="1048"/>
        <item x="997"/>
        <item x="889"/>
        <item x="901"/>
        <item x="1047"/>
        <item x="1046"/>
        <item x="1038"/>
        <item x="876"/>
        <item x="976"/>
        <item x="934"/>
        <item x="898"/>
        <item x="948"/>
        <item x="910"/>
        <item x="980"/>
        <item x="931"/>
        <item x="922"/>
        <item x="1045"/>
        <item x="902"/>
        <item x="1044"/>
        <item x="918"/>
        <item x="1043"/>
        <item x="905"/>
        <item x="871"/>
        <item x="906"/>
        <item x="22"/>
        <item x="7"/>
        <item x="109"/>
        <item x="11"/>
        <item x="104"/>
        <item x="105"/>
        <item x="353"/>
        <item x="62"/>
        <item x="142"/>
        <item x="78"/>
        <item x="86"/>
        <item x="60"/>
        <item x="710"/>
        <item x="932"/>
        <item x="882"/>
        <item x="106"/>
        <item x="673"/>
        <item x="201"/>
        <item x="191"/>
        <item x="190"/>
        <item x="161"/>
        <item x="79"/>
        <item x="57"/>
        <item x="51"/>
        <item x="25"/>
        <item x="129"/>
        <item x="77"/>
        <item x="42"/>
        <item x="674"/>
        <item x="14"/>
        <item x="196"/>
        <item x="23"/>
        <item x="69"/>
        <item x="19"/>
        <item x="189"/>
        <item x="695"/>
        <item x="204"/>
        <item x="160"/>
        <item x="869"/>
        <item x="159"/>
        <item x="10"/>
        <item x="188"/>
        <item x="694"/>
        <item x="27"/>
        <item x="846"/>
        <item x="112"/>
        <item x="15"/>
        <item x="837"/>
        <item x="181"/>
        <item x="684"/>
        <item x="187"/>
        <item x="32"/>
        <item x="131"/>
        <item x="96"/>
        <item x="199"/>
        <item x="80"/>
        <item x="6"/>
        <item x="136"/>
        <item x="82"/>
        <item x="134"/>
        <item x="186"/>
        <item x="839"/>
        <item x="13"/>
        <item x="255"/>
        <item x="120"/>
        <item x="41"/>
        <item x="119"/>
        <item x="47"/>
        <item x="123"/>
        <item x="103"/>
        <item x="102"/>
        <item x="0"/>
        <item x="55"/>
        <item x="182"/>
        <item x="362"/>
        <item x="49"/>
        <item x="8"/>
        <item x="85"/>
        <item x="158"/>
        <item x="59"/>
        <item x="320"/>
        <item x="18"/>
        <item x="185"/>
        <item x="67"/>
        <item x="88"/>
        <item x="128"/>
        <item x="97"/>
        <item x="53"/>
        <item x="52"/>
        <item x="184"/>
        <item x="157"/>
        <item x="854"/>
        <item x="81"/>
        <item x="65"/>
        <item x="921"/>
        <item x="179"/>
        <item x="121"/>
        <item x="1042"/>
        <item x="72"/>
        <item x="61"/>
        <item x="39"/>
        <item x="16"/>
        <item x="48"/>
        <item x="94"/>
        <item x="156"/>
        <item x="76"/>
        <item x="175"/>
        <item x="95"/>
        <item x="193"/>
        <item x="203"/>
        <item x="667"/>
        <item x="38"/>
        <item x="54"/>
        <item x="194"/>
        <item x="198"/>
        <item x="139"/>
        <item x="835"/>
        <item x="686"/>
        <item x="5"/>
        <item x="178"/>
        <item x="277"/>
        <item x="669"/>
        <item x="822"/>
        <item x="1014"/>
        <item x="87"/>
        <item x="998"/>
        <item x="173"/>
        <item x="71"/>
        <item x="9"/>
        <item x="28"/>
        <item x="299"/>
        <item x="31"/>
        <item x="155"/>
        <item x="172"/>
        <item x="40"/>
        <item x="43"/>
        <item x="1"/>
        <item x="35"/>
        <item x="154"/>
        <item x="177"/>
        <item x="114"/>
        <item x="2"/>
        <item x="133"/>
        <item x="44"/>
        <item x="153"/>
        <item x="171"/>
        <item x="93"/>
        <item x="941"/>
        <item x="205"/>
        <item x="33"/>
        <item x="367"/>
        <item x="138"/>
        <item x="101"/>
        <item x="192"/>
        <item x="92"/>
        <item x="271"/>
        <item x="152"/>
        <item x="944"/>
        <item x="265"/>
        <item x="711"/>
        <item x="851"/>
        <item x="845"/>
        <item x="26"/>
        <item x="118"/>
        <item x="170"/>
        <item x="64"/>
        <item x="151"/>
        <item x="36"/>
        <item x="126"/>
        <item x="91"/>
        <item x="45"/>
        <item x="70"/>
        <item x="169"/>
        <item x="670"/>
        <item x="339"/>
        <item x="24"/>
        <item x="168"/>
        <item x="937"/>
        <item x="90"/>
        <item x="840"/>
        <item x="108"/>
        <item x="83"/>
        <item x="75"/>
        <item x="137"/>
        <item x="150"/>
        <item x="58"/>
        <item x="141"/>
        <item x="176"/>
        <item x="378"/>
        <item x="135"/>
        <item x="917"/>
        <item x="167"/>
        <item x="183"/>
        <item x="66"/>
        <item x="3"/>
        <item x="29"/>
        <item x="46"/>
        <item x="37"/>
        <item x="99"/>
        <item x="34"/>
        <item x="685"/>
        <item x="1036"/>
        <item x="166"/>
        <item x="84"/>
        <item x="116"/>
        <item x="914"/>
        <item x="197"/>
        <item x="881"/>
        <item x="977"/>
        <item x="149"/>
        <item x="148"/>
        <item x="100"/>
        <item x="50"/>
        <item x="89"/>
        <item x="147"/>
        <item x="202"/>
        <item x="146"/>
        <item x="165"/>
        <item x="74"/>
        <item x="811"/>
        <item x="127"/>
        <item x="68"/>
        <item x="279"/>
        <item x="308"/>
        <item x="200"/>
        <item x="390"/>
        <item x="130"/>
        <item x="21"/>
        <item x="407"/>
        <item x="56"/>
        <item x="63"/>
        <item x="712"/>
        <item x="107"/>
        <item x="117"/>
        <item x="164"/>
        <item x="671"/>
        <item x="98"/>
        <item x="853"/>
        <item x="115"/>
        <item x="111"/>
        <item x="122"/>
        <item x="163"/>
        <item x="195"/>
        <item x="110"/>
        <item x="20"/>
        <item x="124"/>
        <item x="17"/>
        <item x="125"/>
        <item x="940"/>
        <item x="145"/>
        <item x="132"/>
        <item x="174"/>
        <item x="73"/>
        <item x="180"/>
        <item x="144"/>
        <item x="30"/>
        <item x="162"/>
        <item x="4"/>
        <item x="113"/>
        <item x="12"/>
        <item x="705"/>
        <item x="290"/>
        <item x="140"/>
        <item x="143"/>
        <item x="427"/>
        <item x="578"/>
        <item x="538"/>
        <item x="466"/>
        <item x="532"/>
        <item x="475"/>
        <item x="513"/>
        <item x="433"/>
        <item x="550"/>
        <item x="570"/>
        <item x="495"/>
        <item x="598"/>
        <item x="436"/>
        <item x="583"/>
        <item x="507"/>
        <item x="467"/>
        <item x="522"/>
        <item x="488"/>
        <item x="503"/>
        <item x="429"/>
        <item x="573"/>
        <item x="456"/>
        <item x="516"/>
        <item x="502"/>
        <item x="465"/>
        <item x="426"/>
        <item x="419"/>
        <item x="485"/>
        <item x="556"/>
        <item x="523"/>
        <item x="587"/>
        <item x="469"/>
        <item x="536"/>
        <item x="611"/>
        <item x="473"/>
        <item x="540"/>
        <item x="601"/>
        <item x="521"/>
        <item x="446"/>
        <item x="477"/>
        <item x="506"/>
        <item x="531"/>
        <item x="444"/>
        <item x="608"/>
        <item x="471"/>
        <item x="423"/>
        <item x="547"/>
        <item x="609"/>
        <item x="539"/>
        <item x="458"/>
        <item x="520"/>
        <item x="557"/>
        <item x="435"/>
        <item x="464"/>
        <item x="487"/>
        <item x="595"/>
        <item x="450"/>
        <item x="603"/>
        <item x="434"/>
        <item x="491"/>
        <item x="489"/>
        <item x="566"/>
        <item x="518"/>
        <item x="597"/>
        <item x="589"/>
        <item x="414"/>
        <item x="452"/>
        <item x="614"/>
        <item x="474"/>
        <item x="515"/>
        <item x="422"/>
        <item x="548"/>
        <item x="431"/>
        <item x="558"/>
        <item x="537"/>
        <item x="461"/>
        <item x="437"/>
        <item x="617"/>
        <item x="616"/>
        <item x="612"/>
        <item x="524"/>
        <item x="615"/>
        <item x="445"/>
        <item x="490"/>
        <item x="555"/>
        <item x="443"/>
        <item x="454"/>
        <item x="514"/>
        <item x="568"/>
        <item x="530"/>
        <item x="451"/>
        <item x="415"/>
        <item x="478"/>
        <item x="517"/>
        <item x="571"/>
        <item x="553"/>
        <item x="541"/>
        <item x="448"/>
        <item x="482"/>
        <item x="481"/>
        <item x="468"/>
        <item x="439"/>
        <item x="457"/>
        <item x="497"/>
        <item x="508"/>
        <item x="441"/>
        <item x="472"/>
        <item x="564"/>
        <item x="544"/>
        <item x="447"/>
        <item x="418"/>
        <item x="501"/>
        <item x="463"/>
        <item x="534"/>
        <item x="575"/>
        <item x="401"/>
        <item x="349"/>
        <item x="261"/>
        <item x="210"/>
        <item x="350"/>
        <item x="365"/>
        <item x="394"/>
        <item x="324"/>
        <item x="402"/>
        <item x="369"/>
        <item x="263"/>
        <item x="399"/>
        <item x="371"/>
        <item x="266"/>
        <item x="400"/>
        <item x="383"/>
        <item x="207"/>
        <item x="301"/>
        <item x="382"/>
        <item x="363"/>
        <item x="259"/>
        <item x="410"/>
        <item x="334"/>
        <item x="213"/>
        <item x="329"/>
        <item x="327"/>
        <item x="208"/>
        <item x="297"/>
        <item x="249"/>
        <item x="289"/>
        <item x="386"/>
        <item x="411"/>
        <item x="373"/>
        <item x="296"/>
        <item x="315"/>
        <item x="409"/>
        <item x="212"/>
        <item x="405"/>
        <item x="284"/>
        <item x="361"/>
        <item x="342"/>
        <item x="323"/>
        <item x="377"/>
        <item x="270"/>
        <item x="376"/>
        <item x="370"/>
        <item x="264"/>
        <item x="260"/>
        <item x="385"/>
        <item x="246"/>
        <item x="267"/>
        <item x="344"/>
        <item x="291"/>
        <item x="351"/>
        <item x="396"/>
        <item x="214"/>
        <item x="288"/>
        <item x="305"/>
        <item x="340"/>
        <item x="276"/>
        <item x="245"/>
        <item x="229"/>
        <item x="244"/>
        <item x="225"/>
        <item x="241"/>
        <item x="221"/>
        <item x="224"/>
        <item x="236"/>
        <item x="232"/>
        <item x="227"/>
        <item x="240"/>
        <item x="217"/>
        <item x="219"/>
        <item x="234"/>
        <item x="354"/>
        <item x="231"/>
        <item x="243"/>
        <item x="223"/>
        <item x="226"/>
        <item x="238"/>
        <item x="237"/>
        <item x="235"/>
        <item x="233"/>
        <item x="222"/>
        <item x="239"/>
        <item x="228"/>
        <item x="216"/>
        <item x="242"/>
        <item x="220"/>
        <item x="218"/>
        <item x="230"/>
        <item x="300"/>
        <item x="306"/>
        <item x="360"/>
        <item x="294"/>
        <item x="714"/>
        <item x="706"/>
        <item x="699"/>
        <item x="865"/>
        <item x="707"/>
        <item x="687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861"/>
        <item x="679"/>
        <item x="703"/>
        <item x="709"/>
        <item x="618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Quantity" fld="23" subtotal="count" baseField="12" baseItem="0"/>
    <dataField name="Sum of Order Total Sales" fld="26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625A925-AEDF-4B3A-9A8F-3EFF1A31C682}" autoFormatId="16" applyNumberFormats="0" applyBorderFormats="0" applyFontFormats="0" applyPatternFormats="0" applyAlignmentFormats="0" applyWidthHeightFormats="0">
  <queryTableRefresh nextId="18" unboundColumnsRight="1">
    <queryTableFields count="7">
      <queryTableField id="1" name="Customer Id" tableColumnId="1"/>
      <queryTableField id="10" dataBound="0" tableColumnId="10"/>
      <queryTableField id="4" name="Customer Segment" tableColumnId="4"/>
      <queryTableField id="17" dataBound="0" tableColumnId="17"/>
      <queryTableField id="6" name="Customer Country" tableColumnId="6"/>
      <queryTableField id="7" name="Customer State" tableColumnId="7"/>
      <queryTableField id="16" dataBound="0" tableColumnId="16"/>
    </queryTableFields>
    <queryTableDeletedFields count="5">
      <deletedField name="Customer Fname"/>
      <deletedField name="Customer Lname"/>
      <deletedField name="Customer City"/>
      <deletedField name="Customer Street"/>
      <deletedField name="Customer Zipcod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785604-0222-4486-AE96-6A6A4F6F8C61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Product Id" tableColumnId="1"/>
      <queryTableField id="2" name="Product Name" tableColumnId="2"/>
      <queryTableField id="3" name="Product Category Id" tableColumnId="3"/>
      <queryTableField id="4" name="Product Category Name" tableColumnId="4"/>
      <queryTableField id="5" name="Product Price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3489D-0422-41FF-9018-5819FAE5125D}" name="DataCo_Customers" displayName="DataCo_Customers" ref="A1:G1039" tableType="queryTable" totalsRowShown="0" headerRowDxfId="19">
  <autoFilter ref="A1:G1039" xr:uid="{AB93489D-0422-41FF-9018-5819FAE5125D}"/>
  <tableColumns count="7">
    <tableColumn id="1" xr3:uid="{EF7907BB-FF4A-43E9-AA82-F32B3DAD1661}" uniqueName="1" name="Customer Id" queryTableFieldId="1"/>
    <tableColumn id="10" xr3:uid="{49D096EA-B0ED-4100-A7CA-73FA3FCC0A08}" uniqueName="10" name="Full Name" queryTableFieldId="10" dataDxfId="18"/>
    <tableColumn id="4" xr3:uid="{C54342E4-5E9C-4322-9D4D-ACF12C07B291}" uniqueName="4" name="Customer Segment" queryTableFieldId="4" dataDxfId="17"/>
    <tableColumn id="17" xr3:uid="{AC47662A-70E8-4CEA-A751-1A7FB763E2A2}" uniqueName="17" name="Customer Address" queryTableFieldId="17" dataDxfId="16"/>
    <tableColumn id="6" xr3:uid="{E7450097-A24E-4278-A3A3-0EBBD51A3805}" uniqueName="6" name="Customer Country" queryTableFieldId="6" dataDxfId="15"/>
    <tableColumn id="7" xr3:uid="{32C6D3E1-5E3B-427C-9B4D-425D85A07AA2}" uniqueName="7" name="Customer State" queryTableFieldId="7" dataDxfId="14"/>
    <tableColumn id="16" xr3:uid="{3FCF6E7C-97B0-4947-8A58-D9A48B37B9D0}" uniqueName="16" name="Cust State" queryTableFieldId="16" dataDxfId="13">
      <calculatedColumnFormula>TRIM(DataCo_Customers[[#This Row],[Customer State]])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7A65B-C195-4F95-A95F-CAAEB846266A}" name="DataCo_Products" displayName="DataCo_Products" ref="A1:F60" tableType="queryTable" totalsRowShown="0">
  <autoFilter ref="A1:F60" xr:uid="{5C67A65B-C195-4F95-A95F-CAAEB846266A}"/>
  <tableColumns count="6">
    <tableColumn id="1" xr3:uid="{4BA032ED-CDAE-4DAF-8CC9-C12732CB80C7}" uniqueName="1" name="Product Id" queryTableFieldId="1" dataDxfId="12"/>
    <tableColumn id="2" xr3:uid="{D2A0C3E6-949B-4633-AA84-14F32556945D}" uniqueName="2" name="Product Name" queryTableFieldId="2" dataDxfId="11"/>
    <tableColumn id="3" xr3:uid="{209EE305-23ED-42CB-A554-15CF4CD67512}" uniqueName="3" name="Product Category Id" queryTableFieldId="3"/>
    <tableColumn id="4" xr3:uid="{979E063F-E754-46AC-A78E-8DF1F2D07075}" uniqueName="4" name="Product Category Name" queryTableFieldId="4" dataDxfId="10"/>
    <tableColumn id="5" xr3:uid="{44B5B3A5-D711-4554-8362-FC4F5ADD6DED}" uniqueName="5" name="Product Price" queryTableFieldId="5" dataDxfId="9" dataCellStyle="Currency"/>
    <tableColumn id="7" xr3:uid="{2E9B0634-568B-4F3D-BCD4-665A49443DDD}" uniqueName="7" name="Expensive Product" queryTableFieldId="7" dataDxfId="8">
      <calculatedColumnFormula>NOT(DataCo_Products[[#This Row],[Product Price]]&lt;=$H$2)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70559-EF32-4101-9236-B554BFD3F95A}" name="Table3" displayName="Table3" ref="A1:AB1270" totalsRowShown="0">
  <autoFilter ref="A1:AB1270" xr:uid="{E9370559-EF32-4101-9236-B554BFD3F95A}"/>
  <tableColumns count="28">
    <tableColumn id="1" xr3:uid="{B945CC4C-8362-4D55-A8B1-42BA24A739E2}" name="Order Id"/>
    <tableColumn id="2" xr3:uid="{7199B922-64D5-4E28-8880-91366C318ADB}" name="Order Date" dataDxfId="7"/>
    <tableColumn id="3" xr3:uid="{40E2D538-605A-4FD6-A999-53BC4A8F1CBC}" name="Days for shipment (scheduled)"/>
    <tableColumn id="24" xr3:uid="{EA5AFCC7-7855-4622-8AD9-12C3D647E41B}" name="Scheduled Delivery Date" dataDxfId="6">
      <calculatedColumnFormula>WORKDAY(Table3[[#This Row],[Days for shipment (scheduled)]],Table4[[#This Row],[Week Day]])</calculatedColumnFormula>
    </tableColumn>
    <tableColumn id="4" xr3:uid="{A3890E92-F94F-47F2-95F6-93E83DDA3893}" name="Late_delivery_risk"/>
    <tableColumn id="5" xr3:uid="{935393BB-D170-4554-AFB8-1FF724359FFE}" name="Shipping Mode"/>
    <tableColumn id="25" xr3:uid="{9C56AC6F-E98B-47EE-BA4F-07F69761CF82}" name="On Time Priority Deliveries"/>
    <tableColumn id="6" xr3:uid="{22806EDE-D68F-4AAC-A072-62301A5ECDA6}" name="Category Id"/>
    <tableColumn id="29" xr3:uid="{CBA4838A-37DD-4F0B-804F-18CF70E6134C}" name="Product Category" dataDxfId="5">
      <calculatedColumnFormula>_xlfn.XLOOKUP(Table3[[#This Row],[Category Id]],DataCo_Products[Product Category Id],DataCo_Products[Product Category Name])</calculatedColumnFormula>
    </tableColumn>
    <tableColumn id="7" xr3:uid="{FEF4EEB9-E47F-490D-ABAB-0FE3C7AA1171}" name="Customer Id"/>
    <tableColumn id="8" xr3:uid="{FFDD3B29-081B-4B30-8324-8B5CF7A54DF0}" name="Department Id"/>
    <tableColumn id="9" xr3:uid="{F6368056-328C-4459-839A-6D8C9B02D18F}" name="Department Name"/>
    <tableColumn id="10" xr3:uid="{5A80EFF9-E96D-4469-AD8F-3410DE13D3ED}" name="Market"/>
    <tableColumn id="11" xr3:uid="{4D4DA05D-C1B2-48BF-A32E-C5617830067E}" name="Order City"/>
    <tableColumn id="12" xr3:uid="{E9A58448-341D-4E0D-909D-009AA029691A}" name="Order State"/>
    <tableColumn id="13" xr3:uid="{9CBAE6C9-1757-43BC-A04B-C11E0B4049CE}" name="Order Zipcode"/>
    <tableColumn id="14" xr3:uid="{7FC1CA82-E0C2-4DDD-9684-DA408ECB3556}" name="Order Country"/>
    <tableColumn id="15" xr3:uid="{7B720C65-89B9-4E9F-AA9F-AEDC731C1AC7}" name="Order Region"/>
    <tableColumn id="16" xr3:uid="{C21F9653-15C2-4C38-8866-EB4ECF99FA51}" name="Product Category Id"/>
    <tableColumn id="17" xr3:uid="{0EF13958-E68E-4BC4-96DB-5E1D828A1ECD}" name="Product Id"/>
    <tableColumn id="30" xr3:uid="{4CECE98A-72DB-472D-BD22-84BF3A262ED5}" name="Product Name" dataDxfId="4">
      <calculatedColumnFormula>_xlfn.XLOOKUP(Table3[[#This Row],[Product Id]],DataCo_Products[Product Id],DataCo_Products[Product Name])</calculatedColumnFormula>
    </tableColumn>
    <tableColumn id="18" xr3:uid="{95E69A80-9197-41CB-9189-0444BC15BCE6}" name="Product Price"/>
    <tableColumn id="19" xr3:uid="{7D170A2A-C730-4D93-93D4-7B295DAE82B1}" name="Product Cost"/>
    <tableColumn id="20" xr3:uid="{05CEEF1C-9814-4B21-AA76-1AFF909EE0FB}" name="Order Quantity"/>
    <tableColumn id="21" xr3:uid="{BB6050D5-024E-4942-95FC-1FEB3F8DC864}" name="Order Total Discount"/>
    <tableColumn id="22" xr3:uid="{647CDDDD-AF95-4DB1-B545-1B985EFCCEE5}" name="Sales"/>
    <tableColumn id="26" xr3:uid="{EA230CCC-9163-4FC6-B123-76888DD2B1EC}" name="Order Total Sales" dataDxfId="3">
      <calculatedColumnFormula>IF(AND(Table3[[#This Row],[Payment Type]]="CASH",Table3[[#This Row],[Sales]]&gt;200),"Cash Over 200",IF(AND(Table3[[#This Row],[Payment Type]]="CASH",Table3[[#This Row],[Sales]]&lt;200),"Cash not over 200", "Non-Cash Payments"))</calculatedColumnFormula>
    </tableColumn>
    <tableColumn id="23" xr3:uid="{1F80AECB-1336-4830-812E-15624661C8C8}" name="Payment Type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9BA47-3903-4258-83EB-2B30D7E0FD10}" name="Table4" displayName="Table4" ref="A1:B1462" totalsRowShown="0">
  <autoFilter ref="A1:B1462" xr:uid="{B489BA47-3903-4258-83EB-2B30D7E0FD10}"/>
  <tableColumns count="2">
    <tableColumn id="1" xr3:uid="{E3F2C173-10C5-4584-9F2A-63A985B40322}" name="Date" dataDxfId="2"/>
    <tableColumn id="2" xr3:uid="{E349DEE5-F80C-40DE-9B35-F5681300BAA8}" name="Week Day" dataDxfId="1">
      <calculatedColumnFormula>WEEKDAY(Table4[[#This Row],[Date]],2)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9-19T15:45:43.59" personId="{36AC27F7-2915-4229-AE4A-696811E4622E}" id="{8E7080FD-B41F-41D6-A245-2D45659F08D1}">
    <text xml:space="preserve">If the use of average as the aggregation method is the best way forward for the creation of an expensive products categorization.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B767-91FC-451A-B19E-487A9710F47A}">
  <dimension ref="A1:G1039"/>
  <sheetViews>
    <sheetView workbookViewId="0">
      <selection sqref="A1:G1"/>
    </sheetView>
  </sheetViews>
  <sheetFormatPr defaultRowHeight="15.5" x14ac:dyDescent="0.35"/>
  <cols>
    <col min="1" max="1" width="16.5" customWidth="1"/>
    <col min="2" max="2" width="19.6640625" customWidth="1"/>
    <col min="3" max="3" width="13.6640625" customWidth="1"/>
    <col min="4" max="4" width="44.5" bestFit="1" customWidth="1"/>
    <col min="5" max="5" width="17.83203125" bestFit="1" customWidth="1"/>
    <col min="6" max="6" width="14.08203125" customWidth="1"/>
    <col min="7" max="7" width="16.6640625" customWidth="1"/>
  </cols>
  <sheetData>
    <row r="1" spans="1:7" s="3" customFormat="1" x14ac:dyDescent="0.35">
      <c r="A1" s="3" t="s">
        <v>6</v>
      </c>
      <c r="B1" s="3" t="s">
        <v>1192</v>
      </c>
      <c r="C1" s="3" t="s">
        <v>1134</v>
      </c>
      <c r="D1" s="3" t="s">
        <v>2025</v>
      </c>
      <c r="E1" s="3" t="s">
        <v>1135</v>
      </c>
      <c r="F1" s="3" t="s">
        <v>1136</v>
      </c>
      <c r="G1" s="3" t="s">
        <v>2023</v>
      </c>
    </row>
    <row r="2" spans="1:7" x14ac:dyDescent="0.35">
      <c r="A2">
        <v>5197</v>
      </c>
      <c r="B2" t="s">
        <v>1193</v>
      </c>
      <c r="C2" t="s">
        <v>1137</v>
      </c>
      <c r="D2" t="s">
        <v>2026</v>
      </c>
      <c r="E2" t="s">
        <v>1138</v>
      </c>
      <c r="F2" t="s">
        <v>1139</v>
      </c>
      <c r="G2" t="str">
        <f>TRIM(DataCo_Customers[[#This Row],[Customer State]])</f>
        <v>PR</v>
      </c>
    </row>
    <row r="3" spans="1:7" x14ac:dyDescent="0.35">
      <c r="A3">
        <v>1535</v>
      </c>
      <c r="B3" t="s">
        <v>1194</v>
      </c>
      <c r="C3" t="s">
        <v>1137</v>
      </c>
      <c r="D3" t="s">
        <v>2027</v>
      </c>
      <c r="E3" t="s">
        <v>1138</v>
      </c>
      <c r="F3" t="s">
        <v>1140</v>
      </c>
      <c r="G3" t="str">
        <f>TRIM(DataCo_Customers[[#This Row],[Customer State]])</f>
        <v>PR</v>
      </c>
    </row>
    <row r="4" spans="1:7" x14ac:dyDescent="0.35">
      <c r="A4">
        <v>6122</v>
      </c>
      <c r="B4" t="s">
        <v>1195</v>
      </c>
      <c r="C4" t="s">
        <v>1137</v>
      </c>
      <c r="D4" t="s">
        <v>2028</v>
      </c>
      <c r="E4" t="s">
        <v>1138</v>
      </c>
      <c r="F4" t="s">
        <v>1139</v>
      </c>
      <c r="G4" t="str">
        <f>TRIM(DataCo_Customers[[#This Row],[Customer State]])</f>
        <v>PR</v>
      </c>
    </row>
    <row r="5" spans="1:7" x14ac:dyDescent="0.35">
      <c r="A5">
        <v>9451</v>
      </c>
      <c r="B5" t="s">
        <v>1196</v>
      </c>
      <c r="C5" t="s">
        <v>1137</v>
      </c>
      <c r="D5" t="s">
        <v>2029</v>
      </c>
      <c r="E5" t="s">
        <v>1138</v>
      </c>
      <c r="F5" t="s">
        <v>1139</v>
      </c>
      <c r="G5" t="str">
        <f>TRIM(DataCo_Customers[[#This Row],[Customer State]])</f>
        <v>PR</v>
      </c>
    </row>
    <row r="6" spans="1:7" x14ac:dyDescent="0.35">
      <c r="A6">
        <v>1840</v>
      </c>
      <c r="B6" t="s">
        <v>1197</v>
      </c>
      <c r="C6" t="s">
        <v>1141</v>
      </c>
      <c r="D6" t="s">
        <v>2030</v>
      </c>
      <c r="E6" t="s">
        <v>1138</v>
      </c>
      <c r="F6" t="s">
        <v>1142</v>
      </c>
      <c r="G6" t="str">
        <f>TRIM(DataCo_Customers[[#This Row],[Customer State]])</f>
        <v>PR</v>
      </c>
    </row>
    <row r="7" spans="1:7" x14ac:dyDescent="0.35">
      <c r="A7">
        <v>6757</v>
      </c>
      <c r="B7" t="s">
        <v>1198</v>
      </c>
      <c r="C7" t="s">
        <v>1141</v>
      </c>
      <c r="D7" t="s">
        <v>2031</v>
      </c>
      <c r="E7" t="s">
        <v>1138</v>
      </c>
      <c r="F7" t="s">
        <v>1142</v>
      </c>
      <c r="G7" t="str">
        <f>TRIM(DataCo_Customers[[#This Row],[Customer State]])</f>
        <v>PR</v>
      </c>
    </row>
    <row r="8" spans="1:7" x14ac:dyDescent="0.35">
      <c r="A8">
        <v>3972</v>
      </c>
      <c r="B8" t="s">
        <v>1199</v>
      </c>
      <c r="C8" t="s">
        <v>1141</v>
      </c>
      <c r="D8" t="s">
        <v>2032</v>
      </c>
      <c r="E8" t="s">
        <v>1138</v>
      </c>
      <c r="F8" t="s">
        <v>1143</v>
      </c>
      <c r="G8" t="str">
        <f>TRIM(DataCo_Customers[[#This Row],[Customer State]])</f>
        <v>PR</v>
      </c>
    </row>
    <row r="9" spans="1:7" x14ac:dyDescent="0.35">
      <c r="A9">
        <v>9316</v>
      </c>
      <c r="B9" t="s">
        <v>1200</v>
      </c>
      <c r="C9" t="s">
        <v>1141</v>
      </c>
      <c r="D9" t="s">
        <v>2033</v>
      </c>
      <c r="E9" t="s">
        <v>1138</v>
      </c>
      <c r="F9" t="s">
        <v>1139</v>
      </c>
      <c r="G9" t="str">
        <f>TRIM(DataCo_Customers[[#This Row],[Customer State]])</f>
        <v>PR</v>
      </c>
    </row>
    <row r="10" spans="1:7" x14ac:dyDescent="0.35">
      <c r="A10">
        <v>11213</v>
      </c>
      <c r="B10" t="s">
        <v>1201</v>
      </c>
      <c r="C10" t="s">
        <v>1141</v>
      </c>
      <c r="D10" t="s">
        <v>2034</v>
      </c>
      <c r="E10" t="s">
        <v>1138</v>
      </c>
      <c r="F10" t="s">
        <v>1142</v>
      </c>
      <c r="G10" t="str">
        <f>TRIM(DataCo_Customers[[#This Row],[Customer State]])</f>
        <v>PR</v>
      </c>
    </row>
    <row r="11" spans="1:7" x14ac:dyDescent="0.35">
      <c r="A11">
        <v>3474</v>
      </c>
      <c r="B11" t="s">
        <v>1202</v>
      </c>
      <c r="C11" t="s">
        <v>1141</v>
      </c>
      <c r="D11" t="s">
        <v>2035</v>
      </c>
      <c r="E11" t="s">
        <v>1138</v>
      </c>
      <c r="F11" t="s">
        <v>1144</v>
      </c>
      <c r="G11" t="str">
        <f>TRIM(DataCo_Customers[[#This Row],[Customer State]])</f>
        <v>NY</v>
      </c>
    </row>
    <row r="12" spans="1:7" x14ac:dyDescent="0.35">
      <c r="A12">
        <v>6246</v>
      </c>
      <c r="B12" t="s">
        <v>1203</v>
      </c>
      <c r="C12" t="s">
        <v>1141</v>
      </c>
      <c r="D12" t="s">
        <v>2036</v>
      </c>
      <c r="E12" t="s">
        <v>2024</v>
      </c>
      <c r="F12" t="s">
        <v>1145</v>
      </c>
      <c r="G12" t="str">
        <f>TRIM(DataCo_Customers[[#This Row],[Customer State]])</f>
        <v>TX</v>
      </c>
    </row>
    <row r="13" spans="1:7" x14ac:dyDescent="0.35">
      <c r="A13">
        <v>8741</v>
      </c>
      <c r="B13" t="s">
        <v>1204</v>
      </c>
      <c r="C13" t="s">
        <v>1141</v>
      </c>
      <c r="D13" t="s">
        <v>2037</v>
      </c>
      <c r="E13" t="s">
        <v>2024</v>
      </c>
      <c r="F13" t="s">
        <v>1146</v>
      </c>
      <c r="G13" t="str">
        <f>TRIM(DataCo_Customers[[#This Row],[Customer State]])</f>
        <v>WI</v>
      </c>
    </row>
    <row r="14" spans="1:7" x14ac:dyDescent="0.35">
      <c r="A14">
        <v>8050</v>
      </c>
      <c r="B14" t="s">
        <v>1205</v>
      </c>
      <c r="C14" t="s">
        <v>1141</v>
      </c>
      <c r="D14" t="s">
        <v>2038</v>
      </c>
      <c r="E14" t="s">
        <v>2024</v>
      </c>
      <c r="F14" t="s">
        <v>1147</v>
      </c>
      <c r="G14" t="str">
        <f>TRIM(DataCo_Customers[[#This Row],[Customer State]])</f>
        <v>TX</v>
      </c>
    </row>
    <row r="15" spans="1:7" x14ac:dyDescent="0.35">
      <c r="A15">
        <v>5474</v>
      </c>
      <c r="B15" t="s">
        <v>1206</v>
      </c>
      <c r="C15" t="s">
        <v>1141</v>
      </c>
      <c r="D15" t="s">
        <v>2039</v>
      </c>
      <c r="E15" t="s">
        <v>2024</v>
      </c>
      <c r="F15" t="s">
        <v>1148</v>
      </c>
      <c r="G15" t="str">
        <f>TRIM(DataCo_Customers[[#This Row],[Customer State]])</f>
        <v>FL</v>
      </c>
    </row>
    <row r="16" spans="1:7" x14ac:dyDescent="0.35">
      <c r="A16">
        <v>474</v>
      </c>
      <c r="B16" t="s">
        <v>1207</v>
      </c>
      <c r="C16" t="s">
        <v>1141</v>
      </c>
      <c r="D16" t="s">
        <v>2040</v>
      </c>
      <c r="E16" t="s">
        <v>2024</v>
      </c>
      <c r="F16" t="s">
        <v>1149</v>
      </c>
      <c r="G16" t="str">
        <f>TRIM(DataCo_Customers[[#This Row],[Customer State]])</f>
        <v>PA</v>
      </c>
    </row>
    <row r="17" spans="1:7" x14ac:dyDescent="0.35">
      <c r="A17">
        <v>12255</v>
      </c>
      <c r="B17" t="s">
        <v>1208</v>
      </c>
      <c r="C17" t="s">
        <v>1141</v>
      </c>
      <c r="D17" t="s">
        <v>2041</v>
      </c>
      <c r="E17" t="s">
        <v>2024</v>
      </c>
      <c r="F17" t="s">
        <v>1150</v>
      </c>
      <c r="G17" t="str">
        <f>TRIM(DataCo_Customers[[#This Row],[Customer State]])</f>
        <v>HI</v>
      </c>
    </row>
    <row r="18" spans="1:7" x14ac:dyDescent="0.35">
      <c r="A18">
        <v>10288</v>
      </c>
      <c r="B18" t="s">
        <v>1209</v>
      </c>
      <c r="C18" t="s">
        <v>1141</v>
      </c>
      <c r="D18" t="s">
        <v>2042</v>
      </c>
      <c r="E18" t="s">
        <v>2024</v>
      </c>
      <c r="F18" t="s">
        <v>1151</v>
      </c>
      <c r="G18" t="str">
        <f>TRIM(DataCo_Customers[[#This Row],[Customer State]])</f>
        <v>CA</v>
      </c>
    </row>
    <row r="19" spans="1:7" x14ac:dyDescent="0.35">
      <c r="A19">
        <v>4717</v>
      </c>
      <c r="B19" t="s">
        <v>1210</v>
      </c>
      <c r="C19" t="s">
        <v>1141</v>
      </c>
      <c r="D19" t="s">
        <v>2043</v>
      </c>
      <c r="E19" t="s">
        <v>2024</v>
      </c>
      <c r="F19" t="s">
        <v>1144</v>
      </c>
      <c r="G19" t="str">
        <f>TRIM(DataCo_Customers[[#This Row],[Customer State]])</f>
        <v>NY</v>
      </c>
    </row>
    <row r="20" spans="1:7" x14ac:dyDescent="0.35">
      <c r="A20">
        <v>4799</v>
      </c>
      <c r="B20" t="s">
        <v>1211</v>
      </c>
      <c r="C20" t="s">
        <v>1141</v>
      </c>
      <c r="D20" t="s">
        <v>2044</v>
      </c>
      <c r="E20" t="s">
        <v>2024</v>
      </c>
      <c r="F20" t="s">
        <v>1150</v>
      </c>
      <c r="G20" t="str">
        <f>TRIM(DataCo_Customers[[#This Row],[Customer State]])</f>
        <v>HI</v>
      </c>
    </row>
    <row r="21" spans="1:7" x14ac:dyDescent="0.35">
      <c r="A21">
        <v>4533</v>
      </c>
      <c r="B21" t="s">
        <v>1212</v>
      </c>
      <c r="C21" t="s">
        <v>1141</v>
      </c>
      <c r="D21" t="s">
        <v>2045</v>
      </c>
      <c r="E21" t="s">
        <v>2024</v>
      </c>
      <c r="F21" t="s">
        <v>1144</v>
      </c>
      <c r="G21" t="str">
        <f>TRIM(DataCo_Customers[[#This Row],[Customer State]])</f>
        <v>NY</v>
      </c>
    </row>
    <row r="22" spans="1:7" x14ac:dyDescent="0.35">
      <c r="A22">
        <v>12383</v>
      </c>
      <c r="B22" t="s">
        <v>1213</v>
      </c>
      <c r="C22" t="s">
        <v>1141</v>
      </c>
      <c r="D22" t="s">
        <v>2046</v>
      </c>
      <c r="E22" t="s">
        <v>2024</v>
      </c>
      <c r="F22" t="s">
        <v>1152</v>
      </c>
      <c r="G22" t="str">
        <f>TRIM(DataCo_Customers[[#This Row],[Customer State]])</f>
        <v>IL</v>
      </c>
    </row>
    <row r="23" spans="1:7" x14ac:dyDescent="0.35">
      <c r="A23">
        <v>3518</v>
      </c>
      <c r="B23" t="s">
        <v>1214</v>
      </c>
      <c r="C23" t="s">
        <v>1141</v>
      </c>
      <c r="D23" t="s">
        <v>2047</v>
      </c>
      <c r="E23" t="s">
        <v>2024</v>
      </c>
      <c r="F23" t="s">
        <v>1153</v>
      </c>
      <c r="G23" t="str">
        <f>TRIM(DataCo_Customers[[#This Row],[Customer State]])</f>
        <v>MA</v>
      </c>
    </row>
    <row r="24" spans="1:7" x14ac:dyDescent="0.35">
      <c r="A24">
        <v>4674</v>
      </c>
      <c r="B24" t="s">
        <v>1215</v>
      </c>
      <c r="C24" t="s">
        <v>1141</v>
      </c>
      <c r="D24" t="s">
        <v>2048</v>
      </c>
      <c r="E24" t="s">
        <v>2024</v>
      </c>
      <c r="F24" t="s">
        <v>1151</v>
      </c>
      <c r="G24" t="str">
        <f>TRIM(DataCo_Customers[[#This Row],[Customer State]])</f>
        <v>CA</v>
      </c>
    </row>
    <row r="25" spans="1:7" x14ac:dyDescent="0.35">
      <c r="A25">
        <v>8519</v>
      </c>
      <c r="B25" t="s">
        <v>1216</v>
      </c>
      <c r="C25" t="s">
        <v>1141</v>
      </c>
      <c r="D25" t="s">
        <v>2049</v>
      </c>
      <c r="E25" t="s">
        <v>2024</v>
      </c>
      <c r="F25" t="s">
        <v>1154</v>
      </c>
      <c r="G25" t="str">
        <f>TRIM(DataCo_Customers[[#This Row],[Customer State]])</f>
        <v>AZ</v>
      </c>
    </row>
    <row r="26" spans="1:7" x14ac:dyDescent="0.35">
      <c r="A26">
        <v>5302</v>
      </c>
      <c r="B26" t="s">
        <v>1217</v>
      </c>
      <c r="C26" t="s">
        <v>1141</v>
      </c>
      <c r="D26" t="s">
        <v>2050</v>
      </c>
      <c r="E26" t="s">
        <v>2024</v>
      </c>
      <c r="F26" t="s">
        <v>1151</v>
      </c>
      <c r="G26" t="str">
        <f>TRIM(DataCo_Customers[[#This Row],[Customer State]])</f>
        <v>CA</v>
      </c>
    </row>
    <row r="27" spans="1:7" x14ac:dyDescent="0.35">
      <c r="A27">
        <v>3594</v>
      </c>
      <c r="B27" t="s">
        <v>1196</v>
      </c>
      <c r="C27" t="s">
        <v>1141</v>
      </c>
      <c r="D27" t="s">
        <v>2051</v>
      </c>
      <c r="E27" t="s">
        <v>2024</v>
      </c>
      <c r="F27" t="s">
        <v>1149</v>
      </c>
      <c r="G27" t="str">
        <f>TRIM(DataCo_Customers[[#This Row],[Customer State]])</f>
        <v>PA</v>
      </c>
    </row>
    <row r="28" spans="1:7" x14ac:dyDescent="0.35">
      <c r="A28">
        <v>9890</v>
      </c>
      <c r="B28" t="s">
        <v>1218</v>
      </c>
      <c r="C28" t="s">
        <v>1141</v>
      </c>
      <c r="D28" t="s">
        <v>2052</v>
      </c>
      <c r="E28" t="s">
        <v>2024</v>
      </c>
      <c r="F28" t="s">
        <v>1155</v>
      </c>
      <c r="G28" t="str">
        <f>TRIM(DataCo_Customers[[#This Row],[Customer State]])</f>
        <v>CO</v>
      </c>
    </row>
    <row r="29" spans="1:7" x14ac:dyDescent="0.35">
      <c r="A29">
        <v>1410</v>
      </c>
      <c r="B29" t="s">
        <v>1196</v>
      </c>
      <c r="C29" t="s">
        <v>1141</v>
      </c>
      <c r="D29" t="s">
        <v>2053</v>
      </c>
      <c r="E29" t="s">
        <v>2024</v>
      </c>
      <c r="F29" t="s">
        <v>1151</v>
      </c>
      <c r="G29" t="str">
        <f>TRIM(DataCo_Customers[[#This Row],[Customer State]])</f>
        <v>CA</v>
      </c>
    </row>
    <row r="30" spans="1:7" x14ac:dyDescent="0.35">
      <c r="A30">
        <v>7521</v>
      </c>
      <c r="B30" t="s">
        <v>1219</v>
      </c>
      <c r="C30" t="s">
        <v>1141</v>
      </c>
      <c r="D30" t="s">
        <v>2054</v>
      </c>
      <c r="E30" t="s">
        <v>2024</v>
      </c>
      <c r="F30" t="s">
        <v>1149</v>
      </c>
      <c r="G30" t="str">
        <f>TRIM(DataCo_Customers[[#This Row],[Customer State]])</f>
        <v>PA</v>
      </c>
    </row>
    <row r="31" spans="1:7" x14ac:dyDescent="0.35">
      <c r="A31">
        <v>2106</v>
      </c>
      <c r="B31" t="s">
        <v>1220</v>
      </c>
      <c r="C31" t="s">
        <v>1141</v>
      </c>
      <c r="D31" t="s">
        <v>2055</v>
      </c>
      <c r="E31" t="s">
        <v>2024</v>
      </c>
      <c r="F31" t="s">
        <v>1155</v>
      </c>
      <c r="G31" t="str">
        <f>TRIM(DataCo_Customers[[#This Row],[Customer State]])</f>
        <v>CO</v>
      </c>
    </row>
    <row r="32" spans="1:7" x14ac:dyDescent="0.35">
      <c r="A32">
        <v>8144</v>
      </c>
      <c r="B32" t="s">
        <v>1221</v>
      </c>
      <c r="C32" t="s">
        <v>1141</v>
      </c>
      <c r="D32" t="s">
        <v>2056</v>
      </c>
      <c r="E32" t="s">
        <v>2024</v>
      </c>
      <c r="F32" t="s">
        <v>1147</v>
      </c>
      <c r="G32" t="str">
        <f>TRIM(DataCo_Customers[[#This Row],[Customer State]])</f>
        <v>TX</v>
      </c>
    </row>
    <row r="33" spans="1:7" x14ac:dyDescent="0.35">
      <c r="A33">
        <v>5643</v>
      </c>
      <c r="B33" t="s">
        <v>1222</v>
      </c>
      <c r="C33" t="s">
        <v>1141</v>
      </c>
      <c r="D33" t="s">
        <v>2057</v>
      </c>
      <c r="E33" t="s">
        <v>2024</v>
      </c>
      <c r="F33" t="s">
        <v>1149</v>
      </c>
      <c r="G33" t="str">
        <f>TRIM(DataCo_Customers[[#This Row],[Customer State]])</f>
        <v>PA</v>
      </c>
    </row>
    <row r="34" spans="1:7" x14ac:dyDescent="0.35">
      <c r="A34">
        <v>2041</v>
      </c>
      <c r="B34" t="s">
        <v>1223</v>
      </c>
      <c r="C34" t="s">
        <v>1141</v>
      </c>
      <c r="D34" t="s">
        <v>2058</v>
      </c>
      <c r="E34" t="s">
        <v>2024</v>
      </c>
      <c r="F34" t="s">
        <v>1156</v>
      </c>
      <c r="G34" t="str">
        <f>TRIM(DataCo_Customers[[#This Row],[Customer State]])</f>
        <v>MN</v>
      </c>
    </row>
    <row r="35" spans="1:7" x14ac:dyDescent="0.35">
      <c r="A35">
        <v>7537</v>
      </c>
      <c r="B35" t="s">
        <v>1224</v>
      </c>
      <c r="C35" t="s">
        <v>1141</v>
      </c>
      <c r="D35" t="s">
        <v>2059</v>
      </c>
      <c r="E35" t="s">
        <v>2024</v>
      </c>
      <c r="F35" t="s">
        <v>1144</v>
      </c>
      <c r="G35" t="str">
        <f>TRIM(DataCo_Customers[[#This Row],[Customer State]])</f>
        <v>NY</v>
      </c>
    </row>
    <row r="36" spans="1:7" x14ac:dyDescent="0.35">
      <c r="A36">
        <v>3056</v>
      </c>
      <c r="B36" t="s">
        <v>1225</v>
      </c>
      <c r="C36" t="s">
        <v>1141</v>
      </c>
      <c r="D36" t="s">
        <v>2060</v>
      </c>
      <c r="E36" t="s">
        <v>2024</v>
      </c>
      <c r="F36" t="s">
        <v>1149</v>
      </c>
      <c r="G36" t="str">
        <f>TRIM(DataCo_Customers[[#This Row],[Customer State]])</f>
        <v>PA</v>
      </c>
    </row>
    <row r="37" spans="1:7" x14ac:dyDescent="0.35">
      <c r="A37">
        <v>7967</v>
      </c>
      <c r="B37" t="s">
        <v>1226</v>
      </c>
      <c r="C37" t="s">
        <v>1141</v>
      </c>
      <c r="D37" t="s">
        <v>2061</v>
      </c>
      <c r="E37" t="s">
        <v>2024</v>
      </c>
      <c r="F37" t="s">
        <v>1149</v>
      </c>
      <c r="G37" t="str">
        <f>TRIM(DataCo_Customers[[#This Row],[Customer State]])</f>
        <v>PA</v>
      </c>
    </row>
    <row r="38" spans="1:7" x14ac:dyDescent="0.35">
      <c r="A38">
        <v>1758</v>
      </c>
      <c r="B38" t="s">
        <v>1227</v>
      </c>
      <c r="C38" t="s">
        <v>1141</v>
      </c>
      <c r="D38" t="s">
        <v>2062</v>
      </c>
      <c r="E38" t="s">
        <v>2024</v>
      </c>
      <c r="F38" t="s">
        <v>1144</v>
      </c>
      <c r="G38" t="str">
        <f>TRIM(DataCo_Customers[[#This Row],[Customer State]])</f>
        <v>NY</v>
      </c>
    </row>
    <row r="39" spans="1:7" x14ac:dyDescent="0.35">
      <c r="A39">
        <v>4398</v>
      </c>
      <c r="B39" t="s">
        <v>1228</v>
      </c>
      <c r="C39" t="s">
        <v>1141</v>
      </c>
      <c r="D39" t="s">
        <v>2063</v>
      </c>
      <c r="E39" t="s">
        <v>2024</v>
      </c>
      <c r="F39" t="s">
        <v>1157</v>
      </c>
      <c r="G39" t="str">
        <f>TRIM(DataCo_Customers[[#This Row],[Customer State]])</f>
        <v>NJ</v>
      </c>
    </row>
    <row r="40" spans="1:7" x14ac:dyDescent="0.35">
      <c r="A40">
        <v>5687</v>
      </c>
      <c r="B40" t="s">
        <v>1229</v>
      </c>
      <c r="C40" t="s">
        <v>1141</v>
      </c>
      <c r="D40" t="s">
        <v>2064</v>
      </c>
      <c r="E40" t="s">
        <v>2024</v>
      </c>
      <c r="F40" t="s">
        <v>1148</v>
      </c>
      <c r="G40" t="str">
        <f>TRIM(DataCo_Customers[[#This Row],[Customer State]])</f>
        <v>FL</v>
      </c>
    </row>
    <row r="41" spans="1:7" x14ac:dyDescent="0.35">
      <c r="A41">
        <v>8534</v>
      </c>
      <c r="B41" t="s">
        <v>1230</v>
      </c>
      <c r="C41" t="s">
        <v>1141</v>
      </c>
      <c r="D41" t="s">
        <v>2065</v>
      </c>
      <c r="E41" t="s">
        <v>2024</v>
      </c>
      <c r="F41" t="s">
        <v>1158</v>
      </c>
      <c r="G41" t="str">
        <f>TRIM(DataCo_Customers[[#This Row],[Customer State]])</f>
        <v>OH</v>
      </c>
    </row>
    <row r="42" spans="1:7" x14ac:dyDescent="0.35">
      <c r="A42">
        <v>3372</v>
      </c>
      <c r="B42" t="s">
        <v>1231</v>
      </c>
      <c r="C42" t="s">
        <v>1141</v>
      </c>
      <c r="D42" t="s">
        <v>2066</v>
      </c>
      <c r="E42" t="s">
        <v>2024</v>
      </c>
      <c r="F42" t="s">
        <v>1159</v>
      </c>
      <c r="G42" t="str">
        <f>TRIM(DataCo_Customers[[#This Row],[Customer State]])</f>
        <v>VA</v>
      </c>
    </row>
    <row r="43" spans="1:7" x14ac:dyDescent="0.35">
      <c r="A43">
        <v>10927</v>
      </c>
      <c r="B43" t="s">
        <v>1232</v>
      </c>
      <c r="C43" t="s">
        <v>1141</v>
      </c>
      <c r="D43" t="s">
        <v>2067</v>
      </c>
      <c r="E43" t="s">
        <v>2024</v>
      </c>
      <c r="F43" t="s">
        <v>1160</v>
      </c>
      <c r="G43" t="str">
        <f>TRIM(DataCo_Customers[[#This Row],[Customer State]])</f>
        <v>KY</v>
      </c>
    </row>
    <row r="44" spans="1:7" x14ac:dyDescent="0.35">
      <c r="A44">
        <v>3597</v>
      </c>
      <c r="B44" t="s">
        <v>1233</v>
      </c>
      <c r="C44" t="s">
        <v>1141</v>
      </c>
      <c r="D44" t="s">
        <v>2068</v>
      </c>
      <c r="E44" t="s">
        <v>2024</v>
      </c>
      <c r="F44" t="s">
        <v>1144</v>
      </c>
      <c r="G44" t="str">
        <f>TRIM(DataCo_Customers[[#This Row],[Customer State]])</f>
        <v>NY</v>
      </c>
    </row>
    <row r="45" spans="1:7" x14ac:dyDescent="0.35">
      <c r="A45">
        <v>2052</v>
      </c>
      <c r="B45" t="s">
        <v>1234</v>
      </c>
      <c r="C45" t="s">
        <v>1141</v>
      </c>
      <c r="D45" t="s">
        <v>2069</v>
      </c>
      <c r="E45" t="s">
        <v>2024</v>
      </c>
      <c r="F45" t="s">
        <v>1152</v>
      </c>
      <c r="G45" t="str">
        <f>TRIM(DataCo_Customers[[#This Row],[Customer State]])</f>
        <v>IL</v>
      </c>
    </row>
    <row r="46" spans="1:7" x14ac:dyDescent="0.35">
      <c r="A46">
        <v>4399</v>
      </c>
      <c r="B46" t="s">
        <v>1235</v>
      </c>
      <c r="C46" t="s">
        <v>1141</v>
      </c>
      <c r="D46" t="s">
        <v>2070</v>
      </c>
      <c r="E46" t="s">
        <v>2024</v>
      </c>
      <c r="F46" t="s">
        <v>1144</v>
      </c>
      <c r="G46" t="str">
        <f>TRIM(DataCo_Customers[[#This Row],[Customer State]])</f>
        <v>NY</v>
      </c>
    </row>
    <row r="47" spans="1:7" x14ac:dyDescent="0.35">
      <c r="A47">
        <v>185</v>
      </c>
      <c r="B47" t="s">
        <v>1236</v>
      </c>
      <c r="C47" t="s">
        <v>1141</v>
      </c>
      <c r="D47" t="s">
        <v>2071</v>
      </c>
      <c r="E47" t="s">
        <v>2024</v>
      </c>
      <c r="F47" t="s">
        <v>1154</v>
      </c>
      <c r="G47" t="str">
        <f>TRIM(DataCo_Customers[[#This Row],[Customer State]])</f>
        <v>AZ</v>
      </c>
    </row>
    <row r="48" spans="1:7" x14ac:dyDescent="0.35">
      <c r="A48">
        <v>3441</v>
      </c>
      <c r="B48" t="s">
        <v>1237</v>
      </c>
      <c r="C48" t="s">
        <v>1141</v>
      </c>
      <c r="D48" t="s">
        <v>2072</v>
      </c>
      <c r="E48" t="s">
        <v>2024</v>
      </c>
      <c r="F48" t="s">
        <v>1153</v>
      </c>
      <c r="G48" t="str">
        <f>TRIM(DataCo_Customers[[#This Row],[Customer State]])</f>
        <v>MA</v>
      </c>
    </row>
    <row r="49" spans="1:7" x14ac:dyDescent="0.35">
      <c r="A49">
        <v>11947</v>
      </c>
      <c r="B49" t="s">
        <v>1196</v>
      </c>
      <c r="C49" t="s">
        <v>1141</v>
      </c>
      <c r="D49" t="s">
        <v>2073</v>
      </c>
      <c r="E49" t="s">
        <v>2024</v>
      </c>
      <c r="F49" t="s">
        <v>1152</v>
      </c>
      <c r="G49" t="str">
        <f>TRIM(DataCo_Customers[[#This Row],[Customer State]])</f>
        <v>IL</v>
      </c>
    </row>
    <row r="50" spans="1:7" x14ac:dyDescent="0.35">
      <c r="A50">
        <v>1555</v>
      </c>
      <c r="B50" t="s">
        <v>1238</v>
      </c>
      <c r="C50" t="s">
        <v>1141</v>
      </c>
      <c r="D50" t="s">
        <v>2074</v>
      </c>
      <c r="E50" t="s">
        <v>2024</v>
      </c>
      <c r="F50" t="s">
        <v>1144</v>
      </c>
      <c r="G50" t="str">
        <f>TRIM(DataCo_Customers[[#This Row],[Customer State]])</f>
        <v>NY</v>
      </c>
    </row>
    <row r="51" spans="1:7" x14ac:dyDescent="0.35">
      <c r="A51">
        <v>9399</v>
      </c>
      <c r="B51" t="s">
        <v>1239</v>
      </c>
      <c r="C51" t="s">
        <v>1141</v>
      </c>
      <c r="D51" t="s">
        <v>2075</v>
      </c>
      <c r="E51" t="s">
        <v>2024</v>
      </c>
      <c r="F51" t="s">
        <v>1144</v>
      </c>
      <c r="G51" t="str">
        <f>TRIM(DataCo_Customers[[#This Row],[Customer State]])</f>
        <v>NY</v>
      </c>
    </row>
    <row r="52" spans="1:7" x14ac:dyDescent="0.35">
      <c r="A52">
        <v>2792</v>
      </c>
      <c r="B52" t="s">
        <v>1240</v>
      </c>
      <c r="C52" t="s">
        <v>1141</v>
      </c>
      <c r="D52" t="s">
        <v>2076</v>
      </c>
      <c r="E52" t="s">
        <v>2024</v>
      </c>
      <c r="F52" t="s">
        <v>1161</v>
      </c>
      <c r="G52" t="str">
        <f>TRIM(DataCo_Customers[[#This Row],[Customer State]])</f>
        <v>MI</v>
      </c>
    </row>
    <row r="53" spans="1:7" x14ac:dyDescent="0.35">
      <c r="A53">
        <v>10118</v>
      </c>
      <c r="B53" t="s">
        <v>1241</v>
      </c>
      <c r="C53" t="s">
        <v>1141</v>
      </c>
      <c r="D53" t="s">
        <v>2077</v>
      </c>
      <c r="E53" t="s">
        <v>2024</v>
      </c>
      <c r="F53" t="s">
        <v>1147</v>
      </c>
      <c r="G53" t="str">
        <f>TRIM(DataCo_Customers[[#This Row],[Customer State]])</f>
        <v>TX</v>
      </c>
    </row>
    <row r="54" spans="1:7" x14ac:dyDescent="0.35">
      <c r="A54">
        <v>8544</v>
      </c>
      <c r="B54" t="s">
        <v>1242</v>
      </c>
      <c r="C54" t="s">
        <v>1141</v>
      </c>
      <c r="D54" t="s">
        <v>2078</v>
      </c>
      <c r="E54" t="s">
        <v>2024</v>
      </c>
      <c r="F54" t="s">
        <v>1144</v>
      </c>
      <c r="G54" t="str">
        <f>TRIM(DataCo_Customers[[#This Row],[Customer State]])</f>
        <v>NY</v>
      </c>
    </row>
    <row r="55" spans="1:7" x14ac:dyDescent="0.35">
      <c r="A55">
        <v>4296</v>
      </c>
      <c r="B55" t="s">
        <v>1243</v>
      </c>
      <c r="C55" t="s">
        <v>1141</v>
      </c>
      <c r="D55" t="s">
        <v>2079</v>
      </c>
      <c r="E55" t="s">
        <v>2024</v>
      </c>
      <c r="F55" t="s">
        <v>1162</v>
      </c>
      <c r="G55" t="str">
        <f>TRIM(DataCo_Customers[[#This Row],[Customer State]])</f>
        <v>MD</v>
      </c>
    </row>
    <row r="56" spans="1:7" x14ac:dyDescent="0.35">
      <c r="A56">
        <v>4391</v>
      </c>
      <c r="B56" t="s">
        <v>1244</v>
      </c>
      <c r="C56" t="s">
        <v>1141</v>
      </c>
      <c r="D56" t="s">
        <v>2080</v>
      </c>
      <c r="E56" t="s">
        <v>2024</v>
      </c>
      <c r="F56" t="s">
        <v>1152</v>
      </c>
      <c r="G56" t="str">
        <f>TRIM(DataCo_Customers[[#This Row],[Customer State]])</f>
        <v>IL</v>
      </c>
    </row>
    <row r="57" spans="1:7" x14ac:dyDescent="0.35">
      <c r="A57">
        <v>2882</v>
      </c>
      <c r="B57" t="s">
        <v>1245</v>
      </c>
      <c r="C57" t="s">
        <v>1141</v>
      </c>
      <c r="D57" t="s">
        <v>2081</v>
      </c>
      <c r="E57" t="s">
        <v>2024</v>
      </c>
      <c r="F57" t="s">
        <v>1148</v>
      </c>
      <c r="G57" t="str">
        <f>TRIM(DataCo_Customers[[#This Row],[Customer State]])</f>
        <v>FL</v>
      </c>
    </row>
    <row r="58" spans="1:7" x14ac:dyDescent="0.35">
      <c r="A58">
        <v>3283</v>
      </c>
      <c r="B58" t="s">
        <v>1246</v>
      </c>
      <c r="C58" t="s">
        <v>1141</v>
      </c>
      <c r="D58" t="s">
        <v>2082</v>
      </c>
      <c r="E58" t="s">
        <v>2024</v>
      </c>
      <c r="F58" t="s">
        <v>1148</v>
      </c>
      <c r="G58" t="str">
        <f>TRIM(DataCo_Customers[[#This Row],[Customer State]])</f>
        <v>FL</v>
      </c>
    </row>
    <row r="59" spans="1:7" x14ac:dyDescent="0.35">
      <c r="A59">
        <v>397</v>
      </c>
      <c r="B59" t="s">
        <v>1247</v>
      </c>
      <c r="C59" t="s">
        <v>1141</v>
      </c>
      <c r="D59" t="s">
        <v>2083</v>
      </c>
      <c r="E59" t="s">
        <v>2024</v>
      </c>
      <c r="F59" t="s">
        <v>1163</v>
      </c>
      <c r="G59" t="str">
        <f>TRIM(DataCo_Customers[[#This Row],[Customer State]])</f>
        <v>RI</v>
      </c>
    </row>
    <row r="60" spans="1:7" x14ac:dyDescent="0.35">
      <c r="A60">
        <v>4104</v>
      </c>
      <c r="B60" t="s">
        <v>1248</v>
      </c>
      <c r="C60" t="s">
        <v>1141</v>
      </c>
      <c r="D60" t="s">
        <v>2084</v>
      </c>
      <c r="E60" t="s">
        <v>2024</v>
      </c>
      <c r="F60" t="s">
        <v>1152</v>
      </c>
      <c r="G60" t="str">
        <f>TRIM(DataCo_Customers[[#This Row],[Customer State]])</f>
        <v>IL</v>
      </c>
    </row>
    <row r="61" spans="1:7" x14ac:dyDescent="0.35">
      <c r="A61">
        <v>12214</v>
      </c>
      <c r="B61" t="s">
        <v>1249</v>
      </c>
      <c r="C61" t="s">
        <v>1141</v>
      </c>
      <c r="D61" t="s">
        <v>2085</v>
      </c>
      <c r="E61" t="s">
        <v>2024</v>
      </c>
      <c r="F61" t="s">
        <v>1164</v>
      </c>
      <c r="G61" t="str">
        <f>TRIM(DataCo_Customers[[#This Row],[Customer State]])</f>
        <v>GA</v>
      </c>
    </row>
    <row r="62" spans="1:7" x14ac:dyDescent="0.35">
      <c r="A62">
        <v>10699</v>
      </c>
      <c r="B62" t="s">
        <v>1250</v>
      </c>
      <c r="C62" t="s">
        <v>1141</v>
      </c>
      <c r="D62" t="s">
        <v>2086</v>
      </c>
      <c r="E62" t="s">
        <v>2024</v>
      </c>
      <c r="F62" t="s">
        <v>1139</v>
      </c>
      <c r="G62" t="str">
        <f>TRIM(DataCo_Customers[[#This Row],[Customer State]])</f>
        <v>PR</v>
      </c>
    </row>
    <row r="63" spans="1:7" x14ac:dyDescent="0.35">
      <c r="A63">
        <v>2091</v>
      </c>
      <c r="B63" t="s">
        <v>1251</v>
      </c>
      <c r="C63" t="s">
        <v>1141</v>
      </c>
      <c r="D63" t="s">
        <v>2087</v>
      </c>
      <c r="E63" t="s">
        <v>2024</v>
      </c>
      <c r="F63" t="s">
        <v>1139</v>
      </c>
      <c r="G63" t="str">
        <f>TRIM(DataCo_Customers[[#This Row],[Customer State]])</f>
        <v>PR</v>
      </c>
    </row>
    <row r="64" spans="1:7" x14ac:dyDescent="0.35">
      <c r="A64">
        <v>10474</v>
      </c>
      <c r="B64" t="s">
        <v>1252</v>
      </c>
      <c r="C64" t="s">
        <v>1141</v>
      </c>
      <c r="D64" t="s">
        <v>2088</v>
      </c>
      <c r="E64" t="s">
        <v>2024</v>
      </c>
      <c r="F64" t="s">
        <v>1140</v>
      </c>
      <c r="G64" t="str">
        <f>TRIM(DataCo_Customers[[#This Row],[Customer State]])</f>
        <v>PR</v>
      </c>
    </row>
    <row r="65" spans="1:7" x14ac:dyDescent="0.35">
      <c r="A65">
        <v>7504</v>
      </c>
      <c r="B65" t="s">
        <v>1253</v>
      </c>
      <c r="C65" t="s">
        <v>1141</v>
      </c>
      <c r="D65" t="s">
        <v>2089</v>
      </c>
      <c r="E65" t="s">
        <v>2024</v>
      </c>
      <c r="F65" t="s">
        <v>1144</v>
      </c>
      <c r="G65" t="str">
        <f>TRIM(DataCo_Customers[[#This Row],[Customer State]])</f>
        <v>NY</v>
      </c>
    </row>
    <row r="66" spans="1:7" x14ac:dyDescent="0.35">
      <c r="A66">
        <v>8133</v>
      </c>
      <c r="B66" t="s">
        <v>1254</v>
      </c>
      <c r="C66" t="s">
        <v>1137</v>
      </c>
      <c r="D66" t="s">
        <v>2090</v>
      </c>
      <c r="E66" t="s">
        <v>1138</v>
      </c>
      <c r="F66" t="s">
        <v>1154</v>
      </c>
      <c r="G66" t="str">
        <f>TRIM(DataCo_Customers[[#This Row],[Customer State]])</f>
        <v>AZ</v>
      </c>
    </row>
    <row r="67" spans="1:7" x14ac:dyDescent="0.35">
      <c r="A67">
        <v>1429</v>
      </c>
      <c r="B67" t="s">
        <v>1255</v>
      </c>
      <c r="C67" t="s">
        <v>1137</v>
      </c>
      <c r="D67" t="s">
        <v>2091</v>
      </c>
      <c r="E67" t="s">
        <v>1138</v>
      </c>
      <c r="F67" t="s">
        <v>1165</v>
      </c>
      <c r="G67" t="str">
        <f>TRIM(DataCo_Customers[[#This Row],[Customer State]])</f>
        <v>OR</v>
      </c>
    </row>
    <row r="68" spans="1:7" x14ac:dyDescent="0.35">
      <c r="A68">
        <v>1834</v>
      </c>
      <c r="B68" t="s">
        <v>1256</v>
      </c>
      <c r="C68" t="s">
        <v>1137</v>
      </c>
      <c r="D68" t="s">
        <v>2092</v>
      </c>
      <c r="E68" t="s">
        <v>1138</v>
      </c>
      <c r="F68" t="s">
        <v>1151</v>
      </c>
      <c r="G68" t="str">
        <f>TRIM(DataCo_Customers[[#This Row],[Customer State]])</f>
        <v>CA</v>
      </c>
    </row>
    <row r="69" spans="1:7" x14ac:dyDescent="0.35">
      <c r="A69">
        <v>3497</v>
      </c>
      <c r="B69" t="s">
        <v>1196</v>
      </c>
      <c r="C69" t="s">
        <v>1141</v>
      </c>
      <c r="D69" t="s">
        <v>2093</v>
      </c>
      <c r="E69" t="s">
        <v>2024</v>
      </c>
      <c r="F69" t="s">
        <v>1144</v>
      </c>
      <c r="G69" t="str">
        <f>TRIM(DataCo_Customers[[#This Row],[Customer State]])</f>
        <v>NY</v>
      </c>
    </row>
    <row r="70" spans="1:7" x14ac:dyDescent="0.35">
      <c r="A70">
        <v>10066</v>
      </c>
      <c r="B70" t="s">
        <v>1257</v>
      </c>
      <c r="C70" t="s">
        <v>1141</v>
      </c>
      <c r="D70" t="s">
        <v>2094</v>
      </c>
      <c r="E70" t="s">
        <v>2024</v>
      </c>
      <c r="F70" t="s">
        <v>1151</v>
      </c>
      <c r="G70" t="str">
        <f>TRIM(DataCo_Customers[[#This Row],[Customer State]])</f>
        <v>CA</v>
      </c>
    </row>
    <row r="71" spans="1:7" x14ac:dyDescent="0.35">
      <c r="A71">
        <v>4248</v>
      </c>
      <c r="B71" t="s">
        <v>1258</v>
      </c>
      <c r="C71" t="s">
        <v>1141</v>
      </c>
      <c r="D71" t="s">
        <v>2095</v>
      </c>
      <c r="E71" t="s">
        <v>2024</v>
      </c>
      <c r="F71" t="s">
        <v>1151</v>
      </c>
      <c r="G71" t="str">
        <f>TRIM(DataCo_Customers[[#This Row],[Customer State]])</f>
        <v>CA</v>
      </c>
    </row>
    <row r="72" spans="1:7" x14ac:dyDescent="0.35">
      <c r="A72">
        <v>6473</v>
      </c>
      <c r="B72" t="s">
        <v>1259</v>
      </c>
      <c r="C72" t="s">
        <v>1141</v>
      </c>
      <c r="D72" t="s">
        <v>2096</v>
      </c>
      <c r="E72" t="s">
        <v>2024</v>
      </c>
      <c r="F72" t="s">
        <v>1151</v>
      </c>
      <c r="G72" t="str">
        <f>TRIM(DataCo_Customers[[#This Row],[Customer State]])</f>
        <v>CA</v>
      </c>
    </row>
    <row r="73" spans="1:7" x14ac:dyDescent="0.35">
      <c r="A73">
        <v>12288</v>
      </c>
      <c r="B73" t="s">
        <v>1260</v>
      </c>
      <c r="C73" t="s">
        <v>1141</v>
      </c>
      <c r="D73" t="s">
        <v>2097</v>
      </c>
      <c r="E73" t="s">
        <v>2024</v>
      </c>
      <c r="F73" t="s">
        <v>1152</v>
      </c>
      <c r="G73" t="str">
        <f>TRIM(DataCo_Customers[[#This Row],[Customer State]])</f>
        <v>IL</v>
      </c>
    </row>
    <row r="74" spans="1:7" x14ac:dyDescent="0.35">
      <c r="A74">
        <v>7764</v>
      </c>
      <c r="B74" t="s">
        <v>1261</v>
      </c>
      <c r="C74" t="s">
        <v>1141</v>
      </c>
      <c r="D74" t="s">
        <v>2098</v>
      </c>
      <c r="E74" t="s">
        <v>2024</v>
      </c>
      <c r="F74" t="s">
        <v>1149</v>
      </c>
      <c r="G74" t="str">
        <f>TRIM(DataCo_Customers[[#This Row],[Customer State]])</f>
        <v>PA</v>
      </c>
    </row>
    <row r="75" spans="1:7" x14ac:dyDescent="0.35">
      <c r="A75">
        <v>11720</v>
      </c>
      <c r="B75" t="s">
        <v>1196</v>
      </c>
      <c r="C75" t="s">
        <v>1141</v>
      </c>
      <c r="D75" t="s">
        <v>2099</v>
      </c>
      <c r="E75" t="s">
        <v>2024</v>
      </c>
      <c r="F75" t="s">
        <v>1151</v>
      </c>
      <c r="G75" t="str">
        <f>TRIM(DataCo_Customers[[#This Row],[Customer State]])</f>
        <v>CA</v>
      </c>
    </row>
    <row r="76" spans="1:7" x14ac:dyDescent="0.35">
      <c r="A76">
        <v>3935</v>
      </c>
      <c r="B76" t="s">
        <v>1262</v>
      </c>
      <c r="C76" t="s">
        <v>1141</v>
      </c>
      <c r="D76" t="s">
        <v>2100</v>
      </c>
      <c r="E76" t="s">
        <v>2024</v>
      </c>
      <c r="F76" t="s">
        <v>1151</v>
      </c>
      <c r="G76" t="str">
        <f>TRIM(DataCo_Customers[[#This Row],[Customer State]])</f>
        <v>CA</v>
      </c>
    </row>
    <row r="77" spans="1:7" x14ac:dyDescent="0.35">
      <c r="A77">
        <v>8792</v>
      </c>
      <c r="B77" t="s">
        <v>1196</v>
      </c>
      <c r="C77" t="s">
        <v>1141</v>
      </c>
      <c r="D77" t="s">
        <v>2101</v>
      </c>
      <c r="E77" t="s">
        <v>2024</v>
      </c>
      <c r="F77" t="s">
        <v>1164</v>
      </c>
      <c r="G77" t="str">
        <f>TRIM(DataCo_Customers[[#This Row],[Customer State]])</f>
        <v>GA</v>
      </c>
    </row>
    <row r="78" spans="1:7" x14ac:dyDescent="0.35">
      <c r="A78">
        <v>10416</v>
      </c>
      <c r="B78" t="s">
        <v>1263</v>
      </c>
      <c r="C78" t="s">
        <v>1141</v>
      </c>
      <c r="D78" t="s">
        <v>2102</v>
      </c>
      <c r="E78" t="s">
        <v>2024</v>
      </c>
      <c r="F78" t="s">
        <v>1157</v>
      </c>
      <c r="G78" t="str">
        <f>TRIM(DataCo_Customers[[#This Row],[Customer State]])</f>
        <v>NJ</v>
      </c>
    </row>
    <row r="79" spans="1:7" x14ac:dyDescent="0.35">
      <c r="A79">
        <v>424</v>
      </c>
      <c r="B79" t="s">
        <v>1264</v>
      </c>
      <c r="C79" t="s">
        <v>1141</v>
      </c>
      <c r="D79" t="s">
        <v>2103</v>
      </c>
      <c r="E79" t="s">
        <v>2024</v>
      </c>
      <c r="F79" t="s">
        <v>1151</v>
      </c>
      <c r="G79" t="str">
        <f>TRIM(DataCo_Customers[[#This Row],[Customer State]])</f>
        <v>CA</v>
      </c>
    </row>
    <row r="80" spans="1:7" x14ac:dyDescent="0.35">
      <c r="A80">
        <v>10031</v>
      </c>
      <c r="B80" t="s">
        <v>1265</v>
      </c>
      <c r="C80" t="s">
        <v>1141</v>
      </c>
      <c r="D80" t="s">
        <v>2104</v>
      </c>
      <c r="E80" t="s">
        <v>2024</v>
      </c>
      <c r="F80" t="s">
        <v>1166</v>
      </c>
      <c r="G80" t="str">
        <f>TRIM(DataCo_Customers[[#This Row],[Customer State]])</f>
        <v>TN</v>
      </c>
    </row>
    <row r="81" spans="1:7" x14ac:dyDescent="0.35">
      <c r="A81">
        <v>10819</v>
      </c>
      <c r="B81" t="s">
        <v>1266</v>
      </c>
      <c r="C81" t="s">
        <v>1141</v>
      </c>
      <c r="D81" t="s">
        <v>2105</v>
      </c>
      <c r="E81" t="s">
        <v>2024</v>
      </c>
      <c r="F81" t="s">
        <v>1152</v>
      </c>
      <c r="G81" t="str">
        <f>TRIM(DataCo_Customers[[#This Row],[Customer State]])</f>
        <v>IL</v>
      </c>
    </row>
    <row r="82" spans="1:7" x14ac:dyDescent="0.35">
      <c r="A82">
        <v>5418</v>
      </c>
      <c r="B82" t="s">
        <v>1267</v>
      </c>
      <c r="C82" t="s">
        <v>1141</v>
      </c>
      <c r="D82" t="s">
        <v>2106</v>
      </c>
      <c r="E82" t="s">
        <v>2024</v>
      </c>
      <c r="F82" t="s">
        <v>1151</v>
      </c>
      <c r="G82" t="str">
        <f>TRIM(DataCo_Customers[[#This Row],[Customer State]])</f>
        <v>CA</v>
      </c>
    </row>
    <row r="83" spans="1:7" x14ac:dyDescent="0.35">
      <c r="A83">
        <v>7272</v>
      </c>
      <c r="B83" t="s">
        <v>1268</v>
      </c>
      <c r="C83" t="s">
        <v>1141</v>
      </c>
      <c r="D83" t="s">
        <v>2107</v>
      </c>
      <c r="E83" t="s">
        <v>2024</v>
      </c>
      <c r="F83" t="s">
        <v>1144</v>
      </c>
      <c r="G83" t="str">
        <f>TRIM(DataCo_Customers[[#This Row],[Customer State]])</f>
        <v>NY</v>
      </c>
    </row>
    <row r="84" spans="1:7" x14ac:dyDescent="0.35">
      <c r="A84">
        <v>5329</v>
      </c>
      <c r="B84" t="s">
        <v>1269</v>
      </c>
      <c r="C84" t="s">
        <v>1141</v>
      </c>
      <c r="D84" t="s">
        <v>2108</v>
      </c>
      <c r="E84" t="s">
        <v>2024</v>
      </c>
      <c r="F84" t="s">
        <v>1153</v>
      </c>
      <c r="G84" t="str">
        <f>TRIM(DataCo_Customers[[#This Row],[Customer State]])</f>
        <v>MA</v>
      </c>
    </row>
    <row r="85" spans="1:7" x14ac:dyDescent="0.35">
      <c r="A85">
        <v>7810</v>
      </c>
      <c r="B85" t="s">
        <v>1270</v>
      </c>
      <c r="C85" t="s">
        <v>1141</v>
      </c>
      <c r="D85" t="s">
        <v>2109</v>
      </c>
      <c r="E85" t="s">
        <v>2024</v>
      </c>
      <c r="F85" t="s">
        <v>1166</v>
      </c>
      <c r="G85" t="str">
        <f>TRIM(DataCo_Customers[[#This Row],[Customer State]])</f>
        <v>TN</v>
      </c>
    </row>
    <row r="86" spans="1:7" x14ac:dyDescent="0.35">
      <c r="A86">
        <v>3624</v>
      </c>
      <c r="B86" t="s">
        <v>1271</v>
      </c>
      <c r="C86" t="s">
        <v>1141</v>
      </c>
      <c r="D86" t="s">
        <v>2110</v>
      </c>
      <c r="E86" t="s">
        <v>2024</v>
      </c>
      <c r="F86" t="s">
        <v>1149</v>
      </c>
      <c r="G86" t="str">
        <f>TRIM(DataCo_Customers[[#This Row],[Customer State]])</f>
        <v>PA</v>
      </c>
    </row>
    <row r="87" spans="1:7" x14ac:dyDescent="0.35">
      <c r="A87">
        <v>7331</v>
      </c>
      <c r="B87" t="s">
        <v>1272</v>
      </c>
      <c r="C87" t="s">
        <v>1141</v>
      </c>
      <c r="D87" t="s">
        <v>2111</v>
      </c>
      <c r="E87" t="s">
        <v>2024</v>
      </c>
      <c r="F87" t="s">
        <v>1139</v>
      </c>
      <c r="G87" t="str">
        <f>TRIM(DataCo_Customers[[#This Row],[Customer State]])</f>
        <v>PR</v>
      </c>
    </row>
    <row r="88" spans="1:7" x14ac:dyDescent="0.35">
      <c r="A88">
        <v>125</v>
      </c>
      <c r="B88" t="s">
        <v>1273</v>
      </c>
      <c r="C88" t="s">
        <v>1141</v>
      </c>
      <c r="D88" t="s">
        <v>2112</v>
      </c>
      <c r="E88" t="s">
        <v>2024</v>
      </c>
      <c r="F88" t="s">
        <v>1151</v>
      </c>
      <c r="G88" t="str">
        <f>TRIM(DataCo_Customers[[#This Row],[Customer State]])</f>
        <v>CA</v>
      </c>
    </row>
    <row r="89" spans="1:7" x14ac:dyDescent="0.35">
      <c r="A89">
        <v>9419</v>
      </c>
      <c r="B89" t="s">
        <v>1196</v>
      </c>
      <c r="C89" t="s">
        <v>1141</v>
      </c>
      <c r="D89" t="s">
        <v>2113</v>
      </c>
      <c r="E89" t="s">
        <v>2024</v>
      </c>
      <c r="F89" t="s">
        <v>1144</v>
      </c>
      <c r="G89" t="str">
        <f>TRIM(DataCo_Customers[[#This Row],[Customer State]])</f>
        <v>NY</v>
      </c>
    </row>
    <row r="90" spans="1:7" x14ac:dyDescent="0.35">
      <c r="A90">
        <v>1250</v>
      </c>
      <c r="B90" t="s">
        <v>1274</v>
      </c>
      <c r="C90" t="s">
        <v>1141</v>
      </c>
      <c r="D90" t="s">
        <v>2114</v>
      </c>
      <c r="E90" t="s">
        <v>2024</v>
      </c>
      <c r="F90" t="s">
        <v>1139</v>
      </c>
      <c r="G90" t="str">
        <f>TRIM(DataCo_Customers[[#This Row],[Customer State]])</f>
        <v>PR</v>
      </c>
    </row>
    <row r="91" spans="1:7" x14ac:dyDescent="0.35">
      <c r="A91">
        <v>7683</v>
      </c>
      <c r="B91" t="s">
        <v>1275</v>
      </c>
      <c r="C91" t="s">
        <v>1141</v>
      </c>
      <c r="D91" t="s">
        <v>2115</v>
      </c>
      <c r="E91" t="s">
        <v>2024</v>
      </c>
      <c r="F91" t="s">
        <v>1139</v>
      </c>
      <c r="G91" t="str">
        <f>TRIM(DataCo_Customers[[#This Row],[Customer State]])</f>
        <v>PR</v>
      </c>
    </row>
    <row r="92" spans="1:7" x14ac:dyDescent="0.35">
      <c r="A92">
        <v>2728</v>
      </c>
      <c r="B92" t="s">
        <v>1276</v>
      </c>
      <c r="C92" t="s">
        <v>1141</v>
      </c>
      <c r="D92" t="s">
        <v>2116</v>
      </c>
      <c r="E92" t="s">
        <v>2024</v>
      </c>
      <c r="F92" t="s">
        <v>1139</v>
      </c>
      <c r="G92" t="str">
        <f>TRIM(DataCo_Customers[[#This Row],[Customer State]])</f>
        <v>PR</v>
      </c>
    </row>
    <row r="93" spans="1:7" x14ac:dyDescent="0.35">
      <c r="A93">
        <v>4612</v>
      </c>
      <c r="B93" t="s">
        <v>1261</v>
      </c>
      <c r="C93" t="s">
        <v>1141</v>
      </c>
      <c r="D93" t="s">
        <v>2117</v>
      </c>
      <c r="E93" t="s">
        <v>2024</v>
      </c>
      <c r="F93" t="s">
        <v>1139</v>
      </c>
      <c r="G93" t="str">
        <f>TRIM(DataCo_Customers[[#This Row],[Customer State]])</f>
        <v>PR</v>
      </c>
    </row>
    <row r="94" spans="1:7" x14ac:dyDescent="0.35">
      <c r="A94">
        <v>6408</v>
      </c>
      <c r="B94" t="s">
        <v>1277</v>
      </c>
      <c r="C94" t="s">
        <v>1137</v>
      </c>
      <c r="D94" t="s">
        <v>2118</v>
      </c>
      <c r="E94" t="s">
        <v>1138</v>
      </c>
      <c r="F94" t="s">
        <v>1139</v>
      </c>
      <c r="G94" t="str">
        <f>TRIM(DataCo_Customers[[#This Row],[Customer State]])</f>
        <v>PR</v>
      </c>
    </row>
    <row r="95" spans="1:7" x14ac:dyDescent="0.35">
      <c r="A95">
        <v>2431</v>
      </c>
      <c r="B95" t="s">
        <v>1278</v>
      </c>
      <c r="C95" t="s">
        <v>1137</v>
      </c>
      <c r="D95" t="s">
        <v>2119</v>
      </c>
      <c r="E95" t="s">
        <v>1138</v>
      </c>
      <c r="F95" t="s">
        <v>1139</v>
      </c>
      <c r="G95" t="str">
        <f>TRIM(DataCo_Customers[[#This Row],[Customer State]])</f>
        <v>PR</v>
      </c>
    </row>
    <row r="96" spans="1:7" x14ac:dyDescent="0.35">
      <c r="A96">
        <v>6497</v>
      </c>
      <c r="B96" t="s">
        <v>1250</v>
      </c>
      <c r="C96" t="s">
        <v>1137</v>
      </c>
      <c r="D96" t="s">
        <v>2120</v>
      </c>
      <c r="E96" t="s">
        <v>1138</v>
      </c>
      <c r="F96" t="s">
        <v>1139</v>
      </c>
      <c r="G96" t="str">
        <f>TRIM(DataCo_Customers[[#This Row],[Customer State]])</f>
        <v>PR</v>
      </c>
    </row>
    <row r="97" spans="1:7" x14ac:dyDescent="0.35">
      <c r="A97">
        <v>9011</v>
      </c>
      <c r="B97" t="s">
        <v>1196</v>
      </c>
      <c r="C97" t="s">
        <v>1137</v>
      </c>
      <c r="D97" t="s">
        <v>2121</v>
      </c>
      <c r="E97" t="s">
        <v>1138</v>
      </c>
      <c r="F97" t="s">
        <v>1139</v>
      </c>
      <c r="G97" t="str">
        <f>TRIM(DataCo_Customers[[#This Row],[Customer State]])</f>
        <v>PR</v>
      </c>
    </row>
    <row r="98" spans="1:7" x14ac:dyDescent="0.35">
      <c r="A98">
        <v>716</v>
      </c>
      <c r="B98" t="s">
        <v>1279</v>
      </c>
      <c r="C98" t="s">
        <v>1137</v>
      </c>
      <c r="D98" t="s">
        <v>2122</v>
      </c>
      <c r="E98" t="s">
        <v>1138</v>
      </c>
      <c r="F98" t="s">
        <v>1139</v>
      </c>
      <c r="G98" t="str">
        <f>TRIM(DataCo_Customers[[#This Row],[Customer State]])</f>
        <v>PR</v>
      </c>
    </row>
    <row r="99" spans="1:7" x14ac:dyDescent="0.35">
      <c r="A99">
        <v>7393</v>
      </c>
      <c r="B99" t="s">
        <v>1196</v>
      </c>
      <c r="C99" t="s">
        <v>1137</v>
      </c>
      <c r="D99" t="s">
        <v>2123</v>
      </c>
      <c r="E99" t="s">
        <v>1138</v>
      </c>
      <c r="F99" t="s">
        <v>1139</v>
      </c>
      <c r="G99" t="str">
        <f>TRIM(DataCo_Customers[[#This Row],[Customer State]])</f>
        <v>PR</v>
      </c>
    </row>
    <row r="100" spans="1:7" x14ac:dyDescent="0.35">
      <c r="A100">
        <v>3405</v>
      </c>
      <c r="B100" t="s">
        <v>1280</v>
      </c>
      <c r="C100" t="s">
        <v>1137</v>
      </c>
      <c r="D100" t="s">
        <v>2124</v>
      </c>
      <c r="E100" t="s">
        <v>1138</v>
      </c>
      <c r="F100" t="s">
        <v>1139</v>
      </c>
      <c r="G100" t="str">
        <f>TRIM(DataCo_Customers[[#This Row],[Customer State]])</f>
        <v>PR</v>
      </c>
    </row>
    <row r="101" spans="1:7" x14ac:dyDescent="0.35">
      <c r="A101">
        <v>3150</v>
      </c>
      <c r="B101" t="s">
        <v>1281</v>
      </c>
      <c r="C101" t="s">
        <v>1137</v>
      </c>
      <c r="D101" t="s">
        <v>2125</v>
      </c>
      <c r="E101" t="s">
        <v>1138</v>
      </c>
      <c r="F101" t="s">
        <v>1139</v>
      </c>
      <c r="G101" t="str">
        <f>TRIM(DataCo_Customers[[#This Row],[Customer State]])</f>
        <v>PR</v>
      </c>
    </row>
    <row r="102" spans="1:7" x14ac:dyDescent="0.35">
      <c r="A102">
        <v>7687</v>
      </c>
      <c r="B102" t="s">
        <v>1282</v>
      </c>
      <c r="C102" t="s">
        <v>1137</v>
      </c>
      <c r="D102" t="s">
        <v>2126</v>
      </c>
      <c r="E102" t="s">
        <v>1138</v>
      </c>
      <c r="F102" t="s">
        <v>1139</v>
      </c>
      <c r="G102" t="str">
        <f>TRIM(DataCo_Customers[[#This Row],[Customer State]])</f>
        <v>PR</v>
      </c>
    </row>
    <row r="103" spans="1:7" x14ac:dyDescent="0.35">
      <c r="A103">
        <v>2324</v>
      </c>
      <c r="B103" t="s">
        <v>1283</v>
      </c>
      <c r="C103" t="s">
        <v>1137</v>
      </c>
      <c r="D103" t="s">
        <v>2127</v>
      </c>
      <c r="E103" t="s">
        <v>1138</v>
      </c>
      <c r="F103" t="s">
        <v>1139</v>
      </c>
      <c r="G103" t="str">
        <f>TRIM(DataCo_Customers[[#This Row],[Customer State]])</f>
        <v>PR</v>
      </c>
    </row>
    <row r="104" spans="1:7" x14ac:dyDescent="0.35">
      <c r="A104">
        <v>4594</v>
      </c>
      <c r="B104" t="s">
        <v>1284</v>
      </c>
      <c r="C104" t="s">
        <v>1137</v>
      </c>
      <c r="D104" t="s">
        <v>2128</v>
      </c>
      <c r="E104" t="s">
        <v>1138</v>
      </c>
      <c r="F104" t="s">
        <v>1139</v>
      </c>
      <c r="G104" t="str">
        <f>TRIM(DataCo_Customers[[#This Row],[Customer State]])</f>
        <v>PR</v>
      </c>
    </row>
    <row r="105" spans="1:7" x14ac:dyDescent="0.35">
      <c r="A105">
        <v>1171</v>
      </c>
      <c r="B105" t="s">
        <v>1196</v>
      </c>
      <c r="C105" t="s">
        <v>1137</v>
      </c>
      <c r="D105" t="s">
        <v>2129</v>
      </c>
      <c r="E105" t="s">
        <v>1138</v>
      </c>
      <c r="F105" t="s">
        <v>1142</v>
      </c>
      <c r="G105" t="str">
        <f>TRIM(DataCo_Customers[[#This Row],[Customer State]])</f>
        <v>PR</v>
      </c>
    </row>
    <row r="106" spans="1:7" x14ac:dyDescent="0.35">
      <c r="A106">
        <v>2851</v>
      </c>
      <c r="B106" t="s">
        <v>1285</v>
      </c>
      <c r="C106" t="s">
        <v>1137</v>
      </c>
      <c r="D106" t="s">
        <v>2130</v>
      </c>
      <c r="E106" t="s">
        <v>1138</v>
      </c>
      <c r="F106" t="s">
        <v>1142</v>
      </c>
      <c r="G106" t="str">
        <f>TRIM(DataCo_Customers[[#This Row],[Customer State]])</f>
        <v>PR</v>
      </c>
    </row>
    <row r="107" spans="1:7" x14ac:dyDescent="0.35">
      <c r="A107">
        <v>223</v>
      </c>
      <c r="B107" t="s">
        <v>1286</v>
      </c>
      <c r="C107" t="s">
        <v>1137</v>
      </c>
      <c r="D107" t="s">
        <v>2131</v>
      </c>
      <c r="E107" t="s">
        <v>1138</v>
      </c>
      <c r="F107" t="s">
        <v>1165</v>
      </c>
      <c r="G107" t="str">
        <f>TRIM(DataCo_Customers[[#This Row],[Customer State]])</f>
        <v>OR</v>
      </c>
    </row>
    <row r="108" spans="1:7" x14ac:dyDescent="0.35">
      <c r="A108">
        <v>9189</v>
      </c>
      <c r="B108" t="s">
        <v>1235</v>
      </c>
      <c r="C108" t="s">
        <v>1137</v>
      </c>
      <c r="D108" t="s">
        <v>2132</v>
      </c>
      <c r="E108" t="s">
        <v>1138</v>
      </c>
      <c r="F108" t="s">
        <v>1151</v>
      </c>
      <c r="G108" t="str">
        <f>TRIM(DataCo_Customers[[#This Row],[Customer State]])</f>
        <v>CA</v>
      </c>
    </row>
    <row r="109" spans="1:7" x14ac:dyDescent="0.35">
      <c r="A109">
        <v>6827</v>
      </c>
      <c r="B109" t="s">
        <v>1196</v>
      </c>
      <c r="C109" t="s">
        <v>1137</v>
      </c>
      <c r="D109" t="s">
        <v>2133</v>
      </c>
      <c r="E109" t="s">
        <v>1138</v>
      </c>
      <c r="F109" t="s">
        <v>1151</v>
      </c>
      <c r="G109" t="str">
        <f>TRIM(DataCo_Customers[[#This Row],[Customer State]])</f>
        <v>CA</v>
      </c>
    </row>
    <row r="110" spans="1:7" x14ac:dyDescent="0.35">
      <c r="A110">
        <v>6944</v>
      </c>
      <c r="B110" t="s">
        <v>1287</v>
      </c>
      <c r="C110" t="s">
        <v>1137</v>
      </c>
      <c r="D110" t="s">
        <v>2134</v>
      </c>
      <c r="E110" t="s">
        <v>1138</v>
      </c>
      <c r="F110" t="s">
        <v>1143</v>
      </c>
      <c r="G110" t="str">
        <f>TRIM(DataCo_Customers[[#This Row],[Customer State]])</f>
        <v>PR</v>
      </c>
    </row>
    <row r="111" spans="1:7" x14ac:dyDescent="0.35">
      <c r="A111">
        <v>2924</v>
      </c>
      <c r="B111" t="s">
        <v>1288</v>
      </c>
      <c r="C111" t="s">
        <v>1137</v>
      </c>
      <c r="D111" t="s">
        <v>2135</v>
      </c>
      <c r="E111" t="s">
        <v>1138</v>
      </c>
      <c r="F111" t="s">
        <v>1143</v>
      </c>
      <c r="G111" t="str">
        <f>TRIM(DataCo_Customers[[#This Row],[Customer State]])</f>
        <v>PR</v>
      </c>
    </row>
    <row r="112" spans="1:7" x14ac:dyDescent="0.35">
      <c r="A112">
        <v>3546</v>
      </c>
      <c r="B112" t="s">
        <v>1289</v>
      </c>
      <c r="C112" t="s">
        <v>1137</v>
      </c>
      <c r="D112" t="s">
        <v>2136</v>
      </c>
      <c r="E112" t="s">
        <v>1138</v>
      </c>
      <c r="F112" t="s">
        <v>1144</v>
      </c>
      <c r="G112" t="str">
        <f>TRIM(DataCo_Customers[[#This Row],[Customer State]])</f>
        <v>NY</v>
      </c>
    </row>
    <row r="113" spans="1:7" x14ac:dyDescent="0.35">
      <c r="A113">
        <v>9082</v>
      </c>
      <c r="B113" t="s">
        <v>1290</v>
      </c>
      <c r="C113" t="s">
        <v>1137</v>
      </c>
      <c r="D113" t="s">
        <v>2137</v>
      </c>
      <c r="E113" t="s">
        <v>1138</v>
      </c>
      <c r="F113" t="s">
        <v>1142</v>
      </c>
      <c r="G113" t="str">
        <f>TRIM(DataCo_Customers[[#This Row],[Customer State]])</f>
        <v>PR</v>
      </c>
    </row>
    <row r="114" spans="1:7" x14ac:dyDescent="0.35">
      <c r="A114">
        <v>11782</v>
      </c>
      <c r="B114" t="s">
        <v>1291</v>
      </c>
      <c r="C114" t="s">
        <v>1137</v>
      </c>
      <c r="D114" t="s">
        <v>2138</v>
      </c>
      <c r="E114" t="s">
        <v>1138</v>
      </c>
      <c r="F114" t="s">
        <v>1149</v>
      </c>
      <c r="G114" t="str">
        <f>TRIM(DataCo_Customers[[#This Row],[Customer State]])</f>
        <v>PA</v>
      </c>
    </row>
    <row r="115" spans="1:7" x14ac:dyDescent="0.35">
      <c r="A115">
        <v>8511</v>
      </c>
      <c r="B115" t="s">
        <v>1196</v>
      </c>
      <c r="C115" t="s">
        <v>1137</v>
      </c>
      <c r="D115" t="s">
        <v>2139</v>
      </c>
      <c r="E115" t="s">
        <v>1138</v>
      </c>
      <c r="F115" t="s">
        <v>1143</v>
      </c>
      <c r="G115" t="str">
        <f>TRIM(DataCo_Customers[[#This Row],[Customer State]])</f>
        <v>PR</v>
      </c>
    </row>
    <row r="116" spans="1:7" x14ac:dyDescent="0.35">
      <c r="A116">
        <v>10610</v>
      </c>
      <c r="B116" t="s">
        <v>1292</v>
      </c>
      <c r="C116" t="s">
        <v>1167</v>
      </c>
      <c r="D116" t="s">
        <v>2140</v>
      </c>
      <c r="E116" t="s">
        <v>1138</v>
      </c>
      <c r="F116" t="s">
        <v>1142</v>
      </c>
      <c r="G116" t="str">
        <f>TRIM(DataCo_Customers[[#This Row],[Customer State]])</f>
        <v>PR</v>
      </c>
    </row>
    <row r="117" spans="1:7" x14ac:dyDescent="0.35">
      <c r="A117">
        <v>10046</v>
      </c>
      <c r="B117" t="s">
        <v>1196</v>
      </c>
      <c r="C117" t="s">
        <v>1167</v>
      </c>
      <c r="D117" t="s">
        <v>2141</v>
      </c>
      <c r="E117" t="s">
        <v>1138</v>
      </c>
      <c r="F117" t="s">
        <v>1142</v>
      </c>
      <c r="G117" t="str">
        <f>TRIM(DataCo_Customers[[#This Row],[Customer State]])</f>
        <v>PR</v>
      </c>
    </row>
    <row r="118" spans="1:7" x14ac:dyDescent="0.35">
      <c r="A118">
        <v>4429</v>
      </c>
      <c r="B118" t="s">
        <v>1293</v>
      </c>
      <c r="C118" t="s">
        <v>1167</v>
      </c>
      <c r="D118" t="s">
        <v>2142</v>
      </c>
      <c r="E118" t="s">
        <v>2024</v>
      </c>
      <c r="F118" t="s">
        <v>1144</v>
      </c>
      <c r="G118" t="str">
        <f>TRIM(DataCo_Customers[[#This Row],[Customer State]])</f>
        <v>NY</v>
      </c>
    </row>
    <row r="119" spans="1:7" x14ac:dyDescent="0.35">
      <c r="A119">
        <v>8037</v>
      </c>
      <c r="B119" t="s">
        <v>1294</v>
      </c>
      <c r="C119" t="s">
        <v>1167</v>
      </c>
      <c r="D119" t="s">
        <v>2143</v>
      </c>
      <c r="E119" t="s">
        <v>2024</v>
      </c>
      <c r="F119" t="s">
        <v>1165</v>
      </c>
      <c r="G119" t="str">
        <f>TRIM(DataCo_Customers[[#This Row],[Customer State]])</f>
        <v>OR</v>
      </c>
    </row>
    <row r="120" spans="1:7" x14ac:dyDescent="0.35">
      <c r="A120">
        <v>9352</v>
      </c>
      <c r="B120" t="s">
        <v>1295</v>
      </c>
      <c r="C120" t="s">
        <v>1167</v>
      </c>
      <c r="D120" t="s">
        <v>2144</v>
      </c>
      <c r="E120" t="s">
        <v>2024</v>
      </c>
      <c r="F120" t="s">
        <v>1144</v>
      </c>
      <c r="G120" t="str">
        <f>TRIM(DataCo_Customers[[#This Row],[Customer State]])</f>
        <v>NY</v>
      </c>
    </row>
    <row r="121" spans="1:7" x14ac:dyDescent="0.35">
      <c r="A121">
        <v>10081</v>
      </c>
      <c r="B121" t="s">
        <v>1259</v>
      </c>
      <c r="C121" t="s">
        <v>1167</v>
      </c>
      <c r="D121" t="s">
        <v>2145</v>
      </c>
      <c r="E121" t="s">
        <v>2024</v>
      </c>
      <c r="F121" t="s">
        <v>1151</v>
      </c>
      <c r="G121" t="str">
        <f>TRIM(DataCo_Customers[[#This Row],[Customer State]])</f>
        <v>CA</v>
      </c>
    </row>
    <row r="122" spans="1:7" x14ac:dyDescent="0.35">
      <c r="A122">
        <v>9432</v>
      </c>
      <c r="B122" t="s">
        <v>1296</v>
      </c>
      <c r="C122" t="s">
        <v>1167</v>
      </c>
      <c r="D122" t="s">
        <v>2146</v>
      </c>
      <c r="E122" t="s">
        <v>2024</v>
      </c>
      <c r="F122" t="s">
        <v>1144</v>
      </c>
      <c r="G122" t="str">
        <f>TRIM(DataCo_Customers[[#This Row],[Customer State]])</f>
        <v>NY</v>
      </c>
    </row>
    <row r="123" spans="1:7" x14ac:dyDescent="0.35">
      <c r="A123">
        <v>695</v>
      </c>
      <c r="B123" t="s">
        <v>1297</v>
      </c>
      <c r="C123" t="s">
        <v>1167</v>
      </c>
      <c r="D123" t="s">
        <v>2147</v>
      </c>
      <c r="E123" t="s">
        <v>2024</v>
      </c>
      <c r="F123" t="s">
        <v>1151</v>
      </c>
      <c r="G123" t="str">
        <f>TRIM(DataCo_Customers[[#This Row],[Customer State]])</f>
        <v>CA</v>
      </c>
    </row>
    <row r="124" spans="1:7" x14ac:dyDescent="0.35">
      <c r="A124">
        <v>9511</v>
      </c>
      <c r="B124" t="s">
        <v>1298</v>
      </c>
      <c r="C124" t="s">
        <v>1167</v>
      </c>
      <c r="D124" t="s">
        <v>2148</v>
      </c>
      <c r="E124" t="s">
        <v>2024</v>
      </c>
      <c r="F124" t="s">
        <v>1151</v>
      </c>
      <c r="G124" t="str">
        <f>TRIM(DataCo_Customers[[#This Row],[Customer State]])</f>
        <v>CA</v>
      </c>
    </row>
    <row r="125" spans="1:7" x14ac:dyDescent="0.35">
      <c r="A125">
        <v>2035</v>
      </c>
      <c r="B125" t="s">
        <v>1299</v>
      </c>
      <c r="C125" t="s">
        <v>1167</v>
      </c>
      <c r="D125" t="s">
        <v>2149</v>
      </c>
      <c r="E125" t="s">
        <v>2024</v>
      </c>
      <c r="F125" t="s">
        <v>1152</v>
      </c>
      <c r="G125" t="str">
        <f>TRIM(DataCo_Customers[[#This Row],[Customer State]])</f>
        <v>IL</v>
      </c>
    </row>
    <row r="126" spans="1:7" x14ac:dyDescent="0.35">
      <c r="A126">
        <v>6492</v>
      </c>
      <c r="B126" t="s">
        <v>1300</v>
      </c>
      <c r="C126" t="s">
        <v>1167</v>
      </c>
      <c r="D126" t="s">
        <v>2150</v>
      </c>
      <c r="E126" t="s">
        <v>2024</v>
      </c>
      <c r="F126" t="s">
        <v>1168</v>
      </c>
      <c r="G126" t="str">
        <f>TRIM(DataCo_Customers[[#This Row],[Customer State]])</f>
        <v>IL</v>
      </c>
    </row>
    <row r="127" spans="1:7" x14ac:dyDescent="0.35">
      <c r="A127">
        <v>9112</v>
      </c>
      <c r="B127" t="s">
        <v>1301</v>
      </c>
      <c r="C127" t="s">
        <v>1167</v>
      </c>
      <c r="D127" t="s">
        <v>2151</v>
      </c>
      <c r="E127" t="s">
        <v>2024</v>
      </c>
      <c r="F127" t="s">
        <v>1148</v>
      </c>
      <c r="G127" t="str">
        <f>TRIM(DataCo_Customers[[#This Row],[Customer State]])</f>
        <v>FL</v>
      </c>
    </row>
    <row r="128" spans="1:7" x14ac:dyDescent="0.35">
      <c r="A128">
        <v>7532</v>
      </c>
      <c r="B128" t="s">
        <v>1302</v>
      </c>
      <c r="C128" t="s">
        <v>1167</v>
      </c>
      <c r="D128" t="s">
        <v>2152</v>
      </c>
      <c r="E128" t="s">
        <v>2024</v>
      </c>
      <c r="F128" t="s">
        <v>1149</v>
      </c>
      <c r="G128" t="str">
        <f>TRIM(DataCo_Customers[[#This Row],[Customer State]])</f>
        <v>PA</v>
      </c>
    </row>
    <row r="129" spans="1:7" x14ac:dyDescent="0.35">
      <c r="A129">
        <v>6950</v>
      </c>
      <c r="B129" t="s">
        <v>1303</v>
      </c>
      <c r="C129" t="s">
        <v>1167</v>
      </c>
      <c r="D129" t="s">
        <v>2153</v>
      </c>
      <c r="E129" t="s">
        <v>2024</v>
      </c>
      <c r="F129" t="s">
        <v>1149</v>
      </c>
      <c r="G129" t="str">
        <f>TRIM(DataCo_Customers[[#This Row],[Customer State]])</f>
        <v>PA</v>
      </c>
    </row>
    <row r="130" spans="1:7" x14ac:dyDescent="0.35">
      <c r="A130">
        <v>4830</v>
      </c>
      <c r="B130" t="s">
        <v>1304</v>
      </c>
      <c r="C130" t="s">
        <v>1167</v>
      </c>
      <c r="D130" t="s">
        <v>2154</v>
      </c>
      <c r="E130" t="s">
        <v>2024</v>
      </c>
      <c r="F130" t="s">
        <v>1149</v>
      </c>
      <c r="G130" t="str">
        <f>TRIM(DataCo_Customers[[#This Row],[Customer State]])</f>
        <v>PA</v>
      </c>
    </row>
    <row r="131" spans="1:7" x14ac:dyDescent="0.35">
      <c r="A131">
        <v>11797</v>
      </c>
      <c r="B131" t="s">
        <v>1305</v>
      </c>
      <c r="C131" t="s">
        <v>1167</v>
      </c>
      <c r="D131" t="s">
        <v>2155</v>
      </c>
      <c r="E131" t="s">
        <v>2024</v>
      </c>
      <c r="F131" t="s">
        <v>1169</v>
      </c>
      <c r="G131" t="str">
        <f>TRIM(DataCo_Customers[[#This Row],[Customer State]])</f>
        <v>UT</v>
      </c>
    </row>
    <row r="132" spans="1:7" x14ac:dyDescent="0.35">
      <c r="A132">
        <v>6967</v>
      </c>
      <c r="B132" t="s">
        <v>1306</v>
      </c>
      <c r="C132" t="s">
        <v>1167</v>
      </c>
      <c r="D132" t="s">
        <v>2156</v>
      </c>
      <c r="E132" t="s">
        <v>2024</v>
      </c>
      <c r="F132" t="s">
        <v>1142</v>
      </c>
      <c r="G132" t="str">
        <f>TRIM(DataCo_Customers[[#This Row],[Customer State]])</f>
        <v>PR</v>
      </c>
    </row>
    <row r="133" spans="1:7" x14ac:dyDescent="0.35">
      <c r="A133">
        <v>2891</v>
      </c>
      <c r="B133" t="s">
        <v>1307</v>
      </c>
      <c r="C133" t="s">
        <v>1167</v>
      </c>
      <c r="D133" t="s">
        <v>2157</v>
      </c>
      <c r="E133" t="s">
        <v>2024</v>
      </c>
      <c r="F133" t="s">
        <v>1151</v>
      </c>
      <c r="G133" t="str">
        <f>TRIM(DataCo_Customers[[#This Row],[Customer State]])</f>
        <v>CA</v>
      </c>
    </row>
    <row r="134" spans="1:7" x14ac:dyDescent="0.35">
      <c r="A134">
        <v>9345</v>
      </c>
      <c r="B134" t="s">
        <v>1308</v>
      </c>
      <c r="C134" t="s">
        <v>1167</v>
      </c>
      <c r="D134" t="s">
        <v>2158</v>
      </c>
      <c r="E134" t="s">
        <v>2024</v>
      </c>
      <c r="F134" t="s">
        <v>1155</v>
      </c>
      <c r="G134" t="str">
        <f>TRIM(DataCo_Customers[[#This Row],[Customer State]])</f>
        <v>CO</v>
      </c>
    </row>
    <row r="135" spans="1:7" x14ac:dyDescent="0.35">
      <c r="A135">
        <v>3306</v>
      </c>
      <c r="B135" t="s">
        <v>1309</v>
      </c>
      <c r="C135" t="s">
        <v>1167</v>
      </c>
      <c r="D135" t="s">
        <v>2159</v>
      </c>
      <c r="E135" t="s">
        <v>2024</v>
      </c>
      <c r="F135" t="s">
        <v>1144</v>
      </c>
      <c r="G135" t="str">
        <f>TRIM(DataCo_Customers[[#This Row],[Customer State]])</f>
        <v>NY</v>
      </c>
    </row>
    <row r="136" spans="1:7" x14ac:dyDescent="0.35">
      <c r="A136">
        <v>6670</v>
      </c>
      <c r="B136" t="s">
        <v>1310</v>
      </c>
      <c r="C136" t="s">
        <v>1167</v>
      </c>
      <c r="D136" t="s">
        <v>2160</v>
      </c>
      <c r="E136" t="s">
        <v>2024</v>
      </c>
      <c r="F136" t="s">
        <v>1142</v>
      </c>
      <c r="G136" t="str">
        <f>TRIM(DataCo_Customers[[#This Row],[Customer State]])</f>
        <v>PR</v>
      </c>
    </row>
    <row r="137" spans="1:7" x14ac:dyDescent="0.35">
      <c r="A137">
        <v>9723</v>
      </c>
      <c r="B137" t="s">
        <v>1311</v>
      </c>
      <c r="C137" t="s">
        <v>1167</v>
      </c>
      <c r="D137" t="s">
        <v>2161</v>
      </c>
      <c r="E137" t="s">
        <v>2024</v>
      </c>
      <c r="F137" t="s">
        <v>1151</v>
      </c>
      <c r="G137" t="str">
        <f>TRIM(DataCo_Customers[[#This Row],[Customer State]])</f>
        <v>CA</v>
      </c>
    </row>
    <row r="138" spans="1:7" x14ac:dyDescent="0.35">
      <c r="A138">
        <v>1662</v>
      </c>
      <c r="B138" t="s">
        <v>1312</v>
      </c>
      <c r="C138" t="s">
        <v>1167</v>
      </c>
      <c r="D138" t="s">
        <v>2162</v>
      </c>
      <c r="E138" t="s">
        <v>2024</v>
      </c>
      <c r="F138" t="s">
        <v>1144</v>
      </c>
      <c r="G138" t="str">
        <f>TRIM(DataCo_Customers[[#This Row],[Customer State]])</f>
        <v>NY</v>
      </c>
    </row>
    <row r="139" spans="1:7" x14ac:dyDescent="0.35">
      <c r="A139">
        <v>2709</v>
      </c>
      <c r="B139" t="s">
        <v>1196</v>
      </c>
      <c r="C139" t="s">
        <v>1167</v>
      </c>
      <c r="D139" t="s">
        <v>2163</v>
      </c>
      <c r="E139" t="s">
        <v>2024</v>
      </c>
      <c r="F139" t="s">
        <v>1144</v>
      </c>
      <c r="G139" t="str">
        <f>TRIM(DataCo_Customers[[#This Row],[Customer State]])</f>
        <v>NY</v>
      </c>
    </row>
    <row r="140" spans="1:7" x14ac:dyDescent="0.35">
      <c r="A140">
        <v>12101</v>
      </c>
      <c r="B140" t="s">
        <v>1313</v>
      </c>
      <c r="C140" t="s">
        <v>1167</v>
      </c>
      <c r="D140" t="s">
        <v>2164</v>
      </c>
      <c r="E140" t="s">
        <v>2024</v>
      </c>
      <c r="F140" t="s">
        <v>1158</v>
      </c>
      <c r="G140" t="str">
        <f>TRIM(DataCo_Customers[[#This Row],[Customer State]])</f>
        <v>OH</v>
      </c>
    </row>
    <row r="141" spans="1:7" x14ac:dyDescent="0.35">
      <c r="A141">
        <v>8078</v>
      </c>
      <c r="B141" t="s">
        <v>1314</v>
      </c>
      <c r="C141" t="s">
        <v>1167</v>
      </c>
      <c r="D141" t="s">
        <v>2165</v>
      </c>
      <c r="E141" t="s">
        <v>2024</v>
      </c>
      <c r="F141" t="s">
        <v>1144</v>
      </c>
      <c r="G141" t="str">
        <f>TRIM(DataCo_Customers[[#This Row],[Customer State]])</f>
        <v>NY</v>
      </c>
    </row>
    <row r="142" spans="1:7" x14ac:dyDescent="0.35">
      <c r="A142">
        <v>2540</v>
      </c>
      <c r="B142" t="s">
        <v>1315</v>
      </c>
      <c r="C142" t="s">
        <v>1167</v>
      </c>
      <c r="D142" t="s">
        <v>2166</v>
      </c>
      <c r="E142" t="s">
        <v>2024</v>
      </c>
      <c r="F142" t="s">
        <v>1144</v>
      </c>
      <c r="G142" t="str">
        <f>TRIM(DataCo_Customers[[#This Row],[Customer State]])</f>
        <v>NY</v>
      </c>
    </row>
    <row r="143" spans="1:7" x14ac:dyDescent="0.35">
      <c r="A143">
        <v>4329</v>
      </c>
      <c r="B143" t="s">
        <v>1316</v>
      </c>
      <c r="C143" t="s">
        <v>1167</v>
      </c>
      <c r="D143" t="s">
        <v>2167</v>
      </c>
      <c r="E143" t="s">
        <v>2024</v>
      </c>
      <c r="F143" t="s">
        <v>1144</v>
      </c>
      <c r="G143" t="str">
        <f>TRIM(DataCo_Customers[[#This Row],[Customer State]])</f>
        <v>NY</v>
      </c>
    </row>
    <row r="144" spans="1:7" x14ac:dyDescent="0.35">
      <c r="A144">
        <v>8841</v>
      </c>
      <c r="B144" t="s">
        <v>1196</v>
      </c>
      <c r="C144" t="s">
        <v>1167</v>
      </c>
      <c r="D144" t="s">
        <v>2168</v>
      </c>
      <c r="E144" t="s">
        <v>2024</v>
      </c>
      <c r="F144" t="s">
        <v>1151</v>
      </c>
      <c r="G144" t="str">
        <f>TRIM(DataCo_Customers[[#This Row],[Customer State]])</f>
        <v>CA</v>
      </c>
    </row>
    <row r="145" spans="1:7" x14ac:dyDescent="0.35">
      <c r="A145">
        <v>6248</v>
      </c>
      <c r="B145" t="s">
        <v>1317</v>
      </c>
      <c r="C145" t="s">
        <v>1141</v>
      </c>
      <c r="D145" t="s">
        <v>2169</v>
      </c>
      <c r="E145" t="s">
        <v>2024</v>
      </c>
      <c r="F145" t="s">
        <v>1170</v>
      </c>
      <c r="G145" t="str">
        <f>TRIM(DataCo_Customers[[#This Row],[Customer State]])</f>
        <v>CA</v>
      </c>
    </row>
    <row r="146" spans="1:7" x14ac:dyDescent="0.35">
      <c r="A146">
        <v>7832</v>
      </c>
      <c r="B146" t="s">
        <v>1318</v>
      </c>
      <c r="C146" t="s">
        <v>1167</v>
      </c>
      <c r="D146" t="s">
        <v>2170</v>
      </c>
      <c r="E146" t="s">
        <v>2024</v>
      </c>
      <c r="F146" t="s">
        <v>1152</v>
      </c>
      <c r="G146" t="str">
        <f>TRIM(DataCo_Customers[[#This Row],[Customer State]])</f>
        <v>IL</v>
      </c>
    </row>
    <row r="147" spans="1:7" x14ac:dyDescent="0.35">
      <c r="A147">
        <v>1944</v>
      </c>
      <c r="B147" t="s">
        <v>1196</v>
      </c>
      <c r="C147" t="s">
        <v>1137</v>
      </c>
      <c r="D147" t="s">
        <v>2171</v>
      </c>
      <c r="E147" t="s">
        <v>2024</v>
      </c>
      <c r="F147" t="s">
        <v>1144</v>
      </c>
      <c r="G147" t="str">
        <f>TRIM(DataCo_Customers[[#This Row],[Customer State]])</f>
        <v>NY</v>
      </c>
    </row>
    <row r="148" spans="1:7" x14ac:dyDescent="0.35">
      <c r="A148">
        <v>1788</v>
      </c>
      <c r="B148" t="s">
        <v>1319</v>
      </c>
      <c r="C148" t="s">
        <v>1141</v>
      </c>
      <c r="D148" t="s">
        <v>2172</v>
      </c>
      <c r="E148" t="s">
        <v>2024</v>
      </c>
      <c r="F148" t="s">
        <v>1171</v>
      </c>
      <c r="G148" t="str">
        <f>TRIM(DataCo_Customers[[#This Row],[Customer State]])</f>
        <v>FL</v>
      </c>
    </row>
    <row r="149" spans="1:7" x14ac:dyDescent="0.35">
      <c r="A149">
        <v>8480</v>
      </c>
      <c r="B149" t="s">
        <v>1320</v>
      </c>
      <c r="C149" t="s">
        <v>1141</v>
      </c>
      <c r="D149" t="s">
        <v>2173</v>
      </c>
      <c r="E149" t="s">
        <v>2024</v>
      </c>
      <c r="F149" t="s">
        <v>1142</v>
      </c>
      <c r="G149" t="str">
        <f>TRIM(DataCo_Customers[[#This Row],[Customer State]])</f>
        <v>PR</v>
      </c>
    </row>
    <row r="150" spans="1:7" x14ac:dyDescent="0.35">
      <c r="A150">
        <v>7465</v>
      </c>
      <c r="B150" t="s">
        <v>1321</v>
      </c>
      <c r="C150" t="s">
        <v>1141</v>
      </c>
      <c r="D150" t="s">
        <v>2174</v>
      </c>
      <c r="E150" t="s">
        <v>2024</v>
      </c>
      <c r="F150" t="s">
        <v>1172</v>
      </c>
      <c r="G150" t="str">
        <f>TRIM(DataCo_Customers[[#This Row],[Customer State]])</f>
        <v>NC</v>
      </c>
    </row>
    <row r="151" spans="1:7" x14ac:dyDescent="0.35">
      <c r="A151">
        <v>10173</v>
      </c>
      <c r="B151" t="s">
        <v>1322</v>
      </c>
      <c r="C151" t="s">
        <v>1141</v>
      </c>
      <c r="D151" t="s">
        <v>2175</v>
      </c>
      <c r="E151" t="s">
        <v>2024</v>
      </c>
      <c r="F151" t="s">
        <v>1149</v>
      </c>
      <c r="G151" t="str">
        <f>TRIM(DataCo_Customers[[#This Row],[Customer State]])</f>
        <v>PA</v>
      </c>
    </row>
    <row r="152" spans="1:7" x14ac:dyDescent="0.35">
      <c r="A152">
        <v>3754</v>
      </c>
      <c r="B152" t="s">
        <v>1323</v>
      </c>
      <c r="C152" t="s">
        <v>1137</v>
      </c>
      <c r="D152" t="s">
        <v>2176</v>
      </c>
      <c r="E152" t="s">
        <v>2024</v>
      </c>
      <c r="F152" t="s">
        <v>1142</v>
      </c>
      <c r="G152" t="str">
        <f>TRIM(DataCo_Customers[[#This Row],[Customer State]])</f>
        <v>PR</v>
      </c>
    </row>
    <row r="153" spans="1:7" x14ac:dyDescent="0.35">
      <c r="A153">
        <v>6370</v>
      </c>
      <c r="B153" t="s">
        <v>1324</v>
      </c>
      <c r="C153" t="s">
        <v>1167</v>
      </c>
      <c r="D153" t="s">
        <v>2177</v>
      </c>
      <c r="E153" t="s">
        <v>2024</v>
      </c>
      <c r="F153" t="s">
        <v>1142</v>
      </c>
      <c r="G153" t="str">
        <f>TRIM(DataCo_Customers[[#This Row],[Customer State]])</f>
        <v>PR</v>
      </c>
    </row>
    <row r="154" spans="1:7" x14ac:dyDescent="0.35">
      <c r="A154">
        <v>6374</v>
      </c>
      <c r="B154" t="s">
        <v>1325</v>
      </c>
      <c r="C154" t="s">
        <v>1167</v>
      </c>
      <c r="D154" t="s">
        <v>2178</v>
      </c>
      <c r="E154" t="s">
        <v>1138</v>
      </c>
      <c r="F154" t="s">
        <v>1142</v>
      </c>
      <c r="G154" t="str">
        <f>TRIM(DataCo_Customers[[#This Row],[Customer State]])</f>
        <v>PR</v>
      </c>
    </row>
    <row r="155" spans="1:7" x14ac:dyDescent="0.35">
      <c r="A155">
        <v>12355</v>
      </c>
      <c r="B155" t="s">
        <v>1326</v>
      </c>
      <c r="C155" t="s">
        <v>1141</v>
      </c>
      <c r="D155" t="s">
        <v>2179</v>
      </c>
      <c r="E155" t="s">
        <v>2024</v>
      </c>
      <c r="F155" t="s">
        <v>1142</v>
      </c>
      <c r="G155" t="str">
        <f>TRIM(DataCo_Customers[[#This Row],[Customer State]])</f>
        <v>PR</v>
      </c>
    </row>
    <row r="156" spans="1:7" x14ac:dyDescent="0.35">
      <c r="A156">
        <v>9727</v>
      </c>
      <c r="B156" t="s">
        <v>1327</v>
      </c>
      <c r="C156" t="s">
        <v>1137</v>
      </c>
      <c r="D156" t="s">
        <v>2180</v>
      </c>
      <c r="E156" t="s">
        <v>2024</v>
      </c>
      <c r="F156" t="s">
        <v>1152</v>
      </c>
      <c r="G156" t="str">
        <f>TRIM(DataCo_Customers[[#This Row],[Customer State]])</f>
        <v>IL</v>
      </c>
    </row>
    <row r="157" spans="1:7" x14ac:dyDescent="0.35">
      <c r="A157">
        <v>1169</v>
      </c>
      <c r="B157" t="s">
        <v>1196</v>
      </c>
      <c r="C157" t="s">
        <v>1167</v>
      </c>
      <c r="D157" t="s">
        <v>2181</v>
      </c>
      <c r="E157" t="s">
        <v>2024</v>
      </c>
      <c r="F157" t="s">
        <v>1151</v>
      </c>
      <c r="G157" t="str">
        <f>TRIM(DataCo_Customers[[#This Row],[Customer State]])</f>
        <v>CA</v>
      </c>
    </row>
    <row r="158" spans="1:7" x14ac:dyDescent="0.35">
      <c r="A158">
        <v>7269</v>
      </c>
      <c r="B158" t="s">
        <v>1328</v>
      </c>
      <c r="C158" t="s">
        <v>1141</v>
      </c>
      <c r="D158" t="s">
        <v>2182</v>
      </c>
      <c r="E158" t="s">
        <v>2024</v>
      </c>
      <c r="F158" t="s">
        <v>1142</v>
      </c>
      <c r="G158" t="str">
        <f>TRIM(DataCo_Customers[[#This Row],[Customer State]])</f>
        <v>PR</v>
      </c>
    </row>
    <row r="159" spans="1:7" x14ac:dyDescent="0.35">
      <c r="A159">
        <v>2588</v>
      </c>
      <c r="B159" t="s">
        <v>1196</v>
      </c>
      <c r="C159" t="s">
        <v>1141</v>
      </c>
      <c r="D159" t="s">
        <v>2183</v>
      </c>
      <c r="E159" t="s">
        <v>1138</v>
      </c>
      <c r="F159" t="s">
        <v>1142</v>
      </c>
      <c r="G159" t="str">
        <f>TRIM(DataCo_Customers[[#This Row],[Customer State]])</f>
        <v>PR</v>
      </c>
    </row>
    <row r="160" spans="1:7" x14ac:dyDescent="0.35">
      <c r="A160">
        <v>11412</v>
      </c>
      <c r="B160" t="s">
        <v>1329</v>
      </c>
      <c r="C160" t="s">
        <v>1167</v>
      </c>
      <c r="D160" t="s">
        <v>2184</v>
      </c>
      <c r="E160" t="s">
        <v>2024</v>
      </c>
      <c r="F160" t="s">
        <v>1173</v>
      </c>
      <c r="G160" t="str">
        <f>TRIM(DataCo_Customers[[#This Row],[Customer State]])</f>
        <v>TX</v>
      </c>
    </row>
    <row r="161" spans="1:7" x14ac:dyDescent="0.35">
      <c r="A161">
        <v>10428</v>
      </c>
      <c r="B161" t="s">
        <v>1330</v>
      </c>
      <c r="C161" t="s">
        <v>1141</v>
      </c>
      <c r="D161" t="s">
        <v>2185</v>
      </c>
      <c r="E161" t="s">
        <v>1138</v>
      </c>
      <c r="F161" t="s">
        <v>1147</v>
      </c>
      <c r="G161" t="str">
        <f>TRIM(DataCo_Customers[[#This Row],[Customer State]])</f>
        <v>TX</v>
      </c>
    </row>
    <row r="162" spans="1:7" x14ac:dyDescent="0.35">
      <c r="A162">
        <v>8663</v>
      </c>
      <c r="B162" t="s">
        <v>1331</v>
      </c>
      <c r="C162" t="s">
        <v>1141</v>
      </c>
      <c r="D162" t="s">
        <v>2186</v>
      </c>
      <c r="E162" t="s">
        <v>2024</v>
      </c>
      <c r="F162" t="s">
        <v>1152</v>
      </c>
      <c r="G162" t="str">
        <f>TRIM(DataCo_Customers[[#This Row],[Customer State]])</f>
        <v>IL</v>
      </c>
    </row>
    <row r="163" spans="1:7" x14ac:dyDescent="0.35">
      <c r="A163">
        <v>7114</v>
      </c>
      <c r="B163" t="s">
        <v>1236</v>
      </c>
      <c r="C163" t="s">
        <v>1167</v>
      </c>
      <c r="D163" t="s">
        <v>2187</v>
      </c>
      <c r="E163" t="s">
        <v>2024</v>
      </c>
      <c r="F163" t="s">
        <v>1147</v>
      </c>
      <c r="G163" t="str">
        <f>TRIM(DataCo_Customers[[#This Row],[Customer State]])</f>
        <v>TX</v>
      </c>
    </row>
    <row r="164" spans="1:7" x14ac:dyDescent="0.35">
      <c r="A164">
        <v>5884</v>
      </c>
      <c r="B164" t="s">
        <v>1332</v>
      </c>
      <c r="C164" t="s">
        <v>1141</v>
      </c>
      <c r="D164" t="s">
        <v>2188</v>
      </c>
      <c r="E164" t="s">
        <v>2024</v>
      </c>
      <c r="F164" t="s">
        <v>1174</v>
      </c>
      <c r="G164" t="str">
        <f>TRIM(DataCo_Customers[[#This Row],[Customer State]])</f>
        <v>WV</v>
      </c>
    </row>
    <row r="165" spans="1:7" x14ac:dyDescent="0.35">
      <c r="A165">
        <v>4580</v>
      </c>
      <c r="B165" t="s">
        <v>1333</v>
      </c>
      <c r="C165" t="s">
        <v>1141</v>
      </c>
      <c r="D165" t="s">
        <v>2189</v>
      </c>
      <c r="E165" t="s">
        <v>2024</v>
      </c>
      <c r="F165" t="s">
        <v>1151</v>
      </c>
      <c r="G165" t="str">
        <f>TRIM(DataCo_Customers[[#This Row],[Customer State]])</f>
        <v>CA</v>
      </c>
    </row>
    <row r="166" spans="1:7" x14ac:dyDescent="0.35">
      <c r="A166">
        <v>11696</v>
      </c>
      <c r="B166" t="s">
        <v>1196</v>
      </c>
      <c r="C166" t="s">
        <v>1167</v>
      </c>
      <c r="D166" t="s">
        <v>2190</v>
      </c>
      <c r="E166" t="s">
        <v>2024</v>
      </c>
      <c r="F166" t="s">
        <v>1144</v>
      </c>
      <c r="G166" t="str">
        <f>TRIM(DataCo_Customers[[#This Row],[Customer State]])</f>
        <v>NY</v>
      </c>
    </row>
    <row r="167" spans="1:7" x14ac:dyDescent="0.35">
      <c r="A167">
        <v>7680</v>
      </c>
      <c r="B167" t="s">
        <v>1334</v>
      </c>
      <c r="C167" t="s">
        <v>1141</v>
      </c>
      <c r="D167" t="s">
        <v>2191</v>
      </c>
      <c r="E167" t="s">
        <v>2024</v>
      </c>
      <c r="F167" t="s">
        <v>1152</v>
      </c>
      <c r="G167" t="str">
        <f>TRIM(DataCo_Customers[[#This Row],[Customer State]])</f>
        <v>IL</v>
      </c>
    </row>
    <row r="168" spans="1:7" x14ac:dyDescent="0.35">
      <c r="A168">
        <v>9402</v>
      </c>
      <c r="B168" t="s">
        <v>1335</v>
      </c>
      <c r="C168" t="s">
        <v>1141</v>
      </c>
      <c r="D168" t="s">
        <v>2192</v>
      </c>
      <c r="E168" t="s">
        <v>1138</v>
      </c>
      <c r="F168" t="s">
        <v>1147</v>
      </c>
      <c r="G168" t="str">
        <f>TRIM(DataCo_Customers[[#This Row],[Customer State]])</f>
        <v>TX</v>
      </c>
    </row>
    <row r="169" spans="1:7" x14ac:dyDescent="0.35">
      <c r="A169">
        <v>10454</v>
      </c>
      <c r="B169" t="s">
        <v>1336</v>
      </c>
      <c r="C169" t="s">
        <v>1137</v>
      </c>
      <c r="D169" t="s">
        <v>2193</v>
      </c>
      <c r="E169" t="s">
        <v>2024</v>
      </c>
      <c r="F169" t="s">
        <v>1175</v>
      </c>
      <c r="G169" t="str">
        <f>TRIM(DataCo_Customers[[#This Row],[Customer State]])</f>
        <v>MO</v>
      </c>
    </row>
    <row r="170" spans="1:7" x14ac:dyDescent="0.35">
      <c r="A170">
        <v>10794</v>
      </c>
      <c r="B170" t="s">
        <v>1337</v>
      </c>
      <c r="C170" t="s">
        <v>1141</v>
      </c>
      <c r="D170" t="s">
        <v>2194</v>
      </c>
      <c r="E170" t="s">
        <v>2024</v>
      </c>
      <c r="F170" t="s">
        <v>1176</v>
      </c>
      <c r="G170" t="str">
        <f>TRIM(DataCo_Customers[[#This Row],[Customer State]])</f>
        <v>NV</v>
      </c>
    </row>
    <row r="171" spans="1:7" x14ac:dyDescent="0.35">
      <c r="A171">
        <v>7302</v>
      </c>
      <c r="B171" t="s">
        <v>1338</v>
      </c>
      <c r="C171" t="s">
        <v>1167</v>
      </c>
      <c r="D171" t="s">
        <v>2195</v>
      </c>
      <c r="E171" t="s">
        <v>2024</v>
      </c>
      <c r="F171" t="s">
        <v>1144</v>
      </c>
      <c r="G171" t="str">
        <f>TRIM(DataCo_Customers[[#This Row],[Customer State]])</f>
        <v>NY</v>
      </c>
    </row>
    <row r="172" spans="1:7" x14ac:dyDescent="0.35">
      <c r="A172">
        <v>3144</v>
      </c>
      <c r="B172" t="s">
        <v>1339</v>
      </c>
      <c r="C172" t="s">
        <v>1137</v>
      </c>
      <c r="D172" t="s">
        <v>2196</v>
      </c>
      <c r="E172" t="s">
        <v>2024</v>
      </c>
      <c r="F172" t="s">
        <v>1151</v>
      </c>
      <c r="G172" t="str">
        <f>TRIM(DataCo_Customers[[#This Row],[Customer State]])</f>
        <v>CA</v>
      </c>
    </row>
    <row r="173" spans="1:7" x14ac:dyDescent="0.35">
      <c r="A173">
        <v>4098</v>
      </c>
      <c r="B173" t="s">
        <v>1340</v>
      </c>
      <c r="C173" t="s">
        <v>1141</v>
      </c>
      <c r="D173" t="s">
        <v>2197</v>
      </c>
      <c r="E173" t="s">
        <v>1138</v>
      </c>
      <c r="F173" t="s">
        <v>1151</v>
      </c>
      <c r="G173" t="str">
        <f>TRIM(DataCo_Customers[[#This Row],[Customer State]])</f>
        <v>CA</v>
      </c>
    </row>
    <row r="174" spans="1:7" x14ac:dyDescent="0.35">
      <c r="A174">
        <v>11667</v>
      </c>
      <c r="B174" t="s">
        <v>1341</v>
      </c>
      <c r="C174" t="s">
        <v>1167</v>
      </c>
      <c r="D174" t="s">
        <v>2198</v>
      </c>
      <c r="E174" t="s">
        <v>2024</v>
      </c>
      <c r="F174" t="s">
        <v>1153</v>
      </c>
      <c r="G174" t="str">
        <f>TRIM(DataCo_Customers[[#This Row],[Customer State]])</f>
        <v>MA</v>
      </c>
    </row>
    <row r="175" spans="1:7" x14ac:dyDescent="0.35">
      <c r="A175">
        <v>6448</v>
      </c>
      <c r="B175" t="s">
        <v>1342</v>
      </c>
      <c r="C175" t="s">
        <v>1167</v>
      </c>
      <c r="D175" t="s">
        <v>2199</v>
      </c>
      <c r="E175" t="s">
        <v>1138</v>
      </c>
      <c r="F175" t="s">
        <v>1143</v>
      </c>
      <c r="G175" t="str">
        <f>TRIM(DataCo_Customers[[#This Row],[Customer State]])</f>
        <v>PR</v>
      </c>
    </row>
    <row r="176" spans="1:7" x14ac:dyDescent="0.35">
      <c r="A176">
        <v>3298</v>
      </c>
      <c r="B176" t="s">
        <v>1343</v>
      </c>
      <c r="C176" t="s">
        <v>1167</v>
      </c>
      <c r="D176" t="s">
        <v>2200</v>
      </c>
      <c r="E176" t="s">
        <v>1138</v>
      </c>
      <c r="F176" t="s">
        <v>1143</v>
      </c>
      <c r="G176" t="str">
        <f>TRIM(DataCo_Customers[[#This Row],[Customer State]])</f>
        <v>PR</v>
      </c>
    </row>
    <row r="177" spans="1:7" x14ac:dyDescent="0.35">
      <c r="A177">
        <v>2911</v>
      </c>
      <c r="B177" t="s">
        <v>1196</v>
      </c>
      <c r="C177" t="s">
        <v>1167</v>
      </c>
      <c r="D177" t="s">
        <v>2201</v>
      </c>
      <c r="E177" t="s">
        <v>1138</v>
      </c>
      <c r="F177" t="s">
        <v>1143</v>
      </c>
      <c r="G177" t="str">
        <f>TRIM(DataCo_Customers[[#This Row],[Customer State]])</f>
        <v>PR</v>
      </c>
    </row>
    <row r="178" spans="1:7" x14ac:dyDescent="0.35">
      <c r="A178">
        <v>6742</v>
      </c>
      <c r="B178" t="s">
        <v>1344</v>
      </c>
      <c r="C178" t="s">
        <v>1167</v>
      </c>
      <c r="D178" t="s">
        <v>2202</v>
      </c>
      <c r="E178" t="s">
        <v>1138</v>
      </c>
      <c r="F178" t="s">
        <v>1143</v>
      </c>
      <c r="G178" t="str">
        <f>TRIM(DataCo_Customers[[#This Row],[Customer State]])</f>
        <v>PR</v>
      </c>
    </row>
    <row r="179" spans="1:7" x14ac:dyDescent="0.35">
      <c r="A179">
        <v>9909</v>
      </c>
      <c r="B179" t="s">
        <v>1345</v>
      </c>
      <c r="C179" t="s">
        <v>1167</v>
      </c>
      <c r="D179" t="s">
        <v>2203</v>
      </c>
      <c r="E179" t="s">
        <v>1138</v>
      </c>
      <c r="F179" t="s">
        <v>1143</v>
      </c>
      <c r="G179" t="str">
        <f>TRIM(DataCo_Customers[[#This Row],[Customer State]])</f>
        <v>PR</v>
      </c>
    </row>
    <row r="180" spans="1:7" x14ac:dyDescent="0.35">
      <c r="A180">
        <v>3731</v>
      </c>
      <c r="B180" t="s">
        <v>1346</v>
      </c>
      <c r="C180" t="s">
        <v>1167</v>
      </c>
      <c r="D180" t="s">
        <v>2204</v>
      </c>
      <c r="E180" t="s">
        <v>1138</v>
      </c>
      <c r="F180" t="s">
        <v>1143</v>
      </c>
      <c r="G180" t="str">
        <f>TRIM(DataCo_Customers[[#This Row],[Customer State]])</f>
        <v>PR</v>
      </c>
    </row>
    <row r="181" spans="1:7" x14ac:dyDescent="0.35">
      <c r="A181">
        <v>2205</v>
      </c>
      <c r="B181" t="s">
        <v>1347</v>
      </c>
      <c r="C181" t="s">
        <v>1167</v>
      </c>
      <c r="D181" t="s">
        <v>2205</v>
      </c>
      <c r="E181" t="s">
        <v>1138</v>
      </c>
      <c r="F181" t="s">
        <v>1143</v>
      </c>
      <c r="G181" t="str">
        <f>TRIM(DataCo_Customers[[#This Row],[Customer State]])</f>
        <v>PR</v>
      </c>
    </row>
    <row r="182" spans="1:7" x14ac:dyDescent="0.35">
      <c r="A182">
        <v>2773</v>
      </c>
      <c r="B182" t="s">
        <v>1348</v>
      </c>
      <c r="C182" t="s">
        <v>1167</v>
      </c>
      <c r="D182" t="s">
        <v>2206</v>
      </c>
      <c r="E182" t="s">
        <v>1138</v>
      </c>
      <c r="F182" t="s">
        <v>1142</v>
      </c>
      <c r="G182" t="str">
        <f>TRIM(DataCo_Customers[[#This Row],[Customer State]])</f>
        <v>PR</v>
      </c>
    </row>
    <row r="183" spans="1:7" x14ac:dyDescent="0.35">
      <c r="A183">
        <v>8766</v>
      </c>
      <c r="B183" t="s">
        <v>1349</v>
      </c>
      <c r="C183" t="s">
        <v>1167</v>
      </c>
      <c r="D183" t="s">
        <v>2207</v>
      </c>
      <c r="E183" t="s">
        <v>1138</v>
      </c>
      <c r="F183" t="s">
        <v>1142</v>
      </c>
      <c r="G183" t="str">
        <f>TRIM(DataCo_Customers[[#This Row],[Customer State]])</f>
        <v>PR</v>
      </c>
    </row>
    <row r="184" spans="1:7" x14ac:dyDescent="0.35">
      <c r="A184">
        <v>10948</v>
      </c>
      <c r="B184" t="s">
        <v>1350</v>
      </c>
      <c r="C184" t="s">
        <v>1167</v>
      </c>
      <c r="D184" t="s">
        <v>2208</v>
      </c>
      <c r="E184" t="s">
        <v>1138</v>
      </c>
      <c r="F184" t="s">
        <v>1142</v>
      </c>
      <c r="G184" t="str">
        <f>TRIM(DataCo_Customers[[#This Row],[Customer State]])</f>
        <v>PR</v>
      </c>
    </row>
    <row r="185" spans="1:7" x14ac:dyDescent="0.35">
      <c r="A185">
        <v>7783</v>
      </c>
      <c r="B185" t="s">
        <v>1351</v>
      </c>
      <c r="C185" t="s">
        <v>1141</v>
      </c>
      <c r="D185" t="s">
        <v>2209</v>
      </c>
      <c r="E185" t="s">
        <v>2024</v>
      </c>
      <c r="F185" t="s">
        <v>1142</v>
      </c>
      <c r="G185" t="str">
        <f>TRIM(DataCo_Customers[[#This Row],[Customer State]])</f>
        <v>PR</v>
      </c>
    </row>
    <row r="186" spans="1:7" x14ac:dyDescent="0.35">
      <c r="A186">
        <v>2360</v>
      </c>
      <c r="B186" t="s">
        <v>1352</v>
      </c>
      <c r="C186" t="s">
        <v>1137</v>
      </c>
      <c r="D186" t="s">
        <v>2210</v>
      </c>
      <c r="E186" t="s">
        <v>2024</v>
      </c>
      <c r="F186" t="s">
        <v>1142</v>
      </c>
      <c r="G186" t="str">
        <f>TRIM(DataCo_Customers[[#This Row],[Customer State]])</f>
        <v>PR</v>
      </c>
    </row>
    <row r="187" spans="1:7" x14ac:dyDescent="0.35">
      <c r="A187">
        <v>1209</v>
      </c>
      <c r="B187" t="s">
        <v>1353</v>
      </c>
      <c r="C187" t="s">
        <v>1141</v>
      </c>
      <c r="D187" t="s">
        <v>2211</v>
      </c>
      <c r="E187" t="s">
        <v>2024</v>
      </c>
      <c r="F187" t="s">
        <v>1142</v>
      </c>
      <c r="G187" t="str">
        <f>TRIM(DataCo_Customers[[#This Row],[Customer State]])</f>
        <v>PR</v>
      </c>
    </row>
    <row r="188" spans="1:7" x14ac:dyDescent="0.35">
      <c r="A188">
        <v>3421</v>
      </c>
      <c r="B188" t="s">
        <v>1354</v>
      </c>
      <c r="C188" t="s">
        <v>1167</v>
      </c>
      <c r="D188" t="s">
        <v>2212</v>
      </c>
      <c r="E188" t="s">
        <v>1138</v>
      </c>
      <c r="F188" t="s">
        <v>1142</v>
      </c>
      <c r="G188" t="str">
        <f>TRIM(DataCo_Customers[[#This Row],[Customer State]])</f>
        <v>PR</v>
      </c>
    </row>
    <row r="189" spans="1:7" x14ac:dyDescent="0.35">
      <c r="A189">
        <v>1303</v>
      </c>
      <c r="B189" t="s">
        <v>1355</v>
      </c>
      <c r="C189" t="s">
        <v>1167</v>
      </c>
      <c r="D189" t="s">
        <v>2213</v>
      </c>
      <c r="E189" t="s">
        <v>2024</v>
      </c>
      <c r="F189" t="s">
        <v>1142</v>
      </c>
      <c r="G189" t="str">
        <f>TRIM(DataCo_Customers[[#This Row],[Customer State]])</f>
        <v>PR</v>
      </c>
    </row>
    <row r="190" spans="1:7" x14ac:dyDescent="0.35">
      <c r="A190">
        <v>11307</v>
      </c>
      <c r="B190" t="s">
        <v>1196</v>
      </c>
      <c r="C190" t="s">
        <v>1167</v>
      </c>
      <c r="D190" t="s">
        <v>2214</v>
      </c>
      <c r="E190" t="s">
        <v>1138</v>
      </c>
      <c r="F190" t="s">
        <v>1142</v>
      </c>
      <c r="G190" t="str">
        <f>TRIM(DataCo_Customers[[#This Row],[Customer State]])</f>
        <v>PR</v>
      </c>
    </row>
    <row r="191" spans="1:7" x14ac:dyDescent="0.35">
      <c r="A191">
        <v>8254</v>
      </c>
      <c r="B191" t="s">
        <v>1356</v>
      </c>
      <c r="C191" t="s">
        <v>1141</v>
      </c>
      <c r="D191" t="s">
        <v>2215</v>
      </c>
      <c r="E191" t="s">
        <v>2024</v>
      </c>
      <c r="F191" t="s">
        <v>1142</v>
      </c>
      <c r="G191" t="str">
        <f>TRIM(DataCo_Customers[[#This Row],[Customer State]])</f>
        <v>PR</v>
      </c>
    </row>
    <row r="192" spans="1:7" x14ac:dyDescent="0.35">
      <c r="A192">
        <v>11531</v>
      </c>
      <c r="B192" t="s">
        <v>1357</v>
      </c>
      <c r="C192" t="s">
        <v>1167</v>
      </c>
      <c r="D192" t="s">
        <v>2216</v>
      </c>
      <c r="E192" t="s">
        <v>2024</v>
      </c>
      <c r="F192" t="s">
        <v>1151</v>
      </c>
      <c r="G192" t="str">
        <f>TRIM(DataCo_Customers[[#This Row],[Customer State]])</f>
        <v>CA</v>
      </c>
    </row>
    <row r="193" spans="1:7" x14ac:dyDescent="0.35">
      <c r="A193">
        <v>10731</v>
      </c>
      <c r="B193" t="s">
        <v>1196</v>
      </c>
      <c r="C193" t="s">
        <v>1141</v>
      </c>
      <c r="D193" t="s">
        <v>2217</v>
      </c>
      <c r="E193" t="s">
        <v>2024</v>
      </c>
      <c r="F193" t="s">
        <v>1151</v>
      </c>
      <c r="G193" t="str">
        <f>TRIM(DataCo_Customers[[#This Row],[Customer State]])</f>
        <v>CA</v>
      </c>
    </row>
    <row r="194" spans="1:7" x14ac:dyDescent="0.35">
      <c r="A194">
        <v>1443</v>
      </c>
      <c r="B194" t="s">
        <v>1358</v>
      </c>
      <c r="C194" t="s">
        <v>1141</v>
      </c>
      <c r="D194" t="s">
        <v>2218</v>
      </c>
      <c r="E194" t="s">
        <v>2024</v>
      </c>
      <c r="F194" t="s">
        <v>1157</v>
      </c>
      <c r="G194" t="str">
        <f>TRIM(DataCo_Customers[[#This Row],[Customer State]])</f>
        <v>NJ</v>
      </c>
    </row>
    <row r="195" spans="1:7" x14ac:dyDescent="0.35">
      <c r="A195">
        <v>3519</v>
      </c>
      <c r="B195" t="s">
        <v>1359</v>
      </c>
      <c r="C195" t="s">
        <v>1141</v>
      </c>
      <c r="D195" t="s">
        <v>2219</v>
      </c>
      <c r="E195" t="s">
        <v>2024</v>
      </c>
      <c r="F195" t="s">
        <v>1142</v>
      </c>
      <c r="G195" t="str">
        <f>TRIM(DataCo_Customers[[#This Row],[Customer State]])</f>
        <v>PR</v>
      </c>
    </row>
    <row r="196" spans="1:7" x14ac:dyDescent="0.35">
      <c r="A196">
        <v>9414</v>
      </c>
      <c r="B196" t="s">
        <v>1360</v>
      </c>
      <c r="C196" t="s">
        <v>1141</v>
      </c>
      <c r="D196" t="s">
        <v>2220</v>
      </c>
      <c r="E196" t="s">
        <v>2024</v>
      </c>
      <c r="F196" t="s">
        <v>1175</v>
      </c>
      <c r="G196" t="str">
        <f>TRIM(DataCo_Customers[[#This Row],[Customer State]])</f>
        <v>MO</v>
      </c>
    </row>
    <row r="197" spans="1:7" x14ac:dyDescent="0.35">
      <c r="A197">
        <v>10954</v>
      </c>
      <c r="B197" t="s">
        <v>1361</v>
      </c>
      <c r="C197" t="s">
        <v>1141</v>
      </c>
      <c r="D197" t="s">
        <v>2221</v>
      </c>
      <c r="E197" t="s">
        <v>2024</v>
      </c>
      <c r="F197" t="s">
        <v>1142</v>
      </c>
      <c r="G197" t="str">
        <f>TRIM(DataCo_Customers[[#This Row],[Customer State]])</f>
        <v>PR</v>
      </c>
    </row>
    <row r="198" spans="1:7" x14ac:dyDescent="0.35">
      <c r="A198">
        <v>2131</v>
      </c>
      <c r="B198" t="s">
        <v>1362</v>
      </c>
      <c r="C198" t="s">
        <v>1141</v>
      </c>
      <c r="D198" t="s">
        <v>2222</v>
      </c>
      <c r="E198" t="s">
        <v>2024</v>
      </c>
      <c r="F198" t="s">
        <v>1159</v>
      </c>
      <c r="G198" t="str">
        <f>TRIM(DataCo_Customers[[#This Row],[Customer State]])</f>
        <v>VA</v>
      </c>
    </row>
    <row r="199" spans="1:7" x14ac:dyDescent="0.35">
      <c r="A199">
        <v>3804</v>
      </c>
      <c r="B199" t="s">
        <v>1363</v>
      </c>
      <c r="C199" t="s">
        <v>1141</v>
      </c>
      <c r="D199" t="s">
        <v>2223</v>
      </c>
      <c r="E199" t="s">
        <v>2024</v>
      </c>
      <c r="F199" t="s">
        <v>1162</v>
      </c>
      <c r="G199" t="str">
        <f>TRIM(DataCo_Customers[[#This Row],[Customer State]])</f>
        <v>MD</v>
      </c>
    </row>
    <row r="200" spans="1:7" x14ac:dyDescent="0.35">
      <c r="A200">
        <v>4276</v>
      </c>
      <c r="B200" t="s">
        <v>1364</v>
      </c>
      <c r="C200" t="s">
        <v>1141</v>
      </c>
      <c r="D200" t="s">
        <v>2224</v>
      </c>
      <c r="E200" t="s">
        <v>2024</v>
      </c>
      <c r="F200" t="s">
        <v>1151</v>
      </c>
      <c r="G200" t="str">
        <f>TRIM(DataCo_Customers[[#This Row],[Customer State]])</f>
        <v>CA</v>
      </c>
    </row>
    <row r="201" spans="1:7" x14ac:dyDescent="0.35">
      <c r="A201">
        <v>6045</v>
      </c>
      <c r="B201" t="s">
        <v>1365</v>
      </c>
      <c r="C201" t="s">
        <v>1141</v>
      </c>
      <c r="D201" t="s">
        <v>2225</v>
      </c>
      <c r="E201" t="s">
        <v>2024</v>
      </c>
      <c r="F201" t="s">
        <v>1142</v>
      </c>
      <c r="G201" t="str">
        <f>TRIM(DataCo_Customers[[#This Row],[Customer State]])</f>
        <v>PR</v>
      </c>
    </row>
    <row r="202" spans="1:7" x14ac:dyDescent="0.35">
      <c r="A202">
        <v>4147</v>
      </c>
      <c r="B202" t="s">
        <v>1366</v>
      </c>
      <c r="C202" t="s">
        <v>1141</v>
      </c>
      <c r="D202" t="s">
        <v>2226</v>
      </c>
      <c r="E202" t="s">
        <v>2024</v>
      </c>
      <c r="F202" t="s">
        <v>1153</v>
      </c>
      <c r="G202" t="str">
        <f>TRIM(DataCo_Customers[[#This Row],[Customer State]])</f>
        <v>MA</v>
      </c>
    </row>
    <row r="203" spans="1:7" x14ac:dyDescent="0.35">
      <c r="A203">
        <v>3358</v>
      </c>
      <c r="B203" t="s">
        <v>1367</v>
      </c>
      <c r="C203" t="s">
        <v>1137</v>
      </c>
      <c r="D203" t="s">
        <v>2227</v>
      </c>
      <c r="E203" t="s">
        <v>1138</v>
      </c>
      <c r="F203" t="s">
        <v>1143</v>
      </c>
      <c r="G203" t="str">
        <f>TRIM(DataCo_Customers[[#This Row],[Customer State]])</f>
        <v>PR</v>
      </c>
    </row>
    <row r="204" spans="1:7" x14ac:dyDescent="0.35">
      <c r="A204">
        <v>2260</v>
      </c>
      <c r="B204" t="s">
        <v>1368</v>
      </c>
      <c r="C204" t="s">
        <v>1137</v>
      </c>
      <c r="D204" t="s">
        <v>2228</v>
      </c>
      <c r="E204" t="s">
        <v>1138</v>
      </c>
      <c r="F204" t="s">
        <v>1142</v>
      </c>
      <c r="G204" t="str">
        <f>TRIM(DataCo_Customers[[#This Row],[Customer State]])</f>
        <v>PR</v>
      </c>
    </row>
    <row r="205" spans="1:7" x14ac:dyDescent="0.35">
      <c r="A205">
        <v>2111</v>
      </c>
      <c r="B205" t="s">
        <v>1369</v>
      </c>
      <c r="C205" t="s">
        <v>1137</v>
      </c>
      <c r="D205" t="s">
        <v>2229</v>
      </c>
      <c r="E205" t="s">
        <v>1138</v>
      </c>
      <c r="F205" t="s">
        <v>1142</v>
      </c>
      <c r="G205" t="str">
        <f>TRIM(DataCo_Customers[[#This Row],[Customer State]])</f>
        <v>PR</v>
      </c>
    </row>
    <row r="206" spans="1:7" x14ac:dyDescent="0.35">
      <c r="A206">
        <v>9444</v>
      </c>
      <c r="B206" t="s">
        <v>1370</v>
      </c>
      <c r="C206" t="s">
        <v>1137</v>
      </c>
      <c r="D206" t="s">
        <v>2230</v>
      </c>
      <c r="E206" t="s">
        <v>1138</v>
      </c>
      <c r="F206" t="s">
        <v>1143</v>
      </c>
      <c r="G206" t="str">
        <f>TRIM(DataCo_Customers[[#This Row],[Customer State]])</f>
        <v>PR</v>
      </c>
    </row>
    <row r="207" spans="1:7" x14ac:dyDescent="0.35">
      <c r="A207">
        <v>542</v>
      </c>
      <c r="B207" t="s">
        <v>1196</v>
      </c>
      <c r="C207" t="s">
        <v>1137</v>
      </c>
      <c r="D207" t="s">
        <v>2231</v>
      </c>
      <c r="E207" t="s">
        <v>1138</v>
      </c>
      <c r="F207" t="s">
        <v>1143</v>
      </c>
      <c r="G207" t="str">
        <f>TRIM(DataCo_Customers[[#This Row],[Customer State]])</f>
        <v>PR</v>
      </c>
    </row>
    <row r="208" spans="1:7" x14ac:dyDescent="0.35">
      <c r="A208">
        <v>11329</v>
      </c>
      <c r="B208" t="s">
        <v>1296</v>
      </c>
      <c r="C208" t="s">
        <v>1137</v>
      </c>
      <c r="D208" t="s">
        <v>2232</v>
      </c>
      <c r="E208" t="s">
        <v>1138</v>
      </c>
      <c r="F208" t="s">
        <v>1142</v>
      </c>
      <c r="G208" t="str">
        <f>TRIM(DataCo_Customers[[#This Row],[Customer State]])</f>
        <v>PR</v>
      </c>
    </row>
    <row r="209" spans="1:7" x14ac:dyDescent="0.35">
      <c r="A209">
        <v>3570</v>
      </c>
      <c r="B209" t="s">
        <v>1371</v>
      </c>
      <c r="C209" t="s">
        <v>1137</v>
      </c>
      <c r="D209" t="s">
        <v>2233</v>
      </c>
      <c r="E209" t="s">
        <v>1138</v>
      </c>
      <c r="F209" t="s">
        <v>1143</v>
      </c>
      <c r="G209" t="str">
        <f>TRIM(DataCo_Customers[[#This Row],[Customer State]])</f>
        <v>PR</v>
      </c>
    </row>
    <row r="210" spans="1:7" x14ac:dyDescent="0.35">
      <c r="A210">
        <v>650</v>
      </c>
      <c r="B210" t="s">
        <v>1372</v>
      </c>
      <c r="C210" t="s">
        <v>1137</v>
      </c>
      <c r="D210" t="s">
        <v>2234</v>
      </c>
      <c r="E210" t="s">
        <v>1138</v>
      </c>
      <c r="F210" t="s">
        <v>1143</v>
      </c>
      <c r="G210" t="str">
        <f>TRIM(DataCo_Customers[[#This Row],[Customer State]])</f>
        <v>PR</v>
      </c>
    </row>
    <row r="211" spans="1:7" x14ac:dyDescent="0.35">
      <c r="A211">
        <v>9353</v>
      </c>
      <c r="B211" t="s">
        <v>1373</v>
      </c>
      <c r="C211" t="s">
        <v>1137</v>
      </c>
      <c r="D211" t="s">
        <v>2235</v>
      </c>
      <c r="E211" t="s">
        <v>1138</v>
      </c>
      <c r="F211" t="s">
        <v>1143</v>
      </c>
      <c r="G211" t="str">
        <f>TRIM(DataCo_Customers[[#This Row],[Customer State]])</f>
        <v>PR</v>
      </c>
    </row>
    <row r="212" spans="1:7" x14ac:dyDescent="0.35">
      <c r="A212">
        <v>54</v>
      </c>
      <c r="B212" t="s">
        <v>1374</v>
      </c>
      <c r="C212" t="s">
        <v>1137</v>
      </c>
      <c r="D212" t="s">
        <v>2236</v>
      </c>
      <c r="E212" t="s">
        <v>1138</v>
      </c>
      <c r="F212" t="s">
        <v>1143</v>
      </c>
      <c r="G212" t="str">
        <f>TRIM(DataCo_Customers[[#This Row],[Customer State]])</f>
        <v>PR</v>
      </c>
    </row>
    <row r="213" spans="1:7" x14ac:dyDescent="0.35">
      <c r="A213">
        <v>12151</v>
      </c>
      <c r="B213" t="s">
        <v>1375</v>
      </c>
      <c r="C213" t="s">
        <v>1137</v>
      </c>
      <c r="D213" t="s">
        <v>2237</v>
      </c>
      <c r="E213" t="s">
        <v>1138</v>
      </c>
      <c r="F213" t="s">
        <v>1143</v>
      </c>
      <c r="G213" t="str">
        <f>TRIM(DataCo_Customers[[#This Row],[Customer State]])</f>
        <v>PR</v>
      </c>
    </row>
    <row r="214" spans="1:7" x14ac:dyDescent="0.35">
      <c r="A214">
        <v>10018</v>
      </c>
      <c r="B214" t="s">
        <v>1376</v>
      </c>
      <c r="C214" t="s">
        <v>1137</v>
      </c>
      <c r="D214" t="s">
        <v>2238</v>
      </c>
      <c r="E214" t="s">
        <v>1138</v>
      </c>
      <c r="F214" t="s">
        <v>1143</v>
      </c>
      <c r="G214" t="str">
        <f>TRIM(DataCo_Customers[[#This Row],[Customer State]])</f>
        <v>PR</v>
      </c>
    </row>
    <row r="215" spans="1:7" x14ac:dyDescent="0.35">
      <c r="A215">
        <v>3182</v>
      </c>
      <c r="B215" t="s">
        <v>1377</v>
      </c>
      <c r="C215" t="s">
        <v>1137</v>
      </c>
      <c r="D215" t="s">
        <v>2239</v>
      </c>
      <c r="E215" t="s">
        <v>1138</v>
      </c>
      <c r="F215" t="s">
        <v>1143</v>
      </c>
      <c r="G215" t="str">
        <f>TRIM(DataCo_Customers[[#This Row],[Customer State]])</f>
        <v>PR</v>
      </c>
    </row>
    <row r="216" spans="1:7" x14ac:dyDescent="0.35">
      <c r="A216">
        <v>4936</v>
      </c>
      <c r="B216" t="s">
        <v>1378</v>
      </c>
      <c r="C216" t="s">
        <v>1137</v>
      </c>
      <c r="D216" t="s">
        <v>2240</v>
      </c>
      <c r="E216" t="s">
        <v>1138</v>
      </c>
      <c r="F216" t="s">
        <v>1143</v>
      </c>
      <c r="G216" t="str">
        <f>TRIM(DataCo_Customers[[#This Row],[Customer State]])</f>
        <v>PR</v>
      </c>
    </row>
    <row r="217" spans="1:7" x14ac:dyDescent="0.35">
      <c r="A217">
        <v>14630</v>
      </c>
      <c r="B217" t="s">
        <v>1379</v>
      </c>
      <c r="C217" t="s">
        <v>1141</v>
      </c>
      <c r="D217" t="s">
        <v>2241</v>
      </c>
      <c r="E217" t="s">
        <v>1138</v>
      </c>
      <c r="F217" t="s">
        <v>1143</v>
      </c>
      <c r="G217" t="str">
        <f>TRIM(DataCo_Customers[[#This Row],[Customer State]])</f>
        <v>PR</v>
      </c>
    </row>
    <row r="218" spans="1:7" x14ac:dyDescent="0.35">
      <c r="A218">
        <v>13256</v>
      </c>
      <c r="B218" t="s">
        <v>1380</v>
      </c>
      <c r="C218" t="s">
        <v>1141</v>
      </c>
      <c r="D218" t="s">
        <v>2242</v>
      </c>
      <c r="E218" t="s">
        <v>1138</v>
      </c>
      <c r="F218" t="s">
        <v>1142</v>
      </c>
      <c r="G218" t="str">
        <f>TRIM(DataCo_Customers[[#This Row],[Customer State]])</f>
        <v>PR</v>
      </c>
    </row>
    <row r="219" spans="1:7" x14ac:dyDescent="0.35">
      <c r="A219">
        <v>14665</v>
      </c>
      <c r="B219" t="s">
        <v>1381</v>
      </c>
      <c r="C219" t="s">
        <v>1141</v>
      </c>
      <c r="D219" t="s">
        <v>2243</v>
      </c>
      <c r="E219" t="s">
        <v>1138</v>
      </c>
      <c r="F219" t="s">
        <v>1142</v>
      </c>
      <c r="G219" t="str">
        <f>TRIM(DataCo_Customers[[#This Row],[Customer State]])</f>
        <v>PR</v>
      </c>
    </row>
    <row r="220" spans="1:7" x14ac:dyDescent="0.35">
      <c r="A220">
        <v>13363</v>
      </c>
      <c r="B220" t="s">
        <v>1382</v>
      </c>
      <c r="C220" t="s">
        <v>1141</v>
      </c>
      <c r="D220" t="s">
        <v>2244</v>
      </c>
      <c r="E220" t="s">
        <v>1138</v>
      </c>
      <c r="F220" t="s">
        <v>1142</v>
      </c>
      <c r="G220" t="str">
        <f>TRIM(DataCo_Customers[[#This Row],[Customer State]])</f>
        <v>PR</v>
      </c>
    </row>
    <row r="221" spans="1:7" x14ac:dyDescent="0.35">
      <c r="A221">
        <v>14645</v>
      </c>
      <c r="B221" t="s">
        <v>1383</v>
      </c>
      <c r="C221" t="s">
        <v>1141</v>
      </c>
      <c r="D221" t="s">
        <v>2245</v>
      </c>
      <c r="E221" t="s">
        <v>1138</v>
      </c>
      <c r="F221" t="s">
        <v>1142</v>
      </c>
      <c r="G221" t="str">
        <f>TRIM(DataCo_Customers[[#This Row],[Customer State]])</f>
        <v>PR</v>
      </c>
    </row>
    <row r="222" spans="1:7" x14ac:dyDescent="0.35">
      <c r="A222">
        <v>13163</v>
      </c>
      <c r="B222" t="s">
        <v>1384</v>
      </c>
      <c r="C222" t="s">
        <v>1141</v>
      </c>
      <c r="D222" t="s">
        <v>2246</v>
      </c>
      <c r="E222" t="s">
        <v>1138</v>
      </c>
      <c r="F222" t="s">
        <v>1142</v>
      </c>
      <c r="G222" t="str">
        <f>TRIM(DataCo_Customers[[#This Row],[Customer State]])</f>
        <v>PR</v>
      </c>
    </row>
    <row r="223" spans="1:7" x14ac:dyDescent="0.35">
      <c r="A223">
        <v>14553</v>
      </c>
      <c r="B223" t="s">
        <v>1385</v>
      </c>
      <c r="C223" t="s">
        <v>1141</v>
      </c>
      <c r="D223" t="s">
        <v>2247</v>
      </c>
      <c r="E223" t="s">
        <v>1138</v>
      </c>
      <c r="F223" t="s">
        <v>1142</v>
      </c>
      <c r="G223" t="str">
        <f>TRIM(DataCo_Customers[[#This Row],[Customer State]])</f>
        <v>PR</v>
      </c>
    </row>
    <row r="224" spans="1:7" x14ac:dyDescent="0.35">
      <c r="A224">
        <v>14287</v>
      </c>
      <c r="B224" t="s">
        <v>1386</v>
      </c>
      <c r="C224" t="s">
        <v>1141</v>
      </c>
      <c r="D224" t="s">
        <v>2248</v>
      </c>
      <c r="E224" t="s">
        <v>1138</v>
      </c>
      <c r="F224" t="s">
        <v>1142</v>
      </c>
      <c r="G224" t="str">
        <f>TRIM(DataCo_Customers[[#This Row],[Customer State]])</f>
        <v>PR</v>
      </c>
    </row>
    <row r="225" spans="1:7" x14ac:dyDescent="0.35">
      <c r="A225">
        <v>13179</v>
      </c>
      <c r="B225" t="s">
        <v>1387</v>
      </c>
      <c r="C225" t="s">
        <v>1141</v>
      </c>
      <c r="D225" t="s">
        <v>2249</v>
      </c>
      <c r="E225" t="s">
        <v>1138</v>
      </c>
      <c r="F225" t="s">
        <v>1142</v>
      </c>
      <c r="G225" t="str">
        <f>TRIM(DataCo_Customers[[#This Row],[Customer State]])</f>
        <v>PR</v>
      </c>
    </row>
    <row r="226" spans="1:7" x14ac:dyDescent="0.35">
      <c r="A226">
        <v>13035</v>
      </c>
      <c r="B226" t="s">
        <v>1388</v>
      </c>
      <c r="C226" t="s">
        <v>1141</v>
      </c>
      <c r="D226" t="s">
        <v>2250</v>
      </c>
      <c r="E226" t="s">
        <v>1138</v>
      </c>
      <c r="F226" t="s">
        <v>1142</v>
      </c>
      <c r="G226" t="str">
        <f>TRIM(DataCo_Customers[[#This Row],[Customer State]])</f>
        <v>PR</v>
      </c>
    </row>
    <row r="227" spans="1:7" x14ac:dyDescent="0.35">
      <c r="A227">
        <v>14322</v>
      </c>
      <c r="B227" t="s">
        <v>1389</v>
      </c>
      <c r="C227" t="s">
        <v>1141</v>
      </c>
      <c r="D227" t="s">
        <v>2251</v>
      </c>
      <c r="E227" t="s">
        <v>1138</v>
      </c>
      <c r="F227" t="s">
        <v>1142</v>
      </c>
      <c r="G227" t="str">
        <f>TRIM(DataCo_Customers[[#This Row],[Customer State]])</f>
        <v>PR</v>
      </c>
    </row>
    <row r="228" spans="1:7" x14ac:dyDescent="0.35">
      <c r="A228">
        <v>13196</v>
      </c>
      <c r="B228" t="s">
        <v>1390</v>
      </c>
      <c r="C228" t="s">
        <v>1141</v>
      </c>
      <c r="D228" t="s">
        <v>2252</v>
      </c>
      <c r="E228" t="s">
        <v>1138</v>
      </c>
      <c r="F228" t="s">
        <v>1142</v>
      </c>
      <c r="G228" t="str">
        <f>TRIM(DataCo_Customers[[#This Row],[Customer State]])</f>
        <v>PR</v>
      </c>
    </row>
    <row r="229" spans="1:7" x14ac:dyDescent="0.35">
      <c r="A229">
        <v>14604</v>
      </c>
      <c r="B229" t="s">
        <v>1391</v>
      </c>
      <c r="C229" t="s">
        <v>1141</v>
      </c>
      <c r="D229" t="s">
        <v>2253</v>
      </c>
      <c r="E229" t="s">
        <v>1138</v>
      </c>
      <c r="F229" t="s">
        <v>1142</v>
      </c>
      <c r="G229" t="str">
        <f>TRIM(DataCo_Customers[[#This Row],[Customer State]])</f>
        <v>PR</v>
      </c>
    </row>
    <row r="230" spans="1:7" x14ac:dyDescent="0.35">
      <c r="A230">
        <v>12961</v>
      </c>
      <c r="B230" t="s">
        <v>1392</v>
      </c>
      <c r="C230" t="s">
        <v>1141</v>
      </c>
      <c r="D230" t="s">
        <v>2254</v>
      </c>
      <c r="E230" t="s">
        <v>1138</v>
      </c>
      <c r="F230" t="s">
        <v>1142</v>
      </c>
      <c r="G230" t="str">
        <f>TRIM(DataCo_Customers[[#This Row],[Customer State]])</f>
        <v>PR</v>
      </c>
    </row>
    <row r="231" spans="1:7" x14ac:dyDescent="0.35">
      <c r="A231">
        <v>14676</v>
      </c>
      <c r="B231" t="s">
        <v>1393</v>
      </c>
      <c r="C231" t="s">
        <v>1141</v>
      </c>
      <c r="D231" t="s">
        <v>2255</v>
      </c>
      <c r="E231" t="s">
        <v>1138</v>
      </c>
      <c r="F231" t="s">
        <v>1142</v>
      </c>
      <c r="G231" t="str">
        <f>TRIM(DataCo_Customers[[#This Row],[Customer State]])</f>
        <v>PR</v>
      </c>
    </row>
    <row r="232" spans="1:7" x14ac:dyDescent="0.35">
      <c r="A232">
        <v>14087</v>
      </c>
      <c r="B232" t="s">
        <v>1394</v>
      </c>
      <c r="C232" t="s">
        <v>1141</v>
      </c>
      <c r="D232" t="s">
        <v>2256</v>
      </c>
      <c r="E232" t="s">
        <v>1138</v>
      </c>
      <c r="F232" t="s">
        <v>1142</v>
      </c>
      <c r="G232" t="str">
        <f>TRIM(DataCo_Customers[[#This Row],[Customer State]])</f>
        <v>PR</v>
      </c>
    </row>
    <row r="233" spans="1:7" x14ac:dyDescent="0.35">
      <c r="A233">
        <v>13194</v>
      </c>
      <c r="B233" t="s">
        <v>1395</v>
      </c>
      <c r="C233" t="s">
        <v>1141</v>
      </c>
      <c r="D233" t="s">
        <v>2257</v>
      </c>
      <c r="E233" t="s">
        <v>1138</v>
      </c>
      <c r="F233" t="s">
        <v>1142</v>
      </c>
      <c r="G233" t="str">
        <f>TRIM(DataCo_Customers[[#This Row],[Customer State]])</f>
        <v>PR</v>
      </c>
    </row>
    <row r="234" spans="1:7" x14ac:dyDescent="0.35">
      <c r="A234">
        <v>14513</v>
      </c>
      <c r="B234" t="s">
        <v>1396</v>
      </c>
      <c r="C234" t="s">
        <v>1141</v>
      </c>
      <c r="D234" t="s">
        <v>2258</v>
      </c>
      <c r="E234" t="s">
        <v>1138</v>
      </c>
      <c r="F234" t="s">
        <v>1142</v>
      </c>
      <c r="G234" t="str">
        <f>TRIM(DataCo_Customers[[#This Row],[Customer State]])</f>
        <v>PR</v>
      </c>
    </row>
    <row r="235" spans="1:7" x14ac:dyDescent="0.35">
      <c r="A235">
        <v>13461</v>
      </c>
      <c r="B235" t="s">
        <v>1397</v>
      </c>
      <c r="C235" t="s">
        <v>1141</v>
      </c>
      <c r="D235" t="s">
        <v>2259</v>
      </c>
      <c r="E235" t="s">
        <v>1138</v>
      </c>
      <c r="F235" t="s">
        <v>1142</v>
      </c>
      <c r="G235" t="str">
        <f>TRIM(DataCo_Customers[[#This Row],[Customer State]])</f>
        <v>PR</v>
      </c>
    </row>
    <row r="236" spans="1:7" x14ac:dyDescent="0.35">
      <c r="A236">
        <v>14510</v>
      </c>
      <c r="B236" t="s">
        <v>1398</v>
      </c>
      <c r="C236" t="s">
        <v>1141</v>
      </c>
      <c r="D236" t="s">
        <v>2260</v>
      </c>
      <c r="E236" t="s">
        <v>1138</v>
      </c>
      <c r="F236" t="s">
        <v>1142</v>
      </c>
      <c r="G236" t="str">
        <f>TRIM(DataCo_Customers[[#This Row],[Customer State]])</f>
        <v>PR</v>
      </c>
    </row>
    <row r="237" spans="1:7" x14ac:dyDescent="0.35">
      <c r="A237">
        <v>13190</v>
      </c>
      <c r="B237" t="s">
        <v>1399</v>
      </c>
      <c r="C237" t="s">
        <v>1141</v>
      </c>
      <c r="D237" t="s">
        <v>2261</v>
      </c>
      <c r="E237" t="s">
        <v>1138</v>
      </c>
      <c r="F237" t="s">
        <v>1142</v>
      </c>
      <c r="G237" t="str">
        <f>TRIM(DataCo_Customers[[#This Row],[Customer State]])</f>
        <v>PR</v>
      </c>
    </row>
    <row r="238" spans="1:7" x14ac:dyDescent="0.35">
      <c r="A238">
        <v>14508</v>
      </c>
      <c r="B238" t="s">
        <v>1400</v>
      </c>
      <c r="C238" t="s">
        <v>1141</v>
      </c>
      <c r="D238" t="s">
        <v>2262</v>
      </c>
      <c r="E238" t="s">
        <v>1138</v>
      </c>
      <c r="F238" t="s">
        <v>1142</v>
      </c>
      <c r="G238" t="str">
        <f>TRIM(DataCo_Customers[[#This Row],[Customer State]])</f>
        <v>PR</v>
      </c>
    </row>
    <row r="239" spans="1:7" x14ac:dyDescent="0.35">
      <c r="A239">
        <v>14472</v>
      </c>
      <c r="B239" t="s">
        <v>1401</v>
      </c>
      <c r="C239" t="s">
        <v>1141</v>
      </c>
      <c r="D239" t="s">
        <v>2263</v>
      </c>
      <c r="E239" t="s">
        <v>1138</v>
      </c>
      <c r="F239" t="s">
        <v>1142</v>
      </c>
      <c r="G239" t="str">
        <f>TRIM(DataCo_Customers[[#This Row],[Customer State]])</f>
        <v>PR</v>
      </c>
    </row>
    <row r="240" spans="1:7" x14ac:dyDescent="0.35">
      <c r="A240">
        <v>14562</v>
      </c>
      <c r="B240" t="s">
        <v>1402</v>
      </c>
      <c r="C240" t="s">
        <v>1141</v>
      </c>
      <c r="D240" t="s">
        <v>2264</v>
      </c>
      <c r="E240" t="s">
        <v>1138</v>
      </c>
      <c r="F240" t="s">
        <v>1142</v>
      </c>
      <c r="G240" t="str">
        <f>TRIM(DataCo_Customers[[#This Row],[Customer State]])</f>
        <v>PR</v>
      </c>
    </row>
    <row r="241" spans="1:7" x14ac:dyDescent="0.35">
      <c r="A241">
        <v>13206</v>
      </c>
      <c r="B241" t="s">
        <v>1403</v>
      </c>
      <c r="C241" t="s">
        <v>1141</v>
      </c>
      <c r="D241" t="s">
        <v>2265</v>
      </c>
      <c r="E241" t="s">
        <v>1138</v>
      </c>
      <c r="F241" t="s">
        <v>1142</v>
      </c>
      <c r="G241" t="str">
        <f>TRIM(DataCo_Customers[[#This Row],[Customer State]])</f>
        <v>PR</v>
      </c>
    </row>
    <row r="242" spans="1:7" x14ac:dyDescent="0.35">
      <c r="A242">
        <v>13080</v>
      </c>
      <c r="B242" t="s">
        <v>1404</v>
      </c>
      <c r="C242" t="s">
        <v>1141</v>
      </c>
      <c r="D242" t="s">
        <v>2266</v>
      </c>
      <c r="E242" t="s">
        <v>1138</v>
      </c>
      <c r="F242" t="s">
        <v>1142</v>
      </c>
      <c r="G242" t="str">
        <f>TRIM(DataCo_Customers[[#This Row],[Customer State]])</f>
        <v>PR</v>
      </c>
    </row>
    <row r="243" spans="1:7" x14ac:dyDescent="0.35">
      <c r="A243">
        <v>14633</v>
      </c>
      <c r="B243" t="s">
        <v>1405</v>
      </c>
      <c r="C243" t="s">
        <v>1141</v>
      </c>
      <c r="D243" t="s">
        <v>2267</v>
      </c>
      <c r="E243" t="s">
        <v>1138</v>
      </c>
      <c r="F243" t="s">
        <v>1142</v>
      </c>
      <c r="G243" t="str">
        <f>TRIM(DataCo_Customers[[#This Row],[Customer State]])</f>
        <v>PR</v>
      </c>
    </row>
    <row r="244" spans="1:7" x14ac:dyDescent="0.35">
      <c r="A244">
        <v>14097</v>
      </c>
      <c r="B244" t="s">
        <v>1406</v>
      </c>
      <c r="C244" t="s">
        <v>1141</v>
      </c>
      <c r="D244" t="s">
        <v>2268</v>
      </c>
      <c r="E244" t="s">
        <v>1138</v>
      </c>
      <c r="F244" t="s">
        <v>1142</v>
      </c>
      <c r="G244" t="str">
        <f>TRIM(DataCo_Customers[[#This Row],[Customer State]])</f>
        <v>PR</v>
      </c>
    </row>
    <row r="245" spans="1:7" x14ac:dyDescent="0.35">
      <c r="A245">
        <v>13024</v>
      </c>
      <c r="B245" t="s">
        <v>1407</v>
      </c>
      <c r="C245" t="s">
        <v>1141</v>
      </c>
      <c r="D245" t="s">
        <v>2269</v>
      </c>
      <c r="E245" t="s">
        <v>1138</v>
      </c>
      <c r="F245" t="s">
        <v>1142</v>
      </c>
      <c r="G245" t="str">
        <f>TRIM(DataCo_Customers[[#This Row],[Customer State]])</f>
        <v>PR</v>
      </c>
    </row>
    <row r="246" spans="1:7" x14ac:dyDescent="0.35">
      <c r="A246">
        <v>778</v>
      </c>
      <c r="B246" t="s">
        <v>1408</v>
      </c>
      <c r="C246" t="s">
        <v>1141</v>
      </c>
      <c r="D246" t="s">
        <v>2270</v>
      </c>
      <c r="E246" t="s">
        <v>1138</v>
      </c>
      <c r="F246" t="s">
        <v>1142</v>
      </c>
      <c r="G246" t="str">
        <f>TRIM(DataCo_Customers[[#This Row],[Customer State]])</f>
        <v>PR</v>
      </c>
    </row>
    <row r="247" spans="1:7" x14ac:dyDescent="0.35">
      <c r="A247">
        <v>7146</v>
      </c>
      <c r="B247" t="s">
        <v>1409</v>
      </c>
      <c r="C247" t="s">
        <v>1141</v>
      </c>
      <c r="D247" t="s">
        <v>2271</v>
      </c>
      <c r="E247" t="s">
        <v>1138</v>
      </c>
      <c r="F247" t="s">
        <v>1142</v>
      </c>
      <c r="G247" t="str">
        <f>TRIM(DataCo_Customers[[#This Row],[Customer State]])</f>
        <v>PR</v>
      </c>
    </row>
    <row r="248" spans="1:7" x14ac:dyDescent="0.35">
      <c r="A248">
        <v>6365</v>
      </c>
      <c r="B248" t="s">
        <v>1196</v>
      </c>
      <c r="C248" t="s">
        <v>1141</v>
      </c>
      <c r="D248" t="s">
        <v>2272</v>
      </c>
      <c r="E248" t="s">
        <v>1138</v>
      </c>
      <c r="F248" t="s">
        <v>1142</v>
      </c>
      <c r="G248" t="str">
        <f>TRIM(DataCo_Customers[[#This Row],[Customer State]])</f>
        <v>PR</v>
      </c>
    </row>
    <row r="249" spans="1:7" x14ac:dyDescent="0.35">
      <c r="A249">
        <v>8422</v>
      </c>
      <c r="B249" t="s">
        <v>1410</v>
      </c>
      <c r="C249" t="s">
        <v>1141</v>
      </c>
      <c r="D249" t="s">
        <v>2273</v>
      </c>
      <c r="E249" t="s">
        <v>1138</v>
      </c>
      <c r="F249" t="s">
        <v>1142</v>
      </c>
      <c r="G249" t="str">
        <f>TRIM(DataCo_Customers[[#This Row],[Customer State]])</f>
        <v>PR</v>
      </c>
    </row>
    <row r="250" spans="1:7" x14ac:dyDescent="0.35">
      <c r="A250">
        <v>8524</v>
      </c>
      <c r="B250" t="s">
        <v>1411</v>
      </c>
      <c r="C250" t="s">
        <v>1141</v>
      </c>
      <c r="D250" t="s">
        <v>2274</v>
      </c>
      <c r="E250" t="s">
        <v>1138</v>
      </c>
      <c r="F250" t="s">
        <v>1142</v>
      </c>
      <c r="G250" t="str">
        <f>TRIM(DataCo_Customers[[#This Row],[Customer State]])</f>
        <v>PR</v>
      </c>
    </row>
    <row r="251" spans="1:7" x14ac:dyDescent="0.35">
      <c r="A251">
        <v>3784</v>
      </c>
      <c r="B251" t="s">
        <v>1412</v>
      </c>
      <c r="C251" t="s">
        <v>1141</v>
      </c>
      <c r="D251" t="s">
        <v>2275</v>
      </c>
      <c r="E251" t="s">
        <v>1138</v>
      </c>
      <c r="F251" t="s">
        <v>1142</v>
      </c>
      <c r="G251" t="str">
        <f>TRIM(DataCo_Customers[[#This Row],[Customer State]])</f>
        <v>PR</v>
      </c>
    </row>
    <row r="252" spans="1:7" x14ac:dyDescent="0.35">
      <c r="A252">
        <v>10519</v>
      </c>
      <c r="B252" t="s">
        <v>1196</v>
      </c>
      <c r="C252" t="s">
        <v>1141</v>
      </c>
      <c r="D252" t="s">
        <v>2276</v>
      </c>
      <c r="E252" t="s">
        <v>1138</v>
      </c>
      <c r="F252" t="s">
        <v>1142</v>
      </c>
      <c r="G252" t="str">
        <f>TRIM(DataCo_Customers[[#This Row],[Customer State]])</f>
        <v>PR</v>
      </c>
    </row>
    <row r="253" spans="1:7" x14ac:dyDescent="0.35">
      <c r="A253">
        <v>7132</v>
      </c>
      <c r="B253" t="s">
        <v>1413</v>
      </c>
      <c r="C253" t="s">
        <v>1141</v>
      </c>
      <c r="D253" t="s">
        <v>2277</v>
      </c>
      <c r="E253" t="s">
        <v>1138</v>
      </c>
      <c r="F253" t="s">
        <v>1142</v>
      </c>
      <c r="G253" t="str">
        <f>TRIM(DataCo_Customers[[#This Row],[Customer State]])</f>
        <v>PR</v>
      </c>
    </row>
    <row r="254" spans="1:7" x14ac:dyDescent="0.35">
      <c r="A254">
        <v>3709</v>
      </c>
      <c r="B254" t="s">
        <v>1414</v>
      </c>
      <c r="C254" t="s">
        <v>1141</v>
      </c>
      <c r="D254" t="s">
        <v>2278</v>
      </c>
      <c r="E254" t="s">
        <v>1138</v>
      </c>
      <c r="F254" t="s">
        <v>1142</v>
      </c>
      <c r="G254" t="str">
        <f>TRIM(DataCo_Customers[[#This Row],[Customer State]])</f>
        <v>PR</v>
      </c>
    </row>
    <row r="255" spans="1:7" x14ac:dyDescent="0.35">
      <c r="A255">
        <v>7518</v>
      </c>
      <c r="B255" t="s">
        <v>1414</v>
      </c>
      <c r="C255" t="s">
        <v>1141</v>
      </c>
      <c r="D255" t="s">
        <v>2279</v>
      </c>
      <c r="E255" t="s">
        <v>2024</v>
      </c>
      <c r="F255" t="s">
        <v>1142</v>
      </c>
      <c r="G255" t="str">
        <f>TRIM(DataCo_Customers[[#This Row],[Customer State]])</f>
        <v>PR</v>
      </c>
    </row>
    <row r="256" spans="1:7" x14ac:dyDescent="0.35">
      <c r="A256">
        <v>1738</v>
      </c>
      <c r="B256" t="s">
        <v>1415</v>
      </c>
      <c r="C256" t="s">
        <v>1141</v>
      </c>
      <c r="D256" t="s">
        <v>2280</v>
      </c>
      <c r="E256" t="s">
        <v>2024</v>
      </c>
      <c r="F256" t="s">
        <v>1161</v>
      </c>
      <c r="G256" t="str">
        <f>TRIM(DataCo_Customers[[#This Row],[Customer State]])</f>
        <v>MI</v>
      </c>
    </row>
    <row r="257" spans="1:7" x14ac:dyDescent="0.35">
      <c r="A257">
        <v>1622</v>
      </c>
      <c r="B257" t="s">
        <v>1196</v>
      </c>
      <c r="C257" t="s">
        <v>1141</v>
      </c>
      <c r="D257" t="s">
        <v>2281</v>
      </c>
      <c r="E257" t="s">
        <v>2024</v>
      </c>
      <c r="F257" t="s">
        <v>1142</v>
      </c>
      <c r="G257" t="str">
        <f>TRIM(DataCo_Customers[[#This Row],[Customer State]])</f>
        <v>PR</v>
      </c>
    </row>
    <row r="258" spans="1:7" x14ac:dyDescent="0.35">
      <c r="A258">
        <v>1325</v>
      </c>
      <c r="B258" t="s">
        <v>1416</v>
      </c>
      <c r="C258" t="s">
        <v>1141</v>
      </c>
      <c r="D258" t="s">
        <v>2282</v>
      </c>
      <c r="E258" t="s">
        <v>2024</v>
      </c>
      <c r="F258" t="s">
        <v>1142</v>
      </c>
      <c r="G258" t="str">
        <f>TRIM(DataCo_Customers[[#This Row],[Customer State]])</f>
        <v>PR</v>
      </c>
    </row>
    <row r="259" spans="1:7" x14ac:dyDescent="0.35">
      <c r="A259">
        <v>5505</v>
      </c>
      <c r="B259" t="s">
        <v>1417</v>
      </c>
      <c r="C259" t="s">
        <v>1141</v>
      </c>
      <c r="D259" t="s">
        <v>2283</v>
      </c>
      <c r="E259" t="s">
        <v>2024</v>
      </c>
      <c r="F259" t="s">
        <v>1142</v>
      </c>
      <c r="G259" t="str">
        <f>TRIM(DataCo_Customers[[#This Row],[Customer State]])</f>
        <v>PR</v>
      </c>
    </row>
    <row r="260" spans="1:7" x14ac:dyDescent="0.35">
      <c r="A260">
        <v>4210</v>
      </c>
      <c r="B260" t="s">
        <v>1418</v>
      </c>
      <c r="C260" t="s">
        <v>1141</v>
      </c>
      <c r="D260" t="s">
        <v>2284</v>
      </c>
      <c r="E260" t="s">
        <v>2024</v>
      </c>
      <c r="F260" t="s">
        <v>1142</v>
      </c>
      <c r="G260" t="str">
        <f>TRIM(DataCo_Customers[[#This Row],[Customer State]])</f>
        <v>PR</v>
      </c>
    </row>
    <row r="261" spans="1:7" x14ac:dyDescent="0.35">
      <c r="A261">
        <v>11229</v>
      </c>
      <c r="B261" t="s">
        <v>1419</v>
      </c>
      <c r="C261" t="s">
        <v>1141</v>
      </c>
      <c r="D261" t="s">
        <v>2285</v>
      </c>
      <c r="E261" t="s">
        <v>2024</v>
      </c>
      <c r="F261" t="s">
        <v>1142</v>
      </c>
      <c r="G261" t="str">
        <f>TRIM(DataCo_Customers[[#This Row],[Customer State]])</f>
        <v>PR</v>
      </c>
    </row>
    <row r="262" spans="1:7" x14ac:dyDescent="0.35">
      <c r="A262">
        <v>9385</v>
      </c>
      <c r="B262" t="s">
        <v>1420</v>
      </c>
      <c r="C262" t="s">
        <v>1141</v>
      </c>
      <c r="D262" t="s">
        <v>2286</v>
      </c>
      <c r="E262" t="s">
        <v>2024</v>
      </c>
      <c r="F262" t="s">
        <v>1142</v>
      </c>
      <c r="G262" t="str">
        <f>TRIM(DataCo_Customers[[#This Row],[Customer State]])</f>
        <v>PR</v>
      </c>
    </row>
    <row r="263" spans="1:7" x14ac:dyDescent="0.35">
      <c r="A263">
        <v>900</v>
      </c>
      <c r="B263" t="s">
        <v>1312</v>
      </c>
      <c r="C263" t="s">
        <v>1141</v>
      </c>
      <c r="D263" t="s">
        <v>2287</v>
      </c>
      <c r="E263" t="s">
        <v>2024</v>
      </c>
      <c r="F263" t="s">
        <v>1142</v>
      </c>
      <c r="G263" t="str">
        <f>TRIM(DataCo_Customers[[#This Row],[Customer State]])</f>
        <v>PR</v>
      </c>
    </row>
    <row r="264" spans="1:7" x14ac:dyDescent="0.35">
      <c r="A264">
        <v>6217</v>
      </c>
      <c r="B264" t="s">
        <v>1421</v>
      </c>
      <c r="C264" t="s">
        <v>1141</v>
      </c>
      <c r="D264" t="s">
        <v>2288</v>
      </c>
      <c r="E264" t="s">
        <v>2024</v>
      </c>
      <c r="F264" t="s">
        <v>1142</v>
      </c>
      <c r="G264" t="str">
        <f>TRIM(DataCo_Customers[[#This Row],[Customer State]])</f>
        <v>PR</v>
      </c>
    </row>
    <row r="265" spans="1:7" x14ac:dyDescent="0.35">
      <c r="A265">
        <v>9466</v>
      </c>
      <c r="B265" t="s">
        <v>1196</v>
      </c>
      <c r="C265" t="s">
        <v>1141</v>
      </c>
      <c r="D265" t="s">
        <v>2289</v>
      </c>
      <c r="E265" t="s">
        <v>2024</v>
      </c>
      <c r="F265" t="s">
        <v>1166</v>
      </c>
      <c r="G265" t="str">
        <f>TRIM(DataCo_Customers[[#This Row],[Customer State]])</f>
        <v>TN</v>
      </c>
    </row>
    <row r="266" spans="1:7" x14ac:dyDescent="0.35">
      <c r="A266">
        <v>4596</v>
      </c>
      <c r="B266" t="s">
        <v>1422</v>
      </c>
      <c r="C266" t="s">
        <v>1141</v>
      </c>
      <c r="D266" t="s">
        <v>2290</v>
      </c>
      <c r="E266" t="s">
        <v>2024</v>
      </c>
      <c r="F266" t="s">
        <v>1142</v>
      </c>
      <c r="G266" t="str">
        <f>TRIM(DataCo_Customers[[#This Row],[Customer State]])</f>
        <v>PR</v>
      </c>
    </row>
    <row r="267" spans="1:7" x14ac:dyDescent="0.35">
      <c r="A267">
        <v>5206</v>
      </c>
      <c r="B267" t="s">
        <v>1423</v>
      </c>
      <c r="C267" t="s">
        <v>1141</v>
      </c>
      <c r="D267" t="s">
        <v>2291</v>
      </c>
      <c r="E267" t="s">
        <v>2024</v>
      </c>
      <c r="F267" t="s">
        <v>1151</v>
      </c>
      <c r="G267" t="str">
        <f>TRIM(DataCo_Customers[[#This Row],[Customer State]])</f>
        <v>CA</v>
      </c>
    </row>
    <row r="268" spans="1:7" x14ac:dyDescent="0.35">
      <c r="A268">
        <v>2823</v>
      </c>
      <c r="B268" t="s">
        <v>1424</v>
      </c>
      <c r="C268" t="s">
        <v>1141</v>
      </c>
      <c r="D268" t="s">
        <v>2292</v>
      </c>
      <c r="E268" t="s">
        <v>2024</v>
      </c>
      <c r="F268" t="s">
        <v>1152</v>
      </c>
      <c r="G268" t="str">
        <f>TRIM(DataCo_Customers[[#This Row],[Customer State]])</f>
        <v>IL</v>
      </c>
    </row>
    <row r="269" spans="1:7" x14ac:dyDescent="0.35">
      <c r="A269">
        <v>10408</v>
      </c>
      <c r="B269" t="s">
        <v>1425</v>
      </c>
      <c r="C269" t="s">
        <v>1141</v>
      </c>
      <c r="D269" t="s">
        <v>2293</v>
      </c>
      <c r="E269" t="s">
        <v>2024</v>
      </c>
      <c r="F269" t="s">
        <v>1151</v>
      </c>
      <c r="G269" t="str">
        <f>TRIM(DataCo_Customers[[#This Row],[Customer State]])</f>
        <v>CA</v>
      </c>
    </row>
    <row r="270" spans="1:7" x14ac:dyDescent="0.35">
      <c r="A270">
        <v>11011</v>
      </c>
      <c r="B270" t="s">
        <v>1426</v>
      </c>
      <c r="C270" t="s">
        <v>1141</v>
      </c>
      <c r="D270" t="s">
        <v>2294</v>
      </c>
      <c r="E270" t="s">
        <v>2024</v>
      </c>
      <c r="F270" t="s">
        <v>1144</v>
      </c>
      <c r="G270" t="str">
        <f>TRIM(DataCo_Customers[[#This Row],[Customer State]])</f>
        <v>NY</v>
      </c>
    </row>
    <row r="271" spans="1:7" x14ac:dyDescent="0.35">
      <c r="A271">
        <v>40</v>
      </c>
      <c r="B271" t="s">
        <v>1196</v>
      </c>
      <c r="C271" t="s">
        <v>1141</v>
      </c>
      <c r="D271" t="s">
        <v>2295</v>
      </c>
      <c r="E271" t="s">
        <v>2024</v>
      </c>
      <c r="F271" t="s">
        <v>1142</v>
      </c>
      <c r="G271" t="str">
        <f>TRIM(DataCo_Customers[[#This Row],[Customer State]])</f>
        <v>PR</v>
      </c>
    </row>
    <row r="272" spans="1:7" x14ac:dyDescent="0.35">
      <c r="A272">
        <v>11636</v>
      </c>
      <c r="B272" t="s">
        <v>1427</v>
      </c>
      <c r="C272" t="s">
        <v>1141</v>
      </c>
      <c r="D272" t="s">
        <v>2296</v>
      </c>
      <c r="E272" t="s">
        <v>2024</v>
      </c>
      <c r="F272" t="s">
        <v>1152</v>
      </c>
      <c r="G272" t="str">
        <f>TRIM(DataCo_Customers[[#This Row],[Customer State]])</f>
        <v>IL</v>
      </c>
    </row>
    <row r="273" spans="1:7" x14ac:dyDescent="0.35">
      <c r="A273">
        <v>9120</v>
      </c>
      <c r="B273" t="s">
        <v>1428</v>
      </c>
      <c r="C273" t="s">
        <v>1137</v>
      </c>
      <c r="D273" t="s">
        <v>2297</v>
      </c>
      <c r="E273" t="s">
        <v>1138</v>
      </c>
      <c r="F273" t="s">
        <v>1142</v>
      </c>
      <c r="G273" t="str">
        <f>TRIM(DataCo_Customers[[#This Row],[Customer State]])</f>
        <v>PR</v>
      </c>
    </row>
    <row r="274" spans="1:7" x14ac:dyDescent="0.35">
      <c r="A274">
        <v>12221</v>
      </c>
      <c r="B274" t="s">
        <v>1429</v>
      </c>
      <c r="C274" t="s">
        <v>1137</v>
      </c>
      <c r="D274" t="s">
        <v>2298</v>
      </c>
      <c r="E274" t="s">
        <v>1138</v>
      </c>
      <c r="F274" t="s">
        <v>1142</v>
      </c>
      <c r="G274" t="str">
        <f>TRIM(DataCo_Customers[[#This Row],[Customer State]])</f>
        <v>PR</v>
      </c>
    </row>
    <row r="275" spans="1:7" x14ac:dyDescent="0.35">
      <c r="A275">
        <v>9415</v>
      </c>
      <c r="B275" t="s">
        <v>1430</v>
      </c>
      <c r="C275" t="s">
        <v>1137</v>
      </c>
      <c r="D275" t="s">
        <v>2299</v>
      </c>
      <c r="E275" t="s">
        <v>1138</v>
      </c>
      <c r="F275" t="s">
        <v>1142</v>
      </c>
      <c r="G275" t="str">
        <f>TRIM(DataCo_Customers[[#This Row],[Customer State]])</f>
        <v>PR</v>
      </c>
    </row>
    <row r="276" spans="1:7" x14ac:dyDescent="0.35">
      <c r="A276">
        <v>724</v>
      </c>
      <c r="B276" t="s">
        <v>1431</v>
      </c>
      <c r="C276" t="s">
        <v>1137</v>
      </c>
      <c r="D276" t="s">
        <v>2300</v>
      </c>
      <c r="E276" t="s">
        <v>1138</v>
      </c>
      <c r="F276" t="s">
        <v>1142</v>
      </c>
      <c r="G276" t="str">
        <f>TRIM(DataCo_Customers[[#This Row],[Customer State]])</f>
        <v>PR</v>
      </c>
    </row>
    <row r="277" spans="1:7" x14ac:dyDescent="0.35">
      <c r="A277">
        <v>8897</v>
      </c>
      <c r="B277" t="s">
        <v>1432</v>
      </c>
      <c r="C277" t="s">
        <v>1137</v>
      </c>
      <c r="D277" t="s">
        <v>2301</v>
      </c>
      <c r="E277" t="s">
        <v>1138</v>
      </c>
      <c r="F277" t="s">
        <v>1142</v>
      </c>
      <c r="G277" t="str">
        <f>TRIM(DataCo_Customers[[#This Row],[Customer State]])</f>
        <v>PR</v>
      </c>
    </row>
    <row r="278" spans="1:7" x14ac:dyDescent="0.35">
      <c r="A278">
        <v>7112</v>
      </c>
      <c r="B278" t="s">
        <v>1433</v>
      </c>
      <c r="C278" t="s">
        <v>1137</v>
      </c>
      <c r="D278" t="s">
        <v>2302</v>
      </c>
      <c r="E278" t="s">
        <v>1138</v>
      </c>
      <c r="F278" t="s">
        <v>1142</v>
      </c>
      <c r="G278" t="str">
        <f>TRIM(DataCo_Customers[[#This Row],[Customer State]])</f>
        <v>PR</v>
      </c>
    </row>
    <row r="279" spans="1:7" x14ac:dyDescent="0.35">
      <c r="A279">
        <v>1086</v>
      </c>
      <c r="B279" t="s">
        <v>1196</v>
      </c>
      <c r="C279" t="s">
        <v>1137</v>
      </c>
      <c r="D279" t="s">
        <v>2303</v>
      </c>
      <c r="E279" t="s">
        <v>1138</v>
      </c>
      <c r="F279" t="s">
        <v>1142</v>
      </c>
      <c r="G279" t="str">
        <f>TRIM(DataCo_Customers[[#This Row],[Customer State]])</f>
        <v>PR</v>
      </c>
    </row>
    <row r="280" spans="1:7" x14ac:dyDescent="0.35">
      <c r="A280">
        <v>2916</v>
      </c>
      <c r="B280" t="s">
        <v>1434</v>
      </c>
      <c r="C280" t="s">
        <v>1137</v>
      </c>
      <c r="D280" t="s">
        <v>2304</v>
      </c>
      <c r="E280" t="s">
        <v>1138</v>
      </c>
      <c r="F280" t="s">
        <v>1142</v>
      </c>
      <c r="G280" t="str">
        <f>TRIM(DataCo_Customers[[#This Row],[Customer State]])</f>
        <v>PR</v>
      </c>
    </row>
    <row r="281" spans="1:7" x14ac:dyDescent="0.35">
      <c r="A281">
        <v>2439</v>
      </c>
      <c r="B281" t="s">
        <v>1196</v>
      </c>
      <c r="C281" t="s">
        <v>1137</v>
      </c>
      <c r="D281" t="s">
        <v>2305</v>
      </c>
      <c r="E281" t="s">
        <v>1138</v>
      </c>
      <c r="F281" t="s">
        <v>1162</v>
      </c>
      <c r="G281" t="str">
        <f>TRIM(DataCo_Customers[[#This Row],[Customer State]])</f>
        <v>MD</v>
      </c>
    </row>
    <row r="282" spans="1:7" x14ac:dyDescent="0.35">
      <c r="A282">
        <v>6416</v>
      </c>
      <c r="B282" t="s">
        <v>1196</v>
      </c>
      <c r="C282" t="s">
        <v>1137</v>
      </c>
      <c r="D282" t="s">
        <v>2306</v>
      </c>
      <c r="E282" t="s">
        <v>1138</v>
      </c>
      <c r="F282" t="s">
        <v>1143</v>
      </c>
      <c r="G282" t="str">
        <f>TRIM(DataCo_Customers[[#This Row],[Customer State]])</f>
        <v>PR</v>
      </c>
    </row>
    <row r="283" spans="1:7" x14ac:dyDescent="0.35">
      <c r="A283">
        <v>6310</v>
      </c>
      <c r="B283" t="s">
        <v>1435</v>
      </c>
      <c r="C283" t="s">
        <v>1137</v>
      </c>
      <c r="D283" t="s">
        <v>2307</v>
      </c>
      <c r="E283" t="s">
        <v>1138</v>
      </c>
      <c r="F283" t="s">
        <v>1151</v>
      </c>
      <c r="G283" t="str">
        <f>TRIM(DataCo_Customers[[#This Row],[Customer State]])</f>
        <v>CA</v>
      </c>
    </row>
    <row r="284" spans="1:7" x14ac:dyDescent="0.35">
      <c r="A284">
        <v>9029</v>
      </c>
      <c r="B284" t="s">
        <v>1436</v>
      </c>
      <c r="C284" t="s">
        <v>1137</v>
      </c>
      <c r="D284" t="s">
        <v>2308</v>
      </c>
      <c r="E284" t="s">
        <v>1138</v>
      </c>
      <c r="F284" t="s">
        <v>1142</v>
      </c>
      <c r="G284" t="str">
        <f>TRIM(DataCo_Customers[[#This Row],[Customer State]])</f>
        <v>PR</v>
      </c>
    </row>
    <row r="285" spans="1:7" x14ac:dyDescent="0.35">
      <c r="A285">
        <v>295</v>
      </c>
      <c r="B285" t="s">
        <v>1437</v>
      </c>
      <c r="C285" t="s">
        <v>1137</v>
      </c>
      <c r="D285" t="s">
        <v>2309</v>
      </c>
      <c r="E285" t="s">
        <v>1138</v>
      </c>
      <c r="F285" t="s">
        <v>1151</v>
      </c>
      <c r="G285" t="str">
        <f>TRIM(DataCo_Customers[[#This Row],[Customer State]])</f>
        <v>CA</v>
      </c>
    </row>
    <row r="286" spans="1:7" x14ac:dyDescent="0.35">
      <c r="A286">
        <v>1577</v>
      </c>
      <c r="B286" t="s">
        <v>1196</v>
      </c>
      <c r="C286" t="s">
        <v>1137</v>
      </c>
      <c r="D286" t="s">
        <v>2310</v>
      </c>
      <c r="E286" t="s">
        <v>1138</v>
      </c>
      <c r="F286" t="s">
        <v>1144</v>
      </c>
      <c r="G286" t="str">
        <f>TRIM(DataCo_Customers[[#This Row],[Customer State]])</f>
        <v>NY</v>
      </c>
    </row>
    <row r="287" spans="1:7" x14ac:dyDescent="0.35">
      <c r="A287">
        <v>1568</v>
      </c>
      <c r="B287" t="s">
        <v>1438</v>
      </c>
      <c r="C287" t="s">
        <v>1137</v>
      </c>
      <c r="D287" t="s">
        <v>2311</v>
      </c>
      <c r="E287" t="s">
        <v>1138</v>
      </c>
      <c r="F287" t="s">
        <v>1158</v>
      </c>
      <c r="G287" t="str">
        <f>TRIM(DataCo_Customers[[#This Row],[Customer State]])</f>
        <v>OH</v>
      </c>
    </row>
    <row r="288" spans="1:7" x14ac:dyDescent="0.35">
      <c r="A288">
        <v>9047</v>
      </c>
      <c r="B288" t="s">
        <v>1439</v>
      </c>
      <c r="C288" t="s">
        <v>1137</v>
      </c>
      <c r="D288" t="s">
        <v>2312</v>
      </c>
      <c r="E288" t="s">
        <v>1138</v>
      </c>
      <c r="F288" t="s">
        <v>1144</v>
      </c>
      <c r="G288" t="str">
        <f>TRIM(DataCo_Customers[[#This Row],[Customer State]])</f>
        <v>NY</v>
      </c>
    </row>
    <row r="289" spans="1:7" x14ac:dyDescent="0.35">
      <c r="A289">
        <v>7603</v>
      </c>
      <c r="B289" t="s">
        <v>1440</v>
      </c>
      <c r="C289" t="s">
        <v>1137</v>
      </c>
      <c r="D289" t="s">
        <v>2313</v>
      </c>
      <c r="E289" t="s">
        <v>1138</v>
      </c>
      <c r="F289" t="s">
        <v>1151</v>
      </c>
      <c r="G289" t="str">
        <f>TRIM(DataCo_Customers[[#This Row],[Customer State]])</f>
        <v>CA</v>
      </c>
    </row>
    <row r="290" spans="1:7" x14ac:dyDescent="0.35">
      <c r="A290">
        <v>1566</v>
      </c>
      <c r="B290" t="s">
        <v>1441</v>
      </c>
      <c r="C290" t="s">
        <v>1141</v>
      </c>
      <c r="D290" t="s">
        <v>2314</v>
      </c>
      <c r="E290" t="s">
        <v>1138</v>
      </c>
      <c r="F290" t="s">
        <v>1142</v>
      </c>
      <c r="G290" t="str">
        <f>TRIM(DataCo_Customers[[#This Row],[Customer State]])</f>
        <v>PR</v>
      </c>
    </row>
    <row r="291" spans="1:7" x14ac:dyDescent="0.35">
      <c r="A291">
        <v>2918</v>
      </c>
      <c r="B291" t="s">
        <v>1442</v>
      </c>
      <c r="C291" t="s">
        <v>1141</v>
      </c>
      <c r="D291" t="s">
        <v>2315</v>
      </c>
      <c r="E291" t="s">
        <v>1138</v>
      </c>
      <c r="F291" t="s">
        <v>1143</v>
      </c>
      <c r="G291" t="str">
        <f>TRIM(DataCo_Customers[[#This Row],[Customer State]])</f>
        <v>PR</v>
      </c>
    </row>
    <row r="292" spans="1:7" x14ac:dyDescent="0.35">
      <c r="A292">
        <v>1491</v>
      </c>
      <c r="B292" t="s">
        <v>1443</v>
      </c>
      <c r="C292" t="s">
        <v>1141</v>
      </c>
      <c r="D292" t="s">
        <v>2316</v>
      </c>
      <c r="E292" t="s">
        <v>1138</v>
      </c>
      <c r="F292" t="s">
        <v>1177</v>
      </c>
      <c r="G292" t="str">
        <f>TRIM(DataCo_Customers[[#This Row],[Customer State]])</f>
        <v>ID</v>
      </c>
    </row>
    <row r="293" spans="1:7" x14ac:dyDescent="0.35">
      <c r="A293">
        <v>14915</v>
      </c>
      <c r="B293" t="s">
        <v>1444</v>
      </c>
      <c r="C293" t="s">
        <v>1141</v>
      </c>
      <c r="D293" t="s">
        <v>2317</v>
      </c>
      <c r="E293" t="s">
        <v>1138</v>
      </c>
      <c r="F293" t="s">
        <v>1147</v>
      </c>
      <c r="G293" t="str">
        <f>TRIM(DataCo_Customers[[#This Row],[Customer State]])</f>
        <v>TX</v>
      </c>
    </row>
    <row r="294" spans="1:7" x14ac:dyDescent="0.35">
      <c r="A294">
        <v>9619</v>
      </c>
      <c r="B294" t="s">
        <v>1196</v>
      </c>
      <c r="C294" t="s">
        <v>1141</v>
      </c>
      <c r="D294" t="s">
        <v>2318</v>
      </c>
      <c r="E294" t="s">
        <v>1138</v>
      </c>
      <c r="F294" t="s">
        <v>1151</v>
      </c>
      <c r="G294" t="str">
        <f>TRIM(DataCo_Customers[[#This Row],[Customer State]])</f>
        <v>CA</v>
      </c>
    </row>
    <row r="295" spans="1:7" x14ac:dyDescent="0.35">
      <c r="A295">
        <v>2363</v>
      </c>
      <c r="B295" t="s">
        <v>1445</v>
      </c>
      <c r="C295" t="s">
        <v>1141</v>
      </c>
      <c r="D295" t="s">
        <v>2319</v>
      </c>
      <c r="E295" t="s">
        <v>1138</v>
      </c>
      <c r="F295" t="s">
        <v>1142</v>
      </c>
      <c r="G295" t="str">
        <f>TRIM(DataCo_Customers[[#This Row],[Customer State]])</f>
        <v>PR</v>
      </c>
    </row>
    <row r="296" spans="1:7" x14ac:dyDescent="0.35">
      <c r="A296">
        <v>5898</v>
      </c>
      <c r="B296" t="s">
        <v>1446</v>
      </c>
      <c r="C296" t="s">
        <v>1141</v>
      </c>
      <c r="D296" t="s">
        <v>2320</v>
      </c>
      <c r="E296" t="s">
        <v>1138</v>
      </c>
      <c r="F296" t="s">
        <v>1147</v>
      </c>
      <c r="G296" t="str">
        <f>TRIM(DataCo_Customers[[#This Row],[Customer State]])</f>
        <v>TX</v>
      </c>
    </row>
    <row r="297" spans="1:7" x14ac:dyDescent="0.35">
      <c r="A297">
        <v>1948</v>
      </c>
      <c r="B297" t="s">
        <v>1447</v>
      </c>
      <c r="C297" t="s">
        <v>1141</v>
      </c>
      <c r="D297" t="s">
        <v>2321</v>
      </c>
      <c r="E297" t="s">
        <v>1138</v>
      </c>
      <c r="F297" t="s">
        <v>1151</v>
      </c>
      <c r="G297" t="str">
        <f>TRIM(DataCo_Customers[[#This Row],[Customer State]])</f>
        <v>CA</v>
      </c>
    </row>
    <row r="298" spans="1:7" x14ac:dyDescent="0.35">
      <c r="A298">
        <v>1820</v>
      </c>
      <c r="B298" t="s">
        <v>1448</v>
      </c>
      <c r="C298" t="s">
        <v>1141</v>
      </c>
      <c r="D298" t="s">
        <v>2322</v>
      </c>
      <c r="E298" t="s">
        <v>1138</v>
      </c>
      <c r="F298" t="s">
        <v>1151</v>
      </c>
      <c r="G298" t="str">
        <f>TRIM(DataCo_Customers[[#This Row],[Customer State]])</f>
        <v>CA</v>
      </c>
    </row>
    <row r="299" spans="1:7" x14ac:dyDescent="0.35">
      <c r="A299">
        <v>14770</v>
      </c>
      <c r="B299" t="s">
        <v>1449</v>
      </c>
      <c r="C299" t="s">
        <v>1141</v>
      </c>
      <c r="D299" t="s">
        <v>2323</v>
      </c>
      <c r="E299" t="s">
        <v>1138</v>
      </c>
      <c r="F299" t="s">
        <v>1154</v>
      </c>
      <c r="G299" t="str">
        <f>TRIM(DataCo_Customers[[#This Row],[Customer State]])</f>
        <v>AZ</v>
      </c>
    </row>
    <row r="300" spans="1:7" x14ac:dyDescent="0.35">
      <c r="A300">
        <v>1962</v>
      </c>
      <c r="B300" t="s">
        <v>1450</v>
      </c>
      <c r="C300" t="s">
        <v>1141</v>
      </c>
      <c r="D300" t="s">
        <v>2324</v>
      </c>
      <c r="E300" t="s">
        <v>1138</v>
      </c>
      <c r="F300" t="s">
        <v>1142</v>
      </c>
      <c r="G300" t="str">
        <f>TRIM(DataCo_Customers[[#This Row],[Customer State]])</f>
        <v>PR</v>
      </c>
    </row>
    <row r="301" spans="1:7" x14ac:dyDescent="0.35">
      <c r="A301">
        <v>7175</v>
      </c>
      <c r="B301" t="s">
        <v>1451</v>
      </c>
      <c r="C301" t="s">
        <v>1141</v>
      </c>
      <c r="D301" t="s">
        <v>2325</v>
      </c>
      <c r="E301" t="s">
        <v>1138</v>
      </c>
      <c r="F301" t="s">
        <v>1143</v>
      </c>
      <c r="G301" t="str">
        <f>TRIM(DataCo_Customers[[#This Row],[Customer State]])</f>
        <v>PR</v>
      </c>
    </row>
    <row r="302" spans="1:7" x14ac:dyDescent="0.35">
      <c r="A302">
        <v>1222</v>
      </c>
      <c r="B302" t="s">
        <v>1452</v>
      </c>
      <c r="C302" t="s">
        <v>1141</v>
      </c>
      <c r="D302" t="s">
        <v>2326</v>
      </c>
      <c r="E302" t="s">
        <v>1138</v>
      </c>
      <c r="F302" t="s">
        <v>1142</v>
      </c>
      <c r="G302" t="str">
        <f>TRIM(DataCo_Customers[[#This Row],[Customer State]])</f>
        <v>PR</v>
      </c>
    </row>
    <row r="303" spans="1:7" x14ac:dyDescent="0.35">
      <c r="A303">
        <v>487</v>
      </c>
      <c r="B303" t="s">
        <v>1453</v>
      </c>
      <c r="C303" t="s">
        <v>1141</v>
      </c>
      <c r="D303" t="s">
        <v>2327</v>
      </c>
      <c r="E303" t="s">
        <v>1138</v>
      </c>
      <c r="F303" t="s">
        <v>1142</v>
      </c>
      <c r="G303" t="str">
        <f>TRIM(DataCo_Customers[[#This Row],[Customer State]])</f>
        <v>PR</v>
      </c>
    </row>
    <row r="304" spans="1:7" x14ac:dyDescent="0.35">
      <c r="A304">
        <v>2217</v>
      </c>
      <c r="B304" t="s">
        <v>1454</v>
      </c>
      <c r="C304" t="s">
        <v>1141</v>
      </c>
      <c r="D304" t="s">
        <v>2328</v>
      </c>
      <c r="E304" t="s">
        <v>1138</v>
      </c>
      <c r="F304" t="s">
        <v>1172</v>
      </c>
      <c r="G304" t="str">
        <f>TRIM(DataCo_Customers[[#This Row],[Customer State]])</f>
        <v>NC</v>
      </c>
    </row>
    <row r="305" spans="1:7" x14ac:dyDescent="0.35">
      <c r="A305">
        <v>14824</v>
      </c>
      <c r="B305" t="s">
        <v>1455</v>
      </c>
      <c r="C305" t="s">
        <v>1141</v>
      </c>
      <c r="D305" t="s">
        <v>2329</v>
      </c>
      <c r="E305" t="s">
        <v>1138</v>
      </c>
      <c r="F305" t="s">
        <v>1151</v>
      </c>
      <c r="G305" t="str">
        <f>TRIM(DataCo_Customers[[#This Row],[Customer State]])</f>
        <v>CA</v>
      </c>
    </row>
    <row r="306" spans="1:7" x14ac:dyDescent="0.35">
      <c r="A306">
        <v>2078</v>
      </c>
      <c r="B306" t="s">
        <v>1456</v>
      </c>
      <c r="C306" t="s">
        <v>1141</v>
      </c>
      <c r="D306" t="s">
        <v>2330</v>
      </c>
      <c r="E306" t="s">
        <v>1138</v>
      </c>
      <c r="F306" t="s">
        <v>1142</v>
      </c>
      <c r="G306" t="str">
        <f>TRIM(DataCo_Customers[[#This Row],[Customer State]])</f>
        <v>PR</v>
      </c>
    </row>
    <row r="307" spans="1:7" x14ac:dyDescent="0.35">
      <c r="A307">
        <v>10497</v>
      </c>
      <c r="B307" t="s">
        <v>1457</v>
      </c>
      <c r="C307" t="s">
        <v>1141</v>
      </c>
      <c r="D307" t="s">
        <v>2331</v>
      </c>
      <c r="E307" t="s">
        <v>1138</v>
      </c>
      <c r="F307" t="s">
        <v>1152</v>
      </c>
      <c r="G307" t="str">
        <f>TRIM(DataCo_Customers[[#This Row],[Customer State]])</f>
        <v>IL</v>
      </c>
    </row>
    <row r="308" spans="1:7" x14ac:dyDescent="0.35">
      <c r="A308">
        <v>4695</v>
      </c>
      <c r="B308" t="s">
        <v>1458</v>
      </c>
      <c r="C308" t="s">
        <v>1141</v>
      </c>
      <c r="D308" t="s">
        <v>2332</v>
      </c>
      <c r="E308" t="s">
        <v>1138</v>
      </c>
      <c r="F308" t="s">
        <v>1178</v>
      </c>
      <c r="G308" t="str">
        <f>TRIM(DataCo_Customers[[#This Row],[Customer State]])</f>
        <v>IN</v>
      </c>
    </row>
    <row r="309" spans="1:7" x14ac:dyDescent="0.35">
      <c r="A309">
        <v>9857</v>
      </c>
      <c r="B309" t="s">
        <v>1459</v>
      </c>
      <c r="C309" t="s">
        <v>1141</v>
      </c>
      <c r="D309" t="s">
        <v>2333</v>
      </c>
      <c r="E309" t="s">
        <v>1138</v>
      </c>
      <c r="F309" t="s">
        <v>1142</v>
      </c>
      <c r="G309" t="str">
        <f>TRIM(DataCo_Customers[[#This Row],[Customer State]])</f>
        <v>PR</v>
      </c>
    </row>
    <row r="310" spans="1:7" x14ac:dyDescent="0.35">
      <c r="A310">
        <v>2168</v>
      </c>
      <c r="B310" t="s">
        <v>1241</v>
      </c>
      <c r="C310" t="s">
        <v>1141</v>
      </c>
      <c r="D310" t="s">
        <v>2253</v>
      </c>
      <c r="E310" t="s">
        <v>1138</v>
      </c>
      <c r="F310" t="s">
        <v>1151</v>
      </c>
      <c r="G310" t="str">
        <f>TRIM(DataCo_Customers[[#This Row],[Customer State]])</f>
        <v>CA</v>
      </c>
    </row>
    <row r="311" spans="1:7" x14ac:dyDescent="0.35">
      <c r="A311">
        <v>4078</v>
      </c>
      <c r="B311" t="s">
        <v>1460</v>
      </c>
      <c r="C311" t="s">
        <v>1141</v>
      </c>
      <c r="D311" t="s">
        <v>2334</v>
      </c>
      <c r="E311" t="s">
        <v>1138</v>
      </c>
      <c r="F311" t="s">
        <v>1142</v>
      </c>
      <c r="G311" t="str">
        <f>TRIM(DataCo_Customers[[#This Row],[Customer State]])</f>
        <v>PR</v>
      </c>
    </row>
    <row r="312" spans="1:7" x14ac:dyDescent="0.35">
      <c r="A312">
        <v>11887</v>
      </c>
      <c r="B312" t="s">
        <v>1461</v>
      </c>
      <c r="C312" t="s">
        <v>1141</v>
      </c>
      <c r="D312" t="s">
        <v>2335</v>
      </c>
      <c r="E312" t="s">
        <v>1138</v>
      </c>
      <c r="F312" t="s">
        <v>1144</v>
      </c>
      <c r="G312" t="str">
        <f>TRIM(DataCo_Customers[[#This Row],[Customer State]])</f>
        <v>NY</v>
      </c>
    </row>
    <row r="313" spans="1:7" x14ac:dyDescent="0.35">
      <c r="A313">
        <v>6588</v>
      </c>
      <c r="B313" t="s">
        <v>1196</v>
      </c>
      <c r="C313" t="s">
        <v>1141</v>
      </c>
      <c r="D313" t="s">
        <v>2336</v>
      </c>
      <c r="E313" t="s">
        <v>1138</v>
      </c>
      <c r="F313" t="s">
        <v>1143</v>
      </c>
      <c r="G313" t="str">
        <f>TRIM(DataCo_Customers[[#This Row],[Customer State]])</f>
        <v>PR</v>
      </c>
    </row>
    <row r="314" spans="1:7" x14ac:dyDescent="0.35">
      <c r="A314">
        <v>7167</v>
      </c>
      <c r="B314" t="s">
        <v>1462</v>
      </c>
      <c r="C314" t="s">
        <v>1141</v>
      </c>
      <c r="D314" t="s">
        <v>2337</v>
      </c>
      <c r="E314" t="s">
        <v>1138</v>
      </c>
      <c r="F314" t="s">
        <v>1143</v>
      </c>
      <c r="G314" t="str">
        <f>TRIM(DataCo_Customers[[#This Row],[Customer State]])</f>
        <v>PR</v>
      </c>
    </row>
    <row r="315" spans="1:7" x14ac:dyDescent="0.35">
      <c r="A315">
        <v>1459</v>
      </c>
      <c r="B315" t="s">
        <v>1196</v>
      </c>
      <c r="C315" t="s">
        <v>1141</v>
      </c>
      <c r="D315" t="s">
        <v>2338</v>
      </c>
      <c r="E315" t="s">
        <v>1138</v>
      </c>
      <c r="F315" t="s">
        <v>1143</v>
      </c>
      <c r="G315" t="str">
        <f>TRIM(DataCo_Customers[[#This Row],[Customer State]])</f>
        <v>PR</v>
      </c>
    </row>
    <row r="316" spans="1:7" x14ac:dyDescent="0.35">
      <c r="A316">
        <v>548</v>
      </c>
      <c r="B316" t="s">
        <v>1463</v>
      </c>
      <c r="C316" t="s">
        <v>1141</v>
      </c>
      <c r="D316" t="s">
        <v>2339</v>
      </c>
      <c r="E316" t="s">
        <v>1138</v>
      </c>
      <c r="F316" t="s">
        <v>1143</v>
      </c>
      <c r="G316" t="str">
        <f>TRIM(DataCo_Customers[[#This Row],[Customer State]])</f>
        <v>PR</v>
      </c>
    </row>
    <row r="317" spans="1:7" x14ac:dyDescent="0.35">
      <c r="A317">
        <v>5224</v>
      </c>
      <c r="B317" t="s">
        <v>1464</v>
      </c>
      <c r="C317" t="s">
        <v>1141</v>
      </c>
      <c r="D317" t="s">
        <v>2340</v>
      </c>
      <c r="E317" t="s">
        <v>1138</v>
      </c>
      <c r="F317" t="s">
        <v>1143</v>
      </c>
      <c r="G317" t="str">
        <f>TRIM(DataCo_Customers[[#This Row],[Customer State]])</f>
        <v>PR</v>
      </c>
    </row>
    <row r="318" spans="1:7" x14ac:dyDescent="0.35">
      <c r="A318">
        <v>2686</v>
      </c>
      <c r="B318" t="s">
        <v>1465</v>
      </c>
      <c r="C318" t="s">
        <v>1141</v>
      </c>
      <c r="D318" t="s">
        <v>2341</v>
      </c>
      <c r="E318" t="s">
        <v>1138</v>
      </c>
      <c r="F318" t="s">
        <v>1143</v>
      </c>
      <c r="G318" t="str">
        <f>TRIM(DataCo_Customers[[#This Row],[Customer State]])</f>
        <v>PR</v>
      </c>
    </row>
    <row r="319" spans="1:7" x14ac:dyDescent="0.35">
      <c r="A319">
        <v>468</v>
      </c>
      <c r="B319" t="s">
        <v>1466</v>
      </c>
      <c r="C319" t="s">
        <v>1141</v>
      </c>
      <c r="D319" t="s">
        <v>2342</v>
      </c>
      <c r="E319" t="s">
        <v>1138</v>
      </c>
      <c r="F319" t="s">
        <v>1143</v>
      </c>
      <c r="G319" t="str">
        <f>TRIM(DataCo_Customers[[#This Row],[Customer State]])</f>
        <v>PR</v>
      </c>
    </row>
    <row r="320" spans="1:7" x14ac:dyDescent="0.35">
      <c r="A320">
        <v>8456</v>
      </c>
      <c r="B320" t="s">
        <v>1196</v>
      </c>
      <c r="C320" t="s">
        <v>1141</v>
      </c>
      <c r="D320" t="s">
        <v>2343</v>
      </c>
      <c r="E320" t="s">
        <v>1138</v>
      </c>
      <c r="F320" t="s">
        <v>1143</v>
      </c>
      <c r="G320" t="str">
        <f>TRIM(DataCo_Customers[[#This Row],[Customer State]])</f>
        <v>PR</v>
      </c>
    </row>
    <row r="321" spans="1:7" x14ac:dyDescent="0.35">
      <c r="A321">
        <v>1260</v>
      </c>
      <c r="B321" t="s">
        <v>1467</v>
      </c>
      <c r="C321" t="s">
        <v>1141</v>
      </c>
      <c r="D321" t="s">
        <v>2344</v>
      </c>
      <c r="E321" t="s">
        <v>1138</v>
      </c>
      <c r="F321" t="s">
        <v>1143</v>
      </c>
      <c r="G321" t="str">
        <f>TRIM(DataCo_Customers[[#This Row],[Customer State]])</f>
        <v>PR</v>
      </c>
    </row>
    <row r="322" spans="1:7" x14ac:dyDescent="0.35">
      <c r="A322">
        <v>3050</v>
      </c>
      <c r="B322" t="s">
        <v>1196</v>
      </c>
      <c r="C322" t="s">
        <v>1141</v>
      </c>
      <c r="D322" t="s">
        <v>2345</v>
      </c>
      <c r="E322" t="s">
        <v>1138</v>
      </c>
      <c r="F322" t="s">
        <v>1143</v>
      </c>
      <c r="G322" t="str">
        <f>TRIM(DataCo_Customers[[#This Row],[Customer State]])</f>
        <v>PR</v>
      </c>
    </row>
    <row r="323" spans="1:7" x14ac:dyDescent="0.35">
      <c r="A323">
        <v>10308</v>
      </c>
      <c r="B323" t="s">
        <v>1196</v>
      </c>
      <c r="C323" t="s">
        <v>1141</v>
      </c>
      <c r="D323" t="s">
        <v>2346</v>
      </c>
      <c r="E323" t="s">
        <v>1138</v>
      </c>
      <c r="F323" t="s">
        <v>1143</v>
      </c>
      <c r="G323" t="str">
        <f>TRIM(DataCo_Customers[[#This Row],[Customer State]])</f>
        <v>PR</v>
      </c>
    </row>
    <row r="324" spans="1:7" x14ac:dyDescent="0.35">
      <c r="A324">
        <v>6428</v>
      </c>
      <c r="B324" t="s">
        <v>1196</v>
      </c>
      <c r="C324" t="s">
        <v>1141</v>
      </c>
      <c r="D324" t="s">
        <v>2347</v>
      </c>
      <c r="E324" t="s">
        <v>1138</v>
      </c>
      <c r="F324" t="s">
        <v>1143</v>
      </c>
      <c r="G324" t="str">
        <f>TRIM(DataCo_Customers[[#This Row],[Customer State]])</f>
        <v>PR</v>
      </c>
    </row>
    <row r="325" spans="1:7" x14ac:dyDescent="0.35">
      <c r="A325">
        <v>387</v>
      </c>
      <c r="B325" t="s">
        <v>1468</v>
      </c>
      <c r="C325" t="s">
        <v>1141</v>
      </c>
      <c r="D325" t="s">
        <v>2348</v>
      </c>
      <c r="E325" t="s">
        <v>1138</v>
      </c>
      <c r="F325" t="s">
        <v>1143</v>
      </c>
      <c r="G325" t="str">
        <f>TRIM(DataCo_Customers[[#This Row],[Customer State]])</f>
        <v>PR</v>
      </c>
    </row>
    <row r="326" spans="1:7" x14ac:dyDescent="0.35">
      <c r="A326">
        <v>2270</v>
      </c>
      <c r="B326" t="s">
        <v>1196</v>
      </c>
      <c r="C326" t="s">
        <v>1141</v>
      </c>
      <c r="D326" t="s">
        <v>2349</v>
      </c>
      <c r="E326" t="s">
        <v>1138</v>
      </c>
      <c r="F326" t="s">
        <v>1143</v>
      </c>
      <c r="G326" t="str">
        <f>TRIM(DataCo_Customers[[#This Row],[Customer State]])</f>
        <v>PR</v>
      </c>
    </row>
    <row r="327" spans="1:7" x14ac:dyDescent="0.35">
      <c r="A327">
        <v>482</v>
      </c>
      <c r="B327" t="s">
        <v>1469</v>
      </c>
      <c r="C327" t="s">
        <v>1141</v>
      </c>
      <c r="D327" t="s">
        <v>2350</v>
      </c>
      <c r="E327" t="s">
        <v>1138</v>
      </c>
      <c r="F327" t="s">
        <v>1142</v>
      </c>
      <c r="G327" t="str">
        <f>TRIM(DataCo_Customers[[#This Row],[Customer State]])</f>
        <v>PR</v>
      </c>
    </row>
    <row r="328" spans="1:7" x14ac:dyDescent="0.35">
      <c r="A328">
        <v>1956</v>
      </c>
      <c r="B328" t="s">
        <v>1470</v>
      </c>
      <c r="C328" t="s">
        <v>1141</v>
      </c>
      <c r="D328" t="s">
        <v>2351</v>
      </c>
      <c r="E328" t="s">
        <v>1138</v>
      </c>
      <c r="F328" t="s">
        <v>1142</v>
      </c>
      <c r="G328" t="str">
        <f>TRIM(DataCo_Customers[[#This Row],[Customer State]])</f>
        <v>PR</v>
      </c>
    </row>
    <row r="329" spans="1:7" x14ac:dyDescent="0.35">
      <c r="A329">
        <v>7466</v>
      </c>
      <c r="B329" t="s">
        <v>1471</v>
      </c>
      <c r="C329" t="s">
        <v>1141</v>
      </c>
      <c r="D329" t="s">
        <v>2352</v>
      </c>
      <c r="E329" t="s">
        <v>1138</v>
      </c>
      <c r="F329" t="s">
        <v>1142</v>
      </c>
      <c r="G329" t="str">
        <f>TRIM(DataCo_Customers[[#This Row],[Customer State]])</f>
        <v>PR</v>
      </c>
    </row>
    <row r="330" spans="1:7" x14ac:dyDescent="0.35">
      <c r="A330">
        <v>8224</v>
      </c>
      <c r="B330" t="s">
        <v>1472</v>
      </c>
      <c r="C330" t="s">
        <v>1141</v>
      </c>
      <c r="D330" t="s">
        <v>2353</v>
      </c>
      <c r="E330" t="s">
        <v>1138</v>
      </c>
      <c r="F330" t="s">
        <v>1142</v>
      </c>
      <c r="G330" t="str">
        <f>TRIM(DataCo_Customers[[#This Row],[Customer State]])</f>
        <v>PR</v>
      </c>
    </row>
    <row r="331" spans="1:7" x14ac:dyDescent="0.35">
      <c r="A331">
        <v>3490</v>
      </c>
      <c r="B331" t="s">
        <v>1196</v>
      </c>
      <c r="C331" t="s">
        <v>1141</v>
      </c>
      <c r="D331" t="s">
        <v>2354</v>
      </c>
      <c r="E331" t="s">
        <v>1138</v>
      </c>
      <c r="F331" t="s">
        <v>1142</v>
      </c>
      <c r="G331" t="str">
        <f>TRIM(DataCo_Customers[[#This Row],[Customer State]])</f>
        <v>PR</v>
      </c>
    </row>
    <row r="332" spans="1:7" x14ac:dyDescent="0.35">
      <c r="A332">
        <v>1596</v>
      </c>
      <c r="B332" t="s">
        <v>1473</v>
      </c>
      <c r="C332" t="s">
        <v>1141</v>
      </c>
      <c r="D332" t="s">
        <v>2355</v>
      </c>
      <c r="E332" t="s">
        <v>1138</v>
      </c>
      <c r="F332" t="s">
        <v>1142</v>
      </c>
      <c r="G332" t="str">
        <f>TRIM(DataCo_Customers[[#This Row],[Customer State]])</f>
        <v>PR</v>
      </c>
    </row>
    <row r="333" spans="1:7" x14ac:dyDescent="0.35">
      <c r="A333">
        <v>3969</v>
      </c>
      <c r="B333" t="s">
        <v>1474</v>
      </c>
      <c r="C333" t="s">
        <v>1141</v>
      </c>
      <c r="D333" t="s">
        <v>2356</v>
      </c>
      <c r="E333" t="s">
        <v>1138</v>
      </c>
      <c r="F333" t="s">
        <v>1142</v>
      </c>
      <c r="G333" t="str">
        <f>TRIM(DataCo_Customers[[#This Row],[Customer State]])</f>
        <v>PR</v>
      </c>
    </row>
    <row r="334" spans="1:7" x14ac:dyDescent="0.35">
      <c r="A334">
        <v>9342</v>
      </c>
      <c r="B334" t="s">
        <v>1475</v>
      </c>
      <c r="C334" t="s">
        <v>1141</v>
      </c>
      <c r="D334" t="s">
        <v>2357</v>
      </c>
      <c r="E334" t="s">
        <v>1138</v>
      </c>
      <c r="F334" t="s">
        <v>1142</v>
      </c>
      <c r="G334" t="str">
        <f>TRIM(DataCo_Customers[[#This Row],[Customer State]])</f>
        <v>PR</v>
      </c>
    </row>
    <row r="335" spans="1:7" x14ac:dyDescent="0.35">
      <c r="A335">
        <v>2028</v>
      </c>
      <c r="B335" t="s">
        <v>1476</v>
      </c>
      <c r="C335" t="s">
        <v>1141</v>
      </c>
      <c r="D335" t="s">
        <v>2358</v>
      </c>
      <c r="E335" t="s">
        <v>1138</v>
      </c>
      <c r="F335" t="s">
        <v>1142</v>
      </c>
      <c r="G335" t="str">
        <f>TRIM(DataCo_Customers[[#This Row],[Customer State]])</f>
        <v>PR</v>
      </c>
    </row>
    <row r="336" spans="1:7" x14ac:dyDescent="0.35">
      <c r="A336">
        <v>3940</v>
      </c>
      <c r="B336" t="s">
        <v>1196</v>
      </c>
      <c r="C336" t="s">
        <v>1141</v>
      </c>
      <c r="D336" t="s">
        <v>2359</v>
      </c>
      <c r="E336" t="s">
        <v>1138</v>
      </c>
      <c r="F336" t="s">
        <v>1142</v>
      </c>
      <c r="G336" t="str">
        <f>TRIM(DataCo_Customers[[#This Row],[Customer State]])</f>
        <v>PR</v>
      </c>
    </row>
    <row r="337" spans="1:7" x14ac:dyDescent="0.35">
      <c r="A337">
        <v>8293</v>
      </c>
      <c r="B337" t="s">
        <v>1477</v>
      </c>
      <c r="C337" t="s">
        <v>1141</v>
      </c>
      <c r="D337" t="s">
        <v>2360</v>
      </c>
      <c r="E337" t="s">
        <v>1138</v>
      </c>
      <c r="F337" t="s">
        <v>1142</v>
      </c>
      <c r="G337" t="str">
        <f>TRIM(DataCo_Customers[[#This Row],[Customer State]])</f>
        <v>PR</v>
      </c>
    </row>
    <row r="338" spans="1:7" x14ac:dyDescent="0.35">
      <c r="A338">
        <v>9962</v>
      </c>
      <c r="B338" t="s">
        <v>1478</v>
      </c>
      <c r="C338" t="s">
        <v>1141</v>
      </c>
      <c r="D338" t="s">
        <v>2361</v>
      </c>
      <c r="E338" t="s">
        <v>1138</v>
      </c>
      <c r="F338" t="s">
        <v>1142</v>
      </c>
      <c r="G338" t="str">
        <f>TRIM(DataCo_Customers[[#This Row],[Customer State]])</f>
        <v>PR</v>
      </c>
    </row>
    <row r="339" spans="1:7" x14ac:dyDescent="0.35">
      <c r="A339">
        <v>8098</v>
      </c>
      <c r="B339" t="s">
        <v>1196</v>
      </c>
      <c r="C339" t="s">
        <v>1141</v>
      </c>
      <c r="D339" t="s">
        <v>2362</v>
      </c>
      <c r="E339" t="s">
        <v>1138</v>
      </c>
      <c r="F339" t="s">
        <v>1142</v>
      </c>
      <c r="G339" t="str">
        <f>TRIM(DataCo_Customers[[#This Row],[Customer State]])</f>
        <v>PR</v>
      </c>
    </row>
    <row r="340" spans="1:7" x14ac:dyDescent="0.35">
      <c r="A340">
        <v>8348</v>
      </c>
      <c r="B340" t="s">
        <v>1479</v>
      </c>
      <c r="C340" t="s">
        <v>1141</v>
      </c>
      <c r="D340" t="s">
        <v>2363</v>
      </c>
      <c r="E340" t="s">
        <v>1138</v>
      </c>
      <c r="F340" t="s">
        <v>1142</v>
      </c>
      <c r="G340" t="str">
        <f>TRIM(DataCo_Customers[[#This Row],[Customer State]])</f>
        <v>PR</v>
      </c>
    </row>
    <row r="341" spans="1:7" x14ac:dyDescent="0.35">
      <c r="A341">
        <v>653</v>
      </c>
      <c r="B341" t="s">
        <v>1480</v>
      </c>
      <c r="C341" t="s">
        <v>1141</v>
      </c>
      <c r="D341" t="s">
        <v>2364</v>
      </c>
      <c r="E341" t="s">
        <v>1138</v>
      </c>
      <c r="F341" t="s">
        <v>1142</v>
      </c>
      <c r="G341" t="str">
        <f>TRIM(DataCo_Customers[[#This Row],[Customer State]])</f>
        <v>PR</v>
      </c>
    </row>
    <row r="342" spans="1:7" x14ac:dyDescent="0.35">
      <c r="A342">
        <v>8645</v>
      </c>
      <c r="B342" t="s">
        <v>1481</v>
      </c>
      <c r="C342" t="s">
        <v>1141</v>
      </c>
      <c r="D342" t="s">
        <v>2365</v>
      </c>
      <c r="E342" t="s">
        <v>1138</v>
      </c>
      <c r="F342" t="s">
        <v>1142</v>
      </c>
      <c r="G342" t="str">
        <f>TRIM(DataCo_Customers[[#This Row],[Customer State]])</f>
        <v>PR</v>
      </c>
    </row>
    <row r="343" spans="1:7" x14ac:dyDescent="0.35">
      <c r="A343">
        <v>1275</v>
      </c>
      <c r="B343" t="s">
        <v>1482</v>
      </c>
      <c r="C343" t="s">
        <v>1141</v>
      </c>
      <c r="D343" t="s">
        <v>2366</v>
      </c>
      <c r="E343" t="s">
        <v>1138</v>
      </c>
      <c r="F343" t="s">
        <v>1142</v>
      </c>
      <c r="G343" t="str">
        <f>TRIM(DataCo_Customers[[#This Row],[Customer State]])</f>
        <v>PR</v>
      </c>
    </row>
    <row r="344" spans="1:7" x14ac:dyDescent="0.35">
      <c r="A344">
        <v>11189</v>
      </c>
      <c r="B344" t="s">
        <v>1483</v>
      </c>
      <c r="C344" t="s">
        <v>1141</v>
      </c>
      <c r="D344" t="s">
        <v>2367</v>
      </c>
      <c r="E344" t="s">
        <v>1138</v>
      </c>
      <c r="F344" t="s">
        <v>1142</v>
      </c>
      <c r="G344" t="str">
        <f>TRIM(DataCo_Customers[[#This Row],[Customer State]])</f>
        <v>PR</v>
      </c>
    </row>
    <row r="345" spans="1:7" x14ac:dyDescent="0.35">
      <c r="A345">
        <v>5988</v>
      </c>
      <c r="B345" t="s">
        <v>1484</v>
      </c>
      <c r="C345" t="s">
        <v>1141</v>
      </c>
      <c r="D345" t="s">
        <v>2368</v>
      </c>
      <c r="E345" t="s">
        <v>1138</v>
      </c>
      <c r="F345" t="s">
        <v>1142</v>
      </c>
      <c r="G345" t="str">
        <f>TRIM(DataCo_Customers[[#This Row],[Customer State]])</f>
        <v>PR</v>
      </c>
    </row>
    <row r="346" spans="1:7" x14ac:dyDescent="0.35">
      <c r="A346">
        <v>9726</v>
      </c>
      <c r="B346" t="s">
        <v>1485</v>
      </c>
      <c r="C346" t="s">
        <v>1141</v>
      </c>
      <c r="D346" t="s">
        <v>2369</v>
      </c>
      <c r="E346" t="s">
        <v>1138</v>
      </c>
      <c r="F346" t="s">
        <v>1142</v>
      </c>
      <c r="G346" t="str">
        <f>TRIM(DataCo_Customers[[#This Row],[Customer State]])</f>
        <v>PR</v>
      </c>
    </row>
    <row r="347" spans="1:7" x14ac:dyDescent="0.35">
      <c r="A347">
        <v>5113</v>
      </c>
      <c r="B347" t="s">
        <v>1486</v>
      </c>
      <c r="C347" t="s">
        <v>1141</v>
      </c>
      <c r="D347" t="s">
        <v>2370</v>
      </c>
      <c r="E347" t="s">
        <v>1138</v>
      </c>
      <c r="F347" t="s">
        <v>1142</v>
      </c>
      <c r="G347" t="str">
        <f>TRIM(DataCo_Customers[[#This Row],[Customer State]])</f>
        <v>PR</v>
      </c>
    </row>
    <row r="348" spans="1:7" x14ac:dyDescent="0.35">
      <c r="A348">
        <v>7202</v>
      </c>
      <c r="B348" t="s">
        <v>1346</v>
      </c>
      <c r="C348" t="s">
        <v>1141</v>
      </c>
      <c r="D348" t="s">
        <v>2371</v>
      </c>
      <c r="E348" t="s">
        <v>1138</v>
      </c>
      <c r="F348" t="s">
        <v>1142</v>
      </c>
      <c r="G348" t="str">
        <f>TRIM(DataCo_Customers[[#This Row],[Customer State]])</f>
        <v>PR</v>
      </c>
    </row>
    <row r="349" spans="1:7" x14ac:dyDescent="0.35">
      <c r="A349">
        <v>1173</v>
      </c>
      <c r="B349" t="s">
        <v>1487</v>
      </c>
      <c r="C349" t="s">
        <v>1141</v>
      </c>
      <c r="D349" t="s">
        <v>2372</v>
      </c>
      <c r="E349" t="s">
        <v>1138</v>
      </c>
      <c r="F349" t="s">
        <v>1142</v>
      </c>
      <c r="G349" t="str">
        <f>TRIM(DataCo_Customers[[#This Row],[Customer State]])</f>
        <v>PR</v>
      </c>
    </row>
    <row r="350" spans="1:7" x14ac:dyDescent="0.35">
      <c r="A350">
        <v>13597</v>
      </c>
      <c r="B350" t="s">
        <v>1488</v>
      </c>
      <c r="C350" t="s">
        <v>1141</v>
      </c>
      <c r="D350" t="s">
        <v>2373</v>
      </c>
      <c r="E350" t="s">
        <v>1138</v>
      </c>
      <c r="F350" t="s">
        <v>1142</v>
      </c>
      <c r="G350" t="str">
        <f>TRIM(DataCo_Customers[[#This Row],[Customer State]])</f>
        <v>PR</v>
      </c>
    </row>
    <row r="351" spans="1:7" x14ac:dyDescent="0.35">
      <c r="A351">
        <v>4047</v>
      </c>
      <c r="B351" t="s">
        <v>1489</v>
      </c>
      <c r="C351" t="s">
        <v>1141</v>
      </c>
      <c r="D351" t="s">
        <v>2374</v>
      </c>
      <c r="E351" t="s">
        <v>1138</v>
      </c>
      <c r="F351" t="s">
        <v>1142</v>
      </c>
      <c r="G351" t="str">
        <f>TRIM(DataCo_Customers[[#This Row],[Customer State]])</f>
        <v>PR</v>
      </c>
    </row>
    <row r="352" spans="1:7" x14ac:dyDescent="0.35">
      <c r="A352">
        <v>6594</v>
      </c>
      <c r="B352" t="s">
        <v>1490</v>
      </c>
      <c r="C352" t="s">
        <v>1141</v>
      </c>
      <c r="D352" t="s">
        <v>2375</v>
      </c>
      <c r="E352" t="s">
        <v>1138</v>
      </c>
      <c r="F352" t="s">
        <v>1142</v>
      </c>
      <c r="G352" t="str">
        <f>TRIM(DataCo_Customers[[#This Row],[Customer State]])</f>
        <v>PR</v>
      </c>
    </row>
    <row r="353" spans="1:7" x14ac:dyDescent="0.35">
      <c r="A353">
        <v>1186</v>
      </c>
      <c r="B353" t="s">
        <v>1491</v>
      </c>
      <c r="C353" t="s">
        <v>1141</v>
      </c>
      <c r="D353" t="s">
        <v>2376</v>
      </c>
      <c r="E353" t="s">
        <v>1138</v>
      </c>
      <c r="F353" t="s">
        <v>1142</v>
      </c>
      <c r="G353" t="str">
        <f>TRIM(DataCo_Customers[[#This Row],[Customer State]])</f>
        <v>PR</v>
      </c>
    </row>
    <row r="354" spans="1:7" x14ac:dyDescent="0.35">
      <c r="A354">
        <v>4279</v>
      </c>
      <c r="B354" t="s">
        <v>1492</v>
      </c>
      <c r="C354" t="s">
        <v>1141</v>
      </c>
      <c r="D354" t="s">
        <v>2377</v>
      </c>
      <c r="E354" t="s">
        <v>1138</v>
      </c>
      <c r="F354" t="s">
        <v>1151</v>
      </c>
      <c r="G354" t="str">
        <f>TRIM(DataCo_Customers[[#This Row],[Customer State]])</f>
        <v>CA</v>
      </c>
    </row>
    <row r="355" spans="1:7" x14ac:dyDescent="0.35">
      <c r="A355">
        <v>4151</v>
      </c>
      <c r="B355" t="s">
        <v>1196</v>
      </c>
      <c r="C355" t="s">
        <v>1141</v>
      </c>
      <c r="D355" t="s">
        <v>2378</v>
      </c>
      <c r="E355" t="s">
        <v>1138</v>
      </c>
      <c r="F355" t="s">
        <v>1151</v>
      </c>
      <c r="G355" t="str">
        <f>TRIM(DataCo_Customers[[#This Row],[Customer State]])</f>
        <v>CA</v>
      </c>
    </row>
    <row r="356" spans="1:7" x14ac:dyDescent="0.35">
      <c r="A356">
        <v>14848</v>
      </c>
      <c r="B356" t="s">
        <v>1493</v>
      </c>
      <c r="C356" t="s">
        <v>1141</v>
      </c>
      <c r="D356" t="s">
        <v>2379</v>
      </c>
      <c r="E356" t="s">
        <v>1138</v>
      </c>
      <c r="F356" t="s">
        <v>1179</v>
      </c>
      <c r="G356" t="str">
        <f>TRIM(DataCo_Customers[[#This Row],[Customer State]])</f>
        <v>DC</v>
      </c>
    </row>
    <row r="357" spans="1:7" x14ac:dyDescent="0.35">
      <c r="A357">
        <v>4697</v>
      </c>
      <c r="B357" t="s">
        <v>1494</v>
      </c>
      <c r="C357" t="s">
        <v>1141</v>
      </c>
      <c r="D357" t="s">
        <v>2380</v>
      </c>
      <c r="E357" t="s">
        <v>1138</v>
      </c>
      <c r="F357" t="s">
        <v>1148</v>
      </c>
      <c r="G357" t="str">
        <f>TRIM(DataCo_Customers[[#This Row],[Customer State]])</f>
        <v>FL</v>
      </c>
    </row>
    <row r="358" spans="1:7" x14ac:dyDescent="0.35">
      <c r="A358">
        <v>5887</v>
      </c>
      <c r="B358" t="s">
        <v>1495</v>
      </c>
      <c r="C358" t="s">
        <v>1141</v>
      </c>
      <c r="D358" t="s">
        <v>2311</v>
      </c>
      <c r="E358" t="s">
        <v>1138</v>
      </c>
      <c r="F358" t="s">
        <v>1151</v>
      </c>
      <c r="G358" t="str">
        <f>TRIM(DataCo_Customers[[#This Row],[Customer State]])</f>
        <v>CA</v>
      </c>
    </row>
    <row r="359" spans="1:7" x14ac:dyDescent="0.35">
      <c r="A359">
        <v>12019</v>
      </c>
      <c r="B359" t="s">
        <v>1496</v>
      </c>
      <c r="C359" t="s">
        <v>1141</v>
      </c>
      <c r="D359" t="s">
        <v>2381</v>
      </c>
      <c r="E359" t="s">
        <v>2024</v>
      </c>
      <c r="F359" t="s">
        <v>1151</v>
      </c>
      <c r="G359" t="str">
        <f>TRIM(DataCo_Customers[[#This Row],[Customer State]])</f>
        <v>CA</v>
      </c>
    </row>
    <row r="360" spans="1:7" x14ac:dyDescent="0.35">
      <c r="A360">
        <v>10549</v>
      </c>
      <c r="B360" t="s">
        <v>1497</v>
      </c>
      <c r="C360" t="s">
        <v>1141</v>
      </c>
      <c r="D360" t="s">
        <v>2382</v>
      </c>
      <c r="E360" t="s">
        <v>2024</v>
      </c>
      <c r="F360" t="s">
        <v>1162</v>
      </c>
      <c r="G360" t="str">
        <f>TRIM(DataCo_Customers[[#This Row],[Customer State]])</f>
        <v>MD</v>
      </c>
    </row>
    <row r="361" spans="1:7" x14ac:dyDescent="0.35">
      <c r="A361">
        <v>4909</v>
      </c>
      <c r="B361" t="s">
        <v>1196</v>
      </c>
      <c r="C361" t="s">
        <v>1141</v>
      </c>
      <c r="D361" t="s">
        <v>2383</v>
      </c>
      <c r="E361" t="s">
        <v>2024</v>
      </c>
      <c r="F361" t="s">
        <v>1147</v>
      </c>
      <c r="G361" t="str">
        <f>TRIM(DataCo_Customers[[#This Row],[Customer State]])</f>
        <v>TX</v>
      </c>
    </row>
    <row r="362" spans="1:7" x14ac:dyDescent="0.35">
      <c r="A362">
        <v>5854</v>
      </c>
      <c r="B362" t="s">
        <v>1196</v>
      </c>
      <c r="C362" t="s">
        <v>1141</v>
      </c>
      <c r="D362" t="s">
        <v>2384</v>
      </c>
      <c r="E362" t="s">
        <v>2024</v>
      </c>
      <c r="F362" t="s">
        <v>1153</v>
      </c>
      <c r="G362" t="str">
        <f>TRIM(DataCo_Customers[[#This Row],[Customer State]])</f>
        <v>MA</v>
      </c>
    </row>
    <row r="363" spans="1:7" x14ac:dyDescent="0.35">
      <c r="A363">
        <v>3066</v>
      </c>
      <c r="B363" t="s">
        <v>1196</v>
      </c>
      <c r="C363" t="s">
        <v>1141</v>
      </c>
      <c r="D363" t="s">
        <v>2385</v>
      </c>
      <c r="E363" t="s">
        <v>2024</v>
      </c>
      <c r="F363" t="s">
        <v>1162</v>
      </c>
      <c r="G363" t="str">
        <f>TRIM(DataCo_Customers[[#This Row],[Customer State]])</f>
        <v>MD</v>
      </c>
    </row>
    <row r="364" spans="1:7" x14ac:dyDescent="0.35">
      <c r="A364">
        <v>11431</v>
      </c>
      <c r="B364" t="s">
        <v>1498</v>
      </c>
      <c r="C364" t="s">
        <v>1141</v>
      </c>
      <c r="D364" t="s">
        <v>2386</v>
      </c>
      <c r="E364" t="s">
        <v>2024</v>
      </c>
      <c r="F364" t="s">
        <v>1158</v>
      </c>
      <c r="G364" t="str">
        <f>TRIM(DataCo_Customers[[#This Row],[Customer State]])</f>
        <v>OH</v>
      </c>
    </row>
    <row r="365" spans="1:7" x14ac:dyDescent="0.35">
      <c r="A365">
        <v>9906</v>
      </c>
      <c r="B365" t="s">
        <v>1235</v>
      </c>
      <c r="C365" t="s">
        <v>1141</v>
      </c>
      <c r="D365" t="s">
        <v>2387</v>
      </c>
      <c r="E365" t="s">
        <v>2024</v>
      </c>
      <c r="F365" t="s">
        <v>1152</v>
      </c>
      <c r="G365" t="str">
        <f>TRIM(DataCo_Customers[[#This Row],[Customer State]])</f>
        <v>IL</v>
      </c>
    </row>
    <row r="366" spans="1:7" x14ac:dyDescent="0.35">
      <c r="A366">
        <v>2048</v>
      </c>
      <c r="B366" t="s">
        <v>1499</v>
      </c>
      <c r="C366" t="s">
        <v>1141</v>
      </c>
      <c r="D366" t="s">
        <v>2388</v>
      </c>
      <c r="E366" t="s">
        <v>2024</v>
      </c>
      <c r="F366" t="s">
        <v>1151</v>
      </c>
      <c r="G366" t="str">
        <f>TRIM(DataCo_Customers[[#This Row],[Customer State]])</f>
        <v>CA</v>
      </c>
    </row>
    <row r="367" spans="1:7" x14ac:dyDescent="0.35">
      <c r="A367">
        <v>3071</v>
      </c>
      <c r="B367" t="s">
        <v>1500</v>
      </c>
      <c r="C367" t="s">
        <v>1141</v>
      </c>
      <c r="D367" t="s">
        <v>2389</v>
      </c>
      <c r="E367" t="s">
        <v>2024</v>
      </c>
      <c r="F367" t="s">
        <v>1151</v>
      </c>
      <c r="G367" t="str">
        <f>TRIM(DataCo_Customers[[#This Row],[Customer State]])</f>
        <v>CA</v>
      </c>
    </row>
    <row r="368" spans="1:7" x14ac:dyDescent="0.35">
      <c r="A368">
        <v>11065</v>
      </c>
      <c r="B368" t="s">
        <v>1501</v>
      </c>
      <c r="C368" t="s">
        <v>1141</v>
      </c>
      <c r="D368" t="s">
        <v>2390</v>
      </c>
      <c r="E368" t="s">
        <v>2024</v>
      </c>
      <c r="F368" t="s">
        <v>1144</v>
      </c>
      <c r="G368" t="str">
        <f>TRIM(DataCo_Customers[[#This Row],[Customer State]])</f>
        <v>NY</v>
      </c>
    </row>
    <row r="369" spans="1:7" x14ac:dyDescent="0.35">
      <c r="A369">
        <v>394</v>
      </c>
      <c r="B369" t="s">
        <v>1502</v>
      </c>
      <c r="C369" t="s">
        <v>1141</v>
      </c>
      <c r="D369" t="s">
        <v>2391</v>
      </c>
      <c r="E369" t="s">
        <v>2024</v>
      </c>
      <c r="F369" t="s">
        <v>1151</v>
      </c>
      <c r="G369" t="str">
        <f>TRIM(DataCo_Customers[[#This Row],[Customer State]])</f>
        <v>CA</v>
      </c>
    </row>
    <row r="370" spans="1:7" x14ac:dyDescent="0.35">
      <c r="A370">
        <v>5707</v>
      </c>
      <c r="B370" t="s">
        <v>1503</v>
      </c>
      <c r="C370" t="s">
        <v>1141</v>
      </c>
      <c r="D370" t="s">
        <v>2392</v>
      </c>
      <c r="E370" t="s">
        <v>2024</v>
      </c>
      <c r="F370" t="s">
        <v>1166</v>
      </c>
      <c r="G370" t="str">
        <f>TRIM(DataCo_Customers[[#This Row],[Customer State]])</f>
        <v>TN</v>
      </c>
    </row>
    <row r="371" spans="1:7" x14ac:dyDescent="0.35">
      <c r="A371">
        <v>2682</v>
      </c>
      <c r="B371" t="s">
        <v>1504</v>
      </c>
      <c r="C371" t="s">
        <v>1141</v>
      </c>
      <c r="D371" t="s">
        <v>2393</v>
      </c>
      <c r="E371" t="s">
        <v>2024</v>
      </c>
      <c r="F371" t="s">
        <v>1158</v>
      </c>
      <c r="G371" t="str">
        <f>TRIM(DataCo_Customers[[#This Row],[Customer State]])</f>
        <v>OH</v>
      </c>
    </row>
    <row r="372" spans="1:7" x14ac:dyDescent="0.35">
      <c r="A372">
        <v>467</v>
      </c>
      <c r="B372" t="s">
        <v>1505</v>
      </c>
      <c r="C372" t="s">
        <v>1141</v>
      </c>
      <c r="D372" t="s">
        <v>2394</v>
      </c>
      <c r="E372" t="s">
        <v>2024</v>
      </c>
      <c r="F372" t="s">
        <v>1147</v>
      </c>
      <c r="G372" t="str">
        <f>TRIM(DataCo_Customers[[#This Row],[Customer State]])</f>
        <v>TX</v>
      </c>
    </row>
    <row r="373" spans="1:7" x14ac:dyDescent="0.35">
      <c r="A373">
        <v>10577</v>
      </c>
      <c r="B373" t="s">
        <v>1506</v>
      </c>
      <c r="C373" t="s">
        <v>1141</v>
      </c>
      <c r="D373" t="s">
        <v>2395</v>
      </c>
      <c r="E373" t="s">
        <v>2024</v>
      </c>
      <c r="F373" t="s">
        <v>1144</v>
      </c>
      <c r="G373" t="str">
        <f>TRIM(DataCo_Customers[[#This Row],[Customer State]])</f>
        <v>NY</v>
      </c>
    </row>
    <row r="374" spans="1:7" x14ac:dyDescent="0.35">
      <c r="A374">
        <v>3471</v>
      </c>
      <c r="B374" t="s">
        <v>1507</v>
      </c>
      <c r="C374" t="s">
        <v>1141</v>
      </c>
      <c r="D374" t="s">
        <v>2396</v>
      </c>
      <c r="E374" t="s">
        <v>2024</v>
      </c>
      <c r="F374" t="s">
        <v>1157</v>
      </c>
      <c r="G374" t="str">
        <f>TRIM(DataCo_Customers[[#This Row],[Customer State]])</f>
        <v>NJ</v>
      </c>
    </row>
    <row r="375" spans="1:7" x14ac:dyDescent="0.35">
      <c r="A375">
        <v>3535</v>
      </c>
      <c r="B375" t="s">
        <v>1508</v>
      </c>
      <c r="C375" t="s">
        <v>1141</v>
      </c>
      <c r="D375" t="s">
        <v>2397</v>
      </c>
      <c r="E375" t="s">
        <v>2024</v>
      </c>
      <c r="F375" t="s">
        <v>1174</v>
      </c>
      <c r="G375" t="str">
        <f>TRIM(DataCo_Customers[[#This Row],[Customer State]])</f>
        <v>WV</v>
      </c>
    </row>
    <row r="376" spans="1:7" x14ac:dyDescent="0.35">
      <c r="A376">
        <v>11715</v>
      </c>
      <c r="B376" t="s">
        <v>1196</v>
      </c>
      <c r="C376" t="s">
        <v>1141</v>
      </c>
      <c r="D376" t="s">
        <v>2398</v>
      </c>
      <c r="E376" t="s">
        <v>2024</v>
      </c>
      <c r="F376" t="s">
        <v>1144</v>
      </c>
      <c r="G376" t="str">
        <f>TRIM(DataCo_Customers[[#This Row],[Customer State]])</f>
        <v>NY</v>
      </c>
    </row>
    <row r="377" spans="1:7" x14ac:dyDescent="0.35">
      <c r="A377">
        <v>9814</v>
      </c>
      <c r="B377" t="s">
        <v>1214</v>
      </c>
      <c r="C377" t="s">
        <v>1141</v>
      </c>
      <c r="D377" t="s">
        <v>2399</v>
      </c>
      <c r="E377" t="s">
        <v>2024</v>
      </c>
      <c r="F377" t="s">
        <v>1152</v>
      </c>
      <c r="G377" t="str">
        <f>TRIM(DataCo_Customers[[#This Row],[Customer State]])</f>
        <v>IL</v>
      </c>
    </row>
    <row r="378" spans="1:7" x14ac:dyDescent="0.35">
      <c r="A378">
        <v>4848</v>
      </c>
      <c r="B378" t="s">
        <v>1509</v>
      </c>
      <c r="C378" t="s">
        <v>1141</v>
      </c>
      <c r="D378" t="s">
        <v>2400</v>
      </c>
      <c r="E378" t="s">
        <v>2024</v>
      </c>
      <c r="F378" t="s">
        <v>1164</v>
      </c>
      <c r="G378" t="str">
        <f>TRIM(DataCo_Customers[[#This Row],[Customer State]])</f>
        <v>GA</v>
      </c>
    </row>
    <row r="379" spans="1:7" x14ac:dyDescent="0.35">
      <c r="A379">
        <v>569</v>
      </c>
      <c r="B379" t="s">
        <v>1510</v>
      </c>
      <c r="C379" t="s">
        <v>1141</v>
      </c>
      <c r="D379" t="s">
        <v>2401</v>
      </c>
      <c r="E379" t="s">
        <v>2024</v>
      </c>
      <c r="F379" t="s">
        <v>1151</v>
      </c>
      <c r="G379" t="str">
        <f>TRIM(DataCo_Customers[[#This Row],[Customer State]])</f>
        <v>CA</v>
      </c>
    </row>
    <row r="380" spans="1:7" x14ac:dyDescent="0.35">
      <c r="A380">
        <v>5749</v>
      </c>
      <c r="B380" t="s">
        <v>1196</v>
      </c>
      <c r="C380" t="s">
        <v>1141</v>
      </c>
      <c r="D380" t="s">
        <v>2402</v>
      </c>
      <c r="E380" t="s">
        <v>2024</v>
      </c>
      <c r="F380" t="s">
        <v>1147</v>
      </c>
      <c r="G380" t="str">
        <f>TRIM(DataCo_Customers[[#This Row],[Customer State]])</f>
        <v>TX</v>
      </c>
    </row>
    <row r="381" spans="1:7" x14ac:dyDescent="0.35">
      <c r="A381">
        <v>4460</v>
      </c>
      <c r="B381" t="s">
        <v>1196</v>
      </c>
      <c r="C381" t="s">
        <v>1141</v>
      </c>
      <c r="D381" t="s">
        <v>2403</v>
      </c>
      <c r="E381" t="s">
        <v>2024</v>
      </c>
      <c r="F381" t="s">
        <v>1151</v>
      </c>
      <c r="G381" t="str">
        <f>TRIM(DataCo_Customers[[#This Row],[Customer State]])</f>
        <v>CA</v>
      </c>
    </row>
    <row r="382" spans="1:7" x14ac:dyDescent="0.35">
      <c r="A382">
        <v>6506</v>
      </c>
      <c r="B382" t="s">
        <v>1511</v>
      </c>
      <c r="C382" t="s">
        <v>1141</v>
      </c>
      <c r="D382" t="s">
        <v>2404</v>
      </c>
      <c r="E382" t="s">
        <v>2024</v>
      </c>
      <c r="F382" t="s">
        <v>1144</v>
      </c>
      <c r="G382" t="str">
        <f>TRIM(DataCo_Customers[[#This Row],[Customer State]])</f>
        <v>NY</v>
      </c>
    </row>
    <row r="383" spans="1:7" x14ac:dyDescent="0.35">
      <c r="A383">
        <v>6050</v>
      </c>
      <c r="B383" t="s">
        <v>1512</v>
      </c>
      <c r="C383" t="s">
        <v>1141</v>
      </c>
      <c r="D383" t="s">
        <v>2405</v>
      </c>
      <c r="E383" t="s">
        <v>2024</v>
      </c>
      <c r="F383" t="s">
        <v>1157</v>
      </c>
      <c r="G383" t="str">
        <f>TRIM(DataCo_Customers[[#This Row],[Customer State]])</f>
        <v>NJ</v>
      </c>
    </row>
    <row r="384" spans="1:7" x14ac:dyDescent="0.35">
      <c r="A384">
        <v>3246</v>
      </c>
      <c r="B384" t="s">
        <v>1513</v>
      </c>
      <c r="C384" t="s">
        <v>1141</v>
      </c>
      <c r="D384" t="s">
        <v>2406</v>
      </c>
      <c r="E384" t="s">
        <v>2024</v>
      </c>
      <c r="F384" t="s">
        <v>1147</v>
      </c>
      <c r="G384" t="str">
        <f>TRIM(DataCo_Customers[[#This Row],[Customer State]])</f>
        <v>TX</v>
      </c>
    </row>
    <row r="385" spans="1:7" x14ac:dyDescent="0.35">
      <c r="A385">
        <v>2364</v>
      </c>
      <c r="B385" t="s">
        <v>1514</v>
      </c>
      <c r="C385" t="s">
        <v>1141</v>
      </c>
      <c r="D385" t="s">
        <v>2407</v>
      </c>
      <c r="E385" t="s">
        <v>2024</v>
      </c>
      <c r="F385" t="s">
        <v>1151</v>
      </c>
      <c r="G385" t="str">
        <f>TRIM(DataCo_Customers[[#This Row],[Customer State]])</f>
        <v>CA</v>
      </c>
    </row>
    <row r="386" spans="1:7" x14ac:dyDescent="0.35">
      <c r="A386">
        <v>12216</v>
      </c>
      <c r="B386" t="s">
        <v>1515</v>
      </c>
      <c r="C386" t="s">
        <v>1141</v>
      </c>
      <c r="D386" t="s">
        <v>2408</v>
      </c>
      <c r="E386" t="s">
        <v>2024</v>
      </c>
      <c r="F386" t="s">
        <v>1165</v>
      </c>
      <c r="G386" t="str">
        <f>TRIM(DataCo_Customers[[#This Row],[Customer State]])</f>
        <v>OR</v>
      </c>
    </row>
    <row r="387" spans="1:7" x14ac:dyDescent="0.35">
      <c r="A387">
        <v>11388</v>
      </c>
      <c r="B387" t="s">
        <v>1516</v>
      </c>
      <c r="C387" t="s">
        <v>1141</v>
      </c>
      <c r="D387" t="s">
        <v>2409</v>
      </c>
      <c r="E387" t="s">
        <v>2024</v>
      </c>
      <c r="F387" t="s">
        <v>1156</v>
      </c>
      <c r="G387" t="str">
        <f>TRIM(DataCo_Customers[[#This Row],[Customer State]])</f>
        <v>MN</v>
      </c>
    </row>
    <row r="388" spans="1:7" x14ac:dyDescent="0.35">
      <c r="A388">
        <v>1628</v>
      </c>
      <c r="B388" t="s">
        <v>1517</v>
      </c>
      <c r="C388" t="s">
        <v>1141</v>
      </c>
      <c r="D388" t="s">
        <v>2410</v>
      </c>
      <c r="E388" t="s">
        <v>2024</v>
      </c>
      <c r="F388" t="s">
        <v>1143</v>
      </c>
      <c r="G388" t="str">
        <f>TRIM(DataCo_Customers[[#This Row],[Customer State]])</f>
        <v>PR</v>
      </c>
    </row>
    <row r="389" spans="1:7" x14ac:dyDescent="0.35">
      <c r="A389">
        <v>7222</v>
      </c>
      <c r="B389" t="s">
        <v>1518</v>
      </c>
      <c r="C389" t="s">
        <v>1141</v>
      </c>
      <c r="D389" t="s">
        <v>2411</v>
      </c>
      <c r="E389" t="s">
        <v>2024</v>
      </c>
      <c r="F389" t="s">
        <v>1143</v>
      </c>
      <c r="G389" t="str">
        <f>TRIM(DataCo_Customers[[#This Row],[Customer State]])</f>
        <v>PR</v>
      </c>
    </row>
    <row r="390" spans="1:7" x14ac:dyDescent="0.35">
      <c r="A390">
        <v>5929</v>
      </c>
      <c r="B390" t="s">
        <v>1519</v>
      </c>
      <c r="C390" t="s">
        <v>1141</v>
      </c>
      <c r="D390" t="s">
        <v>2412</v>
      </c>
      <c r="E390" t="s">
        <v>2024</v>
      </c>
      <c r="F390" t="s">
        <v>1143</v>
      </c>
      <c r="G390" t="str">
        <f>TRIM(DataCo_Customers[[#This Row],[Customer State]])</f>
        <v>PR</v>
      </c>
    </row>
    <row r="391" spans="1:7" x14ac:dyDescent="0.35">
      <c r="A391">
        <v>6123</v>
      </c>
      <c r="B391" t="s">
        <v>1520</v>
      </c>
      <c r="C391" t="s">
        <v>1141</v>
      </c>
      <c r="D391" t="s">
        <v>2413</v>
      </c>
      <c r="E391" t="s">
        <v>2024</v>
      </c>
      <c r="F391" t="s">
        <v>1149</v>
      </c>
      <c r="G391" t="str">
        <f>TRIM(DataCo_Customers[[#This Row],[Customer State]])</f>
        <v>PA</v>
      </c>
    </row>
    <row r="392" spans="1:7" x14ac:dyDescent="0.35">
      <c r="A392">
        <v>587</v>
      </c>
      <c r="B392" t="s">
        <v>1521</v>
      </c>
      <c r="C392" t="s">
        <v>1141</v>
      </c>
      <c r="D392" t="s">
        <v>2414</v>
      </c>
      <c r="E392" t="s">
        <v>2024</v>
      </c>
      <c r="F392" t="s">
        <v>1143</v>
      </c>
      <c r="G392" t="str">
        <f>TRIM(DataCo_Customers[[#This Row],[Customer State]])</f>
        <v>PR</v>
      </c>
    </row>
    <row r="393" spans="1:7" x14ac:dyDescent="0.35">
      <c r="A393">
        <v>1240</v>
      </c>
      <c r="B393" t="s">
        <v>1522</v>
      </c>
      <c r="C393" t="s">
        <v>1141</v>
      </c>
      <c r="D393" t="s">
        <v>2415</v>
      </c>
      <c r="E393" t="s">
        <v>2024</v>
      </c>
      <c r="F393" t="s">
        <v>1143</v>
      </c>
      <c r="G393" t="str">
        <f>TRIM(DataCo_Customers[[#This Row],[Customer State]])</f>
        <v>PR</v>
      </c>
    </row>
    <row r="394" spans="1:7" x14ac:dyDescent="0.35">
      <c r="A394">
        <v>8806</v>
      </c>
      <c r="B394" t="s">
        <v>1523</v>
      </c>
      <c r="C394" t="s">
        <v>1141</v>
      </c>
      <c r="D394" t="s">
        <v>2416</v>
      </c>
      <c r="E394" t="s">
        <v>2024</v>
      </c>
      <c r="F394" t="s">
        <v>1143</v>
      </c>
      <c r="G394" t="str">
        <f>TRIM(DataCo_Customers[[#This Row],[Customer State]])</f>
        <v>PR</v>
      </c>
    </row>
    <row r="395" spans="1:7" x14ac:dyDescent="0.35">
      <c r="A395">
        <v>341</v>
      </c>
      <c r="B395" t="s">
        <v>1196</v>
      </c>
      <c r="C395" t="s">
        <v>1141</v>
      </c>
      <c r="D395" t="s">
        <v>2417</v>
      </c>
      <c r="E395" t="s">
        <v>2024</v>
      </c>
      <c r="F395" t="s">
        <v>1143</v>
      </c>
      <c r="G395" t="str">
        <f>TRIM(DataCo_Customers[[#This Row],[Customer State]])</f>
        <v>PR</v>
      </c>
    </row>
    <row r="396" spans="1:7" x14ac:dyDescent="0.35">
      <c r="A396">
        <v>3064</v>
      </c>
      <c r="B396" t="s">
        <v>1425</v>
      </c>
      <c r="C396" t="s">
        <v>1141</v>
      </c>
      <c r="D396" t="s">
        <v>2418</v>
      </c>
      <c r="E396" t="s">
        <v>2024</v>
      </c>
      <c r="F396" t="s">
        <v>1143</v>
      </c>
      <c r="G396" t="str">
        <f>TRIM(DataCo_Customers[[#This Row],[Customer State]])</f>
        <v>PR</v>
      </c>
    </row>
    <row r="397" spans="1:7" x14ac:dyDescent="0.35">
      <c r="A397">
        <v>10614</v>
      </c>
      <c r="B397" t="s">
        <v>1505</v>
      </c>
      <c r="C397" t="s">
        <v>1141</v>
      </c>
      <c r="D397" t="s">
        <v>2419</v>
      </c>
      <c r="E397" t="s">
        <v>2024</v>
      </c>
      <c r="F397" t="s">
        <v>1143</v>
      </c>
      <c r="G397" t="str">
        <f>TRIM(DataCo_Customers[[#This Row],[Customer State]])</f>
        <v>PR</v>
      </c>
    </row>
    <row r="398" spans="1:7" x14ac:dyDescent="0.35">
      <c r="A398">
        <v>10563</v>
      </c>
      <c r="B398" t="s">
        <v>1196</v>
      </c>
      <c r="C398" t="s">
        <v>1141</v>
      </c>
      <c r="D398" t="s">
        <v>2420</v>
      </c>
      <c r="E398" t="s">
        <v>2024</v>
      </c>
      <c r="F398" t="s">
        <v>1142</v>
      </c>
      <c r="G398" t="str">
        <f>TRIM(DataCo_Customers[[#This Row],[Customer State]])</f>
        <v>PR</v>
      </c>
    </row>
    <row r="399" spans="1:7" x14ac:dyDescent="0.35">
      <c r="A399">
        <v>11002</v>
      </c>
      <c r="B399" t="s">
        <v>1524</v>
      </c>
      <c r="C399" t="s">
        <v>1141</v>
      </c>
      <c r="D399" t="s">
        <v>2421</v>
      </c>
      <c r="E399" t="s">
        <v>2024</v>
      </c>
      <c r="F399" t="s">
        <v>1142</v>
      </c>
      <c r="G399" t="str">
        <f>TRIM(DataCo_Customers[[#This Row],[Customer State]])</f>
        <v>PR</v>
      </c>
    </row>
    <row r="400" spans="1:7" x14ac:dyDescent="0.35">
      <c r="A400">
        <v>11486</v>
      </c>
      <c r="B400" t="s">
        <v>1196</v>
      </c>
      <c r="C400" t="s">
        <v>1141</v>
      </c>
      <c r="D400" t="s">
        <v>2422</v>
      </c>
      <c r="E400" t="s">
        <v>2024</v>
      </c>
      <c r="F400" t="s">
        <v>1142</v>
      </c>
      <c r="G400" t="str">
        <f>TRIM(DataCo_Customers[[#This Row],[Customer State]])</f>
        <v>PR</v>
      </c>
    </row>
    <row r="401" spans="1:7" x14ac:dyDescent="0.35">
      <c r="A401">
        <v>1759</v>
      </c>
      <c r="B401" t="s">
        <v>1525</v>
      </c>
      <c r="C401" t="s">
        <v>1141</v>
      </c>
      <c r="D401" t="s">
        <v>2423</v>
      </c>
      <c r="E401" t="s">
        <v>2024</v>
      </c>
      <c r="F401" t="s">
        <v>1142</v>
      </c>
      <c r="G401" t="str">
        <f>TRIM(DataCo_Customers[[#This Row],[Customer State]])</f>
        <v>PR</v>
      </c>
    </row>
    <row r="402" spans="1:7" x14ac:dyDescent="0.35">
      <c r="A402">
        <v>10659</v>
      </c>
      <c r="B402" t="s">
        <v>1526</v>
      </c>
      <c r="C402" t="s">
        <v>1141</v>
      </c>
      <c r="D402" t="s">
        <v>2424</v>
      </c>
      <c r="E402" t="s">
        <v>2024</v>
      </c>
      <c r="F402" t="s">
        <v>1142</v>
      </c>
      <c r="G402" t="str">
        <f>TRIM(DataCo_Customers[[#This Row],[Customer State]])</f>
        <v>PR</v>
      </c>
    </row>
    <row r="403" spans="1:7" x14ac:dyDescent="0.35">
      <c r="A403">
        <v>8899</v>
      </c>
      <c r="B403" t="s">
        <v>1527</v>
      </c>
      <c r="C403" t="s">
        <v>1141</v>
      </c>
      <c r="D403" t="s">
        <v>2425</v>
      </c>
      <c r="E403" t="s">
        <v>2024</v>
      </c>
      <c r="F403" t="s">
        <v>1142</v>
      </c>
      <c r="G403" t="str">
        <f>TRIM(DataCo_Customers[[#This Row],[Customer State]])</f>
        <v>PR</v>
      </c>
    </row>
    <row r="404" spans="1:7" x14ac:dyDescent="0.35">
      <c r="A404">
        <v>3315</v>
      </c>
      <c r="B404" t="s">
        <v>1528</v>
      </c>
      <c r="C404" t="s">
        <v>1141</v>
      </c>
      <c r="D404" t="s">
        <v>2426</v>
      </c>
      <c r="E404" t="s">
        <v>2024</v>
      </c>
      <c r="F404" t="s">
        <v>1142</v>
      </c>
      <c r="G404" t="str">
        <f>TRIM(DataCo_Customers[[#This Row],[Customer State]])</f>
        <v>PR</v>
      </c>
    </row>
    <row r="405" spans="1:7" x14ac:dyDescent="0.35">
      <c r="A405">
        <v>10051</v>
      </c>
      <c r="B405" t="s">
        <v>1529</v>
      </c>
      <c r="C405" t="s">
        <v>1141</v>
      </c>
      <c r="D405" t="s">
        <v>2427</v>
      </c>
      <c r="E405" t="s">
        <v>2024</v>
      </c>
      <c r="F405" t="s">
        <v>1142</v>
      </c>
      <c r="G405" t="str">
        <f>TRIM(DataCo_Customers[[#This Row],[Customer State]])</f>
        <v>PR</v>
      </c>
    </row>
    <row r="406" spans="1:7" x14ac:dyDescent="0.35">
      <c r="A406">
        <v>6402</v>
      </c>
      <c r="B406" t="s">
        <v>1445</v>
      </c>
      <c r="C406" t="s">
        <v>1141</v>
      </c>
      <c r="D406" t="s">
        <v>2428</v>
      </c>
      <c r="E406" t="s">
        <v>2024</v>
      </c>
      <c r="F406" t="s">
        <v>1142</v>
      </c>
      <c r="G406" t="str">
        <f>TRIM(DataCo_Customers[[#This Row],[Customer State]])</f>
        <v>PR</v>
      </c>
    </row>
    <row r="407" spans="1:7" x14ac:dyDescent="0.35">
      <c r="A407">
        <v>8707</v>
      </c>
      <c r="B407" t="s">
        <v>1530</v>
      </c>
      <c r="C407" t="s">
        <v>1137</v>
      </c>
      <c r="D407" t="s">
        <v>2429</v>
      </c>
      <c r="E407" t="s">
        <v>1138</v>
      </c>
      <c r="F407" t="s">
        <v>1142</v>
      </c>
      <c r="G407" t="str">
        <f>TRIM(DataCo_Customers[[#This Row],[Customer State]])</f>
        <v>PR</v>
      </c>
    </row>
    <row r="408" spans="1:7" x14ac:dyDescent="0.35">
      <c r="A408">
        <v>1025</v>
      </c>
      <c r="B408" t="s">
        <v>1531</v>
      </c>
      <c r="C408" t="s">
        <v>1137</v>
      </c>
      <c r="D408" t="s">
        <v>2259</v>
      </c>
      <c r="E408" t="s">
        <v>1138</v>
      </c>
      <c r="F408" t="s">
        <v>1142</v>
      </c>
      <c r="G408" t="str">
        <f>TRIM(DataCo_Customers[[#This Row],[Customer State]])</f>
        <v>PR</v>
      </c>
    </row>
    <row r="409" spans="1:7" x14ac:dyDescent="0.35">
      <c r="A409">
        <v>8831</v>
      </c>
      <c r="B409" t="s">
        <v>1196</v>
      </c>
      <c r="C409" t="s">
        <v>1137</v>
      </c>
      <c r="D409" t="s">
        <v>2430</v>
      </c>
      <c r="E409" t="s">
        <v>1138</v>
      </c>
      <c r="F409" t="s">
        <v>1142</v>
      </c>
      <c r="G409" t="str">
        <f>TRIM(DataCo_Customers[[#This Row],[Customer State]])</f>
        <v>PR</v>
      </c>
    </row>
    <row r="410" spans="1:7" x14ac:dyDescent="0.35">
      <c r="A410">
        <v>10679</v>
      </c>
      <c r="B410" t="s">
        <v>1196</v>
      </c>
      <c r="C410" t="s">
        <v>1137</v>
      </c>
      <c r="D410" t="s">
        <v>2431</v>
      </c>
      <c r="E410" t="s">
        <v>1138</v>
      </c>
      <c r="F410" t="s">
        <v>1142</v>
      </c>
      <c r="G410" t="str">
        <f>TRIM(DataCo_Customers[[#This Row],[Customer State]])</f>
        <v>PR</v>
      </c>
    </row>
    <row r="411" spans="1:7" x14ac:dyDescent="0.35">
      <c r="A411">
        <v>5007</v>
      </c>
      <c r="B411" t="s">
        <v>1196</v>
      </c>
      <c r="C411" t="s">
        <v>1137</v>
      </c>
      <c r="D411" t="s">
        <v>2432</v>
      </c>
      <c r="E411" t="s">
        <v>1138</v>
      </c>
      <c r="F411" t="s">
        <v>1142</v>
      </c>
      <c r="G411" t="str">
        <f>TRIM(DataCo_Customers[[#This Row],[Customer State]])</f>
        <v>PR</v>
      </c>
    </row>
    <row r="412" spans="1:7" x14ac:dyDescent="0.35">
      <c r="A412">
        <v>9854</v>
      </c>
      <c r="B412" t="s">
        <v>1196</v>
      </c>
      <c r="C412" t="s">
        <v>1137</v>
      </c>
      <c r="D412" t="s">
        <v>2433</v>
      </c>
      <c r="E412" t="s">
        <v>1138</v>
      </c>
      <c r="F412" t="s">
        <v>1142</v>
      </c>
      <c r="G412" t="str">
        <f>TRIM(DataCo_Customers[[#This Row],[Customer State]])</f>
        <v>PR</v>
      </c>
    </row>
    <row r="413" spans="1:7" x14ac:dyDescent="0.35">
      <c r="A413">
        <v>376</v>
      </c>
      <c r="B413" t="s">
        <v>1532</v>
      </c>
      <c r="C413" t="s">
        <v>1137</v>
      </c>
      <c r="D413" t="s">
        <v>2434</v>
      </c>
      <c r="E413" t="s">
        <v>1138</v>
      </c>
      <c r="F413" t="s">
        <v>1142</v>
      </c>
      <c r="G413" t="str">
        <f>TRIM(DataCo_Customers[[#This Row],[Customer State]])</f>
        <v>PR</v>
      </c>
    </row>
    <row r="414" spans="1:7" x14ac:dyDescent="0.35">
      <c r="A414">
        <v>5417</v>
      </c>
      <c r="B414" t="s">
        <v>1533</v>
      </c>
      <c r="C414" t="s">
        <v>1137</v>
      </c>
      <c r="D414" t="s">
        <v>2435</v>
      </c>
      <c r="E414" t="s">
        <v>1138</v>
      </c>
      <c r="F414" t="s">
        <v>1142</v>
      </c>
      <c r="G414" t="str">
        <f>TRIM(DataCo_Customers[[#This Row],[Customer State]])</f>
        <v>PR</v>
      </c>
    </row>
    <row r="415" spans="1:7" x14ac:dyDescent="0.35">
      <c r="A415">
        <v>10759</v>
      </c>
      <c r="B415" t="s">
        <v>1534</v>
      </c>
      <c r="C415" t="s">
        <v>1137</v>
      </c>
      <c r="D415" t="s">
        <v>2436</v>
      </c>
      <c r="E415" t="s">
        <v>1138</v>
      </c>
      <c r="F415" t="s">
        <v>1142</v>
      </c>
      <c r="G415" t="str">
        <f>TRIM(DataCo_Customers[[#This Row],[Customer State]])</f>
        <v>PR</v>
      </c>
    </row>
    <row r="416" spans="1:7" x14ac:dyDescent="0.35">
      <c r="A416">
        <v>8541</v>
      </c>
      <c r="B416" t="s">
        <v>1196</v>
      </c>
      <c r="C416" t="s">
        <v>1137</v>
      </c>
      <c r="D416" t="s">
        <v>2319</v>
      </c>
      <c r="E416" t="s">
        <v>1138</v>
      </c>
      <c r="F416" t="s">
        <v>1142</v>
      </c>
      <c r="G416" t="str">
        <f>TRIM(DataCo_Customers[[#This Row],[Customer State]])</f>
        <v>PR</v>
      </c>
    </row>
    <row r="417" spans="1:7" x14ac:dyDescent="0.35">
      <c r="A417">
        <v>3752</v>
      </c>
      <c r="B417" t="s">
        <v>1535</v>
      </c>
      <c r="C417" t="s">
        <v>1137</v>
      </c>
      <c r="D417" t="s">
        <v>2437</v>
      </c>
      <c r="E417" t="s">
        <v>1138</v>
      </c>
      <c r="F417" t="s">
        <v>1142</v>
      </c>
      <c r="G417" t="str">
        <f>TRIM(DataCo_Customers[[#This Row],[Customer State]])</f>
        <v>PR</v>
      </c>
    </row>
    <row r="418" spans="1:7" x14ac:dyDescent="0.35">
      <c r="A418">
        <v>4673</v>
      </c>
      <c r="B418" t="s">
        <v>1536</v>
      </c>
      <c r="C418" t="s">
        <v>1137</v>
      </c>
      <c r="D418" t="s">
        <v>2438</v>
      </c>
      <c r="E418" t="s">
        <v>1138</v>
      </c>
      <c r="F418" t="s">
        <v>1142</v>
      </c>
      <c r="G418" t="str">
        <f>TRIM(DataCo_Customers[[#This Row],[Customer State]])</f>
        <v>PR</v>
      </c>
    </row>
    <row r="419" spans="1:7" x14ac:dyDescent="0.35">
      <c r="A419">
        <v>5367</v>
      </c>
      <c r="B419" t="s">
        <v>1537</v>
      </c>
      <c r="C419" t="s">
        <v>1137</v>
      </c>
      <c r="D419" t="s">
        <v>2439</v>
      </c>
      <c r="E419" t="s">
        <v>1138</v>
      </c>
      <c r="F419" t="s">
        <v>1142</v>
      </c>
      <c r="G419" t="str">
        <f>TRIM(DataCo_Customers[[#This Row],[Customer State]])</f>
        <v>PR</v>
      </c>
    </row>
    <row r="420" spans="1:7" x14ac:dyDescent="0.35">
      <c r="A420">
        <v>10485</v>
      </c>
      <c r="B420" t="s">
        <v>1196</v>
      </c>
      <c r="C420" t="s">
        <v>1137</v>
      </c>
      <c r="D420" t="s">
        <v>2440</v>
      </c>
      <c r="E420" t="s">
        <v>1138</v>
      </c>
      <c r="F420" t="s">
        <v>1142</v>
      </c>
      <c r="G420" t="str">
        <f>TRIM(DataCo_Customers[[#This Row],[Customer State]])</f>
        <v>PR</v>
      </c>
    </row>
    <row r="421" spans="1:7" x14ac:dyDescent="0.35">
      <c r="A421">
        <v>9272</v>
      </c>
      <c r="B421" t="s">
        <v>1538</v>
      </c>
      <c r="C421" t="s">
        <v>1137</v>
      </c>
      <c r="D421" t="s">
        <v>2441</v>
      </c>
      <c r="E421" t="s">
        <v>1138</v>
      </c>
      <c r="F421" t="s">
        <v>1142</v>
      </c>
      <c r="G421" t="str">
        <f>TRIM(DataCo_Customers[[#This Row],[Customer State]])</f>
        <v>PR</v>
      </c>
    </row>
    <row r="422" spans="1:7" x14ac:dyDescent="0.35">
      <c r="A422">
        <v>647</v>
      </c>
      <c r="B422" t="s">
        <v>1539</v>
      </c>
      <c r="C422" t="s">
        <v>1141</v>
      </c>
      <c r="D422" t="s">
        <v>2442</v>
      </c>
      <c r="E422" t="s">
        <v>1138</v>
      </c>
      <c r="F422" t="s">
        <v>1142</v>
      </c>
      <c r="G422" t="str">
        <f>TRIM(DataCo_Customers[[#This Row],[Customer State]])</f>
        <v>PR</v>
      </c>
    </row>
    <row r="423" spans="1:7" x14ac:dyDescent="0.35">
      <c r="A423">
        <v>6398</v>
      </c>
      <c r="B423" t="s">
        <v>1540</v>
      </c>
      <c r="C423" t="s">
        <v>1141</v>
      </c>
      <c r="D423" t="s">
        <v>2443</v>
      </c>
      <c r="E423" t="s">
        <v>1138</v>
      </c>
      <c r="F423" t="s">
        <v>1142</v>
      </c>
      <c r="G423" t="str">
        <f>TRIM(DataCo_Customers[[#This Row],[Customer State]])</f>
        <v>PR</v>
      </c>
    </row>
    <row r="424" spans="1:7" x14ac:dyDescent="0.35">
      <c r="A424">
        <v>4209</v>
      </c>
      <c r="B424" t="s">
        <v>1541</v>
      </c>
      <c r="C424" t="s">
        <v>1141</v>
      </c>
      <c r="D424" t="s">
        <v>2444</v>
      </c>
      <c r="E424" t="s">
        <v>1138</v>
      </c>
      <c r="F424" t="s">
        <v>1142</v>
      </c>
      <c r="G424" t="str">
        <f>TRIM(DataCo_Customers[[#This Row],[Customer State]])</f>
        <v>PR</v>
      </c>
    </row>
    <row r="425" spans="1:7" x14ac:dyDescent="0.35">
      <c r="A425">
        <v>8917</v>
      </c>
      <c r="B425" t="s">
        <v>1196</v>
      </c>
      <c r="C425" t="s">
        <v>1141</v>
      </c>
      <c r="D425" t="s">
        <v>2445</v>
      </c>
      <c r="E425" t="s">
        <v>1138</v>
      </c>
      <c r="F425" t="s">
        <v>1142</v>
      </c>
      <c r="G425" t="str">
        <f>TRIM(DataCo_Customers[[#This Row],[Customer State]])</f>
        <v>PR</v>
      </c>
    </row>
    <row r="426" spans="1:7" x14ac:dyDescent="0.35">
      <c r="A426">
        <v>7784</v>
      </c>
      <c r="B426" t="s">
        <v>1196</v>
      </c>
      <c r="C426" t="s">
        <v>1141</v>
      </c>
      <c r="D426" t="s">
        <v>2446</v>
      </c>
      <c r="E426" t="s">
        <v>1138</v>
      </c>
      <c r="F426" t="s">
        <v>1142</v>
      </c>
      <c r="G426" t="str">
        <f>TRIM(DataCo_Customers[[#This Row],[Customer State]])</f>
        <v>PR</v>
      </c>
    </row>
    <row r="427" spans="1:7" x14ac:dyDescent="0.35">
      <c r="A427">
        <v>1425</v>
      </c>
      <c r="B427" t="s">
        <v>1542</v>
      </c>
      <c r="C427" t="s">
        <v>1141</v>
      </c>
      <c r="D427" t="s">
        <v>2447</v>
      </c>
      <c r="E427" t="s">
        <v>1138</v>
      </c>
      <c r="F427" t="s">
        <v>1142</v>
      </c>
      <c r="G427" t="str">
        <f>TRIM(DataCo_Customers[[#This Row],[Customer State]])</f>
        <v>PR</v>
      </c>
    </row>
    <row r="428" spans="1:7" x14ac:dyDescent="0.35">
      <c r="A428">
        <v>2737</v>
      </c>
      <c r="B428" t="s">
        <v>1196</v>
      </c>
      <c r="C428" t="s">
        <v>1141</v>
      </c>
      <c r="D428" t="s">
        <v>2448</v>
      </c>
      <c r="E428" t="s">
        <v>1138</v>
      </c>
      <c r="F428" t="s">
        <v>1142</v>
      </c>
      <c r="G428" t="str">
        <f>TRIM(DataCo_Customers[[#This Row],[Customer State]])</f>
        <v>PR</v>
      </c>
    </row>
    <row r="429" spans="1:7" x14ac:dyDescent="0.35">
      <c r="A429">
        <v>6543</v>
      </c>
      <c r="B429" t="s">
        <v>1524</v>
      </c>
      <c r="C429" t="s">
        <v>1141</v>
      </c>
      <c r="D429" t="s">
        <v>2449</v>
      </c>
      <c r="E429" t="s">
        <v>1138</v>
      </c>
      <c r="F429" t="s">
        <v>1142</v>
      </c>
      <c r="G429" t="str">
        <f>TRIM(DataCo_Customers[[#This Row],[Customer State]])</f>
        <v>PR</v>
      </c>
    </row>
    <row r="430" spans="1:7" x14ac:dyDescent="0.35">
      <c r="A430">
        <v>3990</v>
      </c>
      <c r="B430" t="s">
        <v>1425</v>
      </c>
      <c r="C430" t="s">
        <v>1141</v>
      </c>
      <c r="D430" t="s">
        <v>2450</v>
      </c>
      <c r="E430" t="s">
        <v>1138</v>
      </c>
      <c r="F430" t="s">
        <v>1142</v>
      </c>
      <c r="G430" t="str">
        <f>TRIM(DataCo_Customers[[#This Row],[Customer State]])</f>
        <v>PR</v>
      </c>
    </row>
    <row r="431" spans="1:7" x14ac:dyDescent="0.35">
      <c r="A431">
        <v>9204</v>
      </c>
      <c r="B431" t="s">
        <v>1329</v>
      </c>
      <c r="C431" t="s">
        <v>1141</v>
      </c>
      <c r="D431" t="s">
        <v>2451</v>
      </c>
      <c r="E431" t="s">
        <v>1138</v>
      </c>
      <c r="F431" t="s">
        <v>1142</v>
      </c>
      <c r="G431" t="str">
        <f>TRIM(DataCo_Customers[[#This Row],[Customer State]])</f>
        <v>PR</v>
      </c>
    </row>
    <row r="432" spans="1:7" x14ac:dyDescent="0.35">
      <c r="A432">
        <v>11761</v>
      </c>
      <c r="B432" t="s">
        <v>1543</v>
      </c>
      <c r="C432" t="s">
        <v>1141</v>
      </c>
      <c r="D432" t="s">
        <v>2353</v>
      </c>
      <c r="E432" t="s">
        <v>1138</v>
      </c>
      <c r="F432" t="s">
        <v>1142</v>
      </c>
      <c r="G432" t="str">
        <f>TRIM(DataCo_Customers[[#This Row],[Customer State]])</f>
        <v>PR</v>
      </c>
    </row>
    <row r="433" spans="1:7" x14ac:dyDescent="0.35">
      <c r="A433">
        <v>9554</v>
      </c>
      <c r="B433" t="s">
        <v>1544</v>
      </c>
      <c r="C433" t="s">
        <v>1141</v>
      </c>
      <c r="D433" t="s">
        <v>2452</v>
      </c>
      <c r="E433" t="s">
        <v>1138</v>
      </c>
      <c r="F433" t="s">
        <v>1142</v>
      </c>
      <c r="G433" t="str">
        <f>TRIM(DataCo_Customers[[#This Row],[Customer State]])</f>
        <v>PR</v>
      </c>
    </row>
    <row r="434" spans="1:7" x14ac:dyDescent="0.35">
      <c r="A434">
        <v>5118</v>
      </c>
      <c r="B434" t="s">
        <v>1196</v>
      </c>
      <c r="C434" t="s">
        <v>1141</v>
      </c>
      <c r="D434" t="s">
        <v>2453</v>
      </c>
      <c r="E434" t="s">
        <v>1138</v>
      </c>
      <c r="F434" t="s">
        <v>1142</v>
      </c>
      <c r="G434" t="str">
        <f>TRIM(DataCo_Customers[[#This Row],[Customer State]])</f>
        <v>PR</v>
      </c>
    </row>
    <row r="435" spans="1:7" x14ac:dyDescent="0.35">
      <c r="A435">
        <v>5506</v>
      </c>
      <c r="B435" t="s">
        <v>1204</v>
      </c>
      <c r="C435" t="s">
        <v>1141</v>
      </c>
      <c r="D435" t="s">
        <v>2454</v>
      </c>
      <c r="E435" t="s">
        <v>1138</v>
      </c>
      <c r="F435" t="s">
        <v>1142</v>
      </c>
      <c r="G435" t="str">
        <f>TRIM(DataCo_Customers[[#This Row],[Customer State]])</f>
        <v>PR</v>
      </c>
    </row>
    <row r="436" spans="1:7" x14ac:dyDescent="0.35">
      <c r="A436">
        <v>1423</v>
      </c>
      <c r="B436" t="s">
        <v>1545</v>
      </c>
      <c r="C436" t="s">
        <v>1141</v>
      </c>
      <c r="D436" t="s">
        <v>2455</v>
      </c>
      <c r="E436" t="s">
        <v>1138</v>
      </c>
      <c r="F436" t="s">
        <v>1142</v>
      </c>
      <c r="G436" t="str">
        <f>TRIM(DataCo_Customers[[#This Row],[Customer State]])</f>
        <v>PR</v>
      </c>
    </row>
    <row r="437" spans="1:7" x14ac:dyDescent="0.35">
      <c r="A437">
        <v>138</v>
      </c>
      <c r="B437" t="s">
        <v>1546</v>
      </c>
      <c r="C437" t="s">
        <v>1141</v>
      </c>
      <c r="D437" t="s">
        <v>2456</v>
      </c>
      <c r="E437" t="s">
        <v>1138</v>
      </c>
      <c r="F437" t="s">
        <v>1142</v>
      </c>
      <c r="G437" t="str">
        <f>TRIM(DataCo_Customers[[#This Row],[Customer State]])</f>
        <v>PR</v>
      </c>
    </row>
    <row r="438" spans="1:7" x14ac:dyDescent="0.35">
      <c r="A438">
        <v>6360</v>
      </c>
      <c r="B438" t="s">
        <v>1547</v>
      </c>
      <c r="C438" t="s">
        <v>1141</v>
      </c>
      <c r="D438" t="s">
        <v>2355</v>
      </c>
      <c r="E438" t="s">
        <v>1138</v>
      </c>
      <c r="F438" t="s">
        <v>1142</v>
      </c>
      <c r="G438" t="str">
        <f>TRIM(DataCo_Customers[[#This Row],[Customer State]])</f>
        <v>PR</v>
      </c>
    </row>
    <row r="439" spans="1:7" x14ac:dyDescent="0.35">
      <c r="A439">
        <v>2053</v>
      </c>
      <c r="B439" t="s">
        <v>1548</v>
      </c>
      <c r="C439" t="s">
        <v>1141</v>
      </c>
      <c r="D439" t="s">
        <v>2457</v>
      </c>
      <c r="E439" t="s">
        <v>1138</v>
      </c>
      <c r="F439" t="s">
        <v>1142</v>
      </c>
      <c r="G439" t="str">
        <f>TRIM(DataCo_Customers[[#This Row],[Customer State]])</f>
        <v>PR</v>
      </c>
    </row>
    <row r="440" spans="1:7" x14ac:dyDescent="0.35">
      <c r="A440">
        <v>10344</v>
      </c>
      <c r="B440" t="s">
        <v>1196</v>
      </c>
      <c r="C440" t="s">
        <v>1141</v>
      </c>
      <c r="D440" t="s">
        <v>2458</v>
      </c>
      <c r="E440" t="s">
        <v>1138</v>
      </c>
      <c r="F440" t="s">
        <v>1151</v>
      </c>
      <c r="G440" t="str">
        <f>TRIM(DataCo_Customers[[#This Row],[Customer State]])</f>
        <v>CA</v>
      </c>
    </row>
    <row r="441" spans="1:7" x14ac:dyDescent="0.35">
      <c r="A441">
        <v>3375</v>
      </c>
      <c r="B441" t="s">
        <v>1206</v>
      </c>
      <c r="C441" t="s">
        <v>1141</v>
      </c>
      <c r="D441" t="s">
        <v>2459</v>
      </c>
      <c r="E441" t="s">
        <v>1138</v>
      </c>
      <c r="F441" t="s">
        <v>1151</v>
      </c>
      <c r="G441" t="str">
        <f>TRIM(DataCo_Customers[[#This Row],[Customer State]])</f>
        <v>CA</v>
      </c>
    </row>
    <row r="442" spans="1:7" x14ac:dyDescent="0.35">
      <c r="A442">
        <v>1339</v>
      </c>
      <c r="B442" t="s">
        <v>1549</v>
      </c>
      <c r="C442" t="s">
        <v>1141</v>
      </c>
      <c r="D442" t="s">
        <v>2460</v>
      </c>
      <c r="E442" t="s">
        <v>1138</v>
      </c>
      <c r="F442" t="s">
        <v>1161</v>
      </c>
      <c r="G442" t="str">
        <f>TRIM(DataCo_Customers[[#This Row],[Customer State]])</f>
        <v>MI</v>
      </c>
    </row>
    <row r="443" spans="1:7" x14ac:dyDescent="0.35">
      <c r="A443">
        <v>7247</v>
      </c>
      <c r="B443" t="s">
        <v>1196</v>
      </c>
      <c r="C443" t="s">
        <v>1141</v>
      </c>
      <c r="D443" t="s">
        <v>2461</v>
      </c>
      <c r="E443" t="s">
        <v>1138</v>
      </c>
      <c r="F443" t="s">
        <v>1150</v>
      </c>
      <c r="G443" t="str">
        <f>TRIM(DataCo_Customers[[#This Row],[Customer State]])</f>
        <v>HI</v>
      </c>
    </row>
    <row r="444" spans="1:7" x14ac:dyDescent="0.35">
      <c r="A444">
        <v>1273</v>
      </c>
      <c r="B444" t="s">
        <v>1550</v>
      </c>
      <c r="C444" t="s">
        <v>1141</v>
      </c>
      <c r="D444" t="s">
        <v>2462</v>
      </c>
      <c r="E444" t="s">
        <v>1138</v>
      </c>
      <c r="F444" t="s">
        <v>1144</v>
      </c>
      <c r="G444" t="str">
        <f>TRIM(DataCo_Customers[[#This Row],[Customer State]])</f>
        <v>NY</v>
      </c>
    </row>
    <row r="445" spans="1:7" x14ac:dyDescent="0.35">
      <c r="A445">
        <v>6277</v>
      </c>
      <c r="B445" t="s">
        <v>1551</v>
      </c>
      <c r="C445" t="s">
        <v>1141</v>
      </c>
      <c r="D445" t="s">
        <v>2463</v>
      </c>
      <c r="E445" t="s">
        <v>1138</v>
      </c>
      <c r="F445" t="s">
        <v>1144</v>
      </c>
      <c r="G445" t="str">
        <f>TRIM(DataCo_Customers[[#This Row],[Customer State]])</f>
        <v>NY</v>
      </c>
    </row>
    <row r="446" spans="1:7" x14ac:dyDescent="0.35">
      <c r="A446">
        <v>7701</v>
      </c>
      <c r="B446" t="s">
        <v>1552</v>
      </c>
      <c r="C446" t="s">
        <v>1141</v>
      </c>
      <c r="D446" t="s">
        <v>2464</v>
      </c>
      <c r="E446" t="s">
        <v>1138</v>
      </c>
      <c r="F446" t="s">
        <v>1143</v>
      </c>
      <c r="G446" t="str">
        <f>TRIM(DataCo_Customers[[#This Row],[Customer State]])</f>
        <v>PR</v>
      </c>
    </row>
    <row r="447" spans="1:7" x14ac:dyDescent="0.35">
      <c r="A447">
        <v>4126</v>
      </c>
      <c r="B447" t="s">
        <v>1553</v>
      </c>
      <c r="C447" t="s">
        <v>1141</v>
      </c>
      <c r="D447" t="s">
        <v>2465</v>
      </c>
      <c r="E447" t="s">
        <v>1138</v>
      </c>
      <c r="F447" t="s">
        <v>1142</v>
      </c>
      <c r="G447" t="str">
        <f>TRIM(DataCo_Customers[[#This Row],[Customer State]])</f>
        <v>PR</v>
      </c>
    </row>
    <row r="448" spans="1:7" x14ac:dyDescent="0.35">
      <c r="A448">
        <v>9528</v>
      </c>
      <c r="B448" t="s">
        <v>1554</v>
      </c>
      <c r="C448" t="s">
        <v>1141</v>
      </c>
      <c r="D448" t="s">
        <v>2466</v>
      </c>
      <c r="E448" t="s">
        <v>1138</v>
      </c>
      <c r="F448" t="s">
        <v>1156</v>
      </c>
      <c r="G448" t="str">
        <f>TRIM(DataCo_Customers[[#This Row],[Customer State]])</f>
        <v>MN</v>
      </c>
    </row>
    <row r="449" spans="1:7" x14ac:dyDescent="0.35">
      <c r="A449">
        <v>1853</v>
      </c>
      <c r="B449" t="s">
        <v>1555</v>
      </c>
      <c r="C449" t="s">
        <v>1141</v>
      </c>
      <c r="D449" t="s">
        <v>2467</v>
      </c>
      <c r="E449" t="s">
        <v>1138</v>
      </c>
      <c r="F449" t="s">
        <v>1143</v>
      </c>
      <c r="G449" t="str">
        <f>TRIM(DataCo_Customers[[#This Row],[Customer State]])</f>
        <v>PR</v>
      </c>
    </row>
    <row r="450" spans="1:7" x14ac:dyDescent="0.35">
      <c r="A450">
        <v>11149</v>
      </c>
      <c r="B450" t="s">
        <v>1556</v>
      </c>
      <c r="C450" t="s">
        <v>1141</v>
      </c>
      <c r="D450" t="s">
        <v>2468</v>
      </c>
      <c r="E450" t="s">
        <v>1138</v>
      </c>
      <c r="F450" t="s">
        <v>1143</v>
      </c>
      <c r="G450" t="str">
        <f>TRIM(DataCo_Customers[[#This Row],[Customer State]])</f>
        <v>PR</v>
      </c>
    </row>
    <row r="451" spans="1:7" x14ac:dyDescent="0.35">
      <c r="A451">
        <v>5828</v>
      </c>
      <c r="B451" t="s">
        <v>1557</v>
      </c>
      <c r="C451" t="s">
        <v>1141</v>
      </c>
      <c r="D451" t="s">
        <v>2469</v>
      </c>
      <c r="E451" t="s">
        <v>1138</v>
      </c>
      <c r="F451" t="s">
        <v>1143</v>
      </c>
      <c r="G451" t="str">
        <f>TRIM(DataCo_Customers[[#This Row],[Customer State]])</f>
        <v>PR</v>
      </c>
    </row>
    <row r="452" spans="1:7" x14ac:dyDescent="0.35">
      <c r="A452">
        <v>6887</v>
      </c>
      <c r="B452" t="s">
        <v>1196</v>
      </c>
      <c r="C452" t="s">
        <v>1141</v>
      </c>
      <c r="D452" t="s">
        <v>2470</v>
      </c>
      <c r="E452" t="s">
        <v>1138</v>
      </c>
      <c r="F452" t="s">
        <v>1143</v>
      </c>
      <c r="G452" t="str">
        <f>TRIM(DataCo_Customers[[#This Row],[Customer State]])</f>
        <v>PR</v>
      </c>
    </row>
    <row r="453" spans="1:7" x14ac:dyDescent="0.35">
      <c r="A453">
        <v>4781</v>
      </c>
      <c r="B453" t="s">
        <v>1558</v>
      </c>
      <c r="C453" t="s">
        <v>1141</v>
      </c>
      <c r="D453" t="s">
        <v>2471</v>
      </c>
      <c r="E453" t="s">
        <v>1138</v>
      </c>
      <c r="F453" t="s">
        <v>1143</v>
      </c>
      <c r="G453" t="str">
        <f>TRIM(DataCo_Customers[[#This Row],[Customer State]])</f>
        <v>PR</v>
      </c>
    </row>
    <row r="454" spans="1:7" x14ac:dyDescent="0.35">
      <c r="A454">
        <v>10668</v>
      </c>
      <c r="B454" t="s">
        <v>1196</v>
      </c>
      <c r="C454" t="s">
        <v>1141</v>
      </c>
      <c r="D454" t="s">
        <v>2472</v>
      </c>
      <c r="E454" t="s">
        <v>1138</v>
      </c>
      <c r="F454" t="s">
        <v>1143</v>
      </c>
      <c r="G454" t="str">
        <f>TRIM(DataCo_Customers[[#This Row],[Customer State]])</f>
        <v>PR</v>
      </c>
    </row>
    <row r="455" spans="1:7" x14ac:dyDescent="0.35">
      <c r="A455">
        <v>5421</v>
      </c>
      <c r="B455" t="s">
        <v>1559</v>
      </c>
      <c r="C455" t="s">
        <v>1141</v>
      </c>
      <c r="D455" t="s">
        <v>2473</v>
      </c>
      <c r="E455" t="s">
        <v>1138</v>
      </c>
      <c r="F455" t="s">
        <v>1143</v>
      </c>
      <c r="G455" t="str">
        <f>TRIM(DataCo_Customers[[#This Row],[Customer State]])</f>
        <v>PR</v>
      </c>
    </row>
    <row r="456" spans="1:7" x14ac:dyDescent="0.35">
      <c r="A456">
        <v>10200</v>
      </c>
      <c r="B456" t="s">
        <v>1560</v>
      </c>
      <c r="C456" t="s">
        <v>1141</v>
      </c>
      <c r="D456" t="s">
        <v>2474</v>
      </c>
      <c r="E456" t="s">
        <v>1138</v>
      </c>
      <c r="F456" t="s">
        <v>1143</v>
      </c>
      <c r="G456" t="str">
        <f>TRIM(DataCo_Customers[[#This Row],[Customer State]])</f>
        <v>PR</v>
      </c>
    </row>
    <row r="457" spans="1:7" x14ac:dyDescent="0.35">
      <c r="A457">
        <v>11254</v>
      </c>
      <c r="B457" t="s">
        <v>1561</v>
      </c>
      <c r="C457" t="s">
        <v>1141</v>
      </c>
      <c r="D457" t="s">
        <v>2475</v>
      </c>
      <c r="E457" t="s">
        <v>1138</v>
      </c>
      <c r="F457" t="s">
        <v>1143</v>
      </c>
      <c r="G457" t="str">
        <f>TRIM(DataCo_Customers[[#This Row],[Customer State]])</f>
        <v>PR</v>
      </c>
    </row>
    <row r="458" spans="1:7" x14ac:dyDescent="0.35">
      <c r="A458">
        <v>11106</v>
      </c>
      <c r="B458" t="s">
        <v>1562</v>
      </c>
      <c r="C458" t="s">
        <v>1141</v>
      </c>
      <c r="D458" t="s">
        <v>2476</v>
      </c>
      <c r="E458" t="s">
        <v>1138</v>
      </c>
      <c r="F458" t="s">
        <v>1142</v>
      </c>
      <c r="G458" t="str">
        <f>TRIM(DataCo_Customers[[#This Row],[Customer State]])</f>
        <v>PR</v>
      </c>
    </row>
    <row r="459" spans="1:7" x14ac:dyDescent="0.35">
      <c r="A459">
        <v>6149</v>
      </c>
      <c r="B459" t="s">
        <v>1563</v>
      </c>
      <c r="C459" t="s">
        <v>1141</v>
      </c>
      <c r="D459" t="s">
        <v>2477</v>
      </c>
      <c r="E459" t="s">
        <v>1138</v>
      </c>
      <c r="F459" t="s">
        <v>1142</v>
      </c>
      <c r="G459" t="str">
        <f>TRIM(DataCo_Customers[[#This Row],[Customer State]])</f>
        <v>PR</v>
      </c>
    </row>
    <row r="460" spans="1:7" x14ac:dyDescent="0.35">
      <c r="A460">
        <v>1473</v>
      </c>
      <c r="B460" t="s">
        <v>1564</v>
      </c>
      <c r="C460" t="s">
        <v>1141</v>
      </c>
      <c r="D460" t="s">
        <v>2478</v>
      </c>
      <c r="E460" t="s">
        <v>1138</v>
      </c>
      <c r="F460" t="s">
        <v>1142</v>
      </c>
      <c r="G460" t="str">
        <f>TRIM(DataCo_Customers[[#This Row],[Customer State]])</f>
        <v>PR</v>
      </c>
    </row>
    <row r="461" spans="1:7" x14ac:dyDescent="0.35">
      <c r="A461">
        <v>7454</v>
      </c>
      <c r="B461" t="s">
        <v>1565</v>
      </c>
      <c r="C461" t="s">
        <v>1167</v>
      </c>
      <c r="D461" t="s">
        <v>2479</v>
      </c>
      <c r="E461" t="s">
        <v>2024</v>
      </c>
      <c r="F461" t="s">
        <v>1142</v>
      </c>
      <c r="G461" t="str">
        <f>TRIM(DataCo_Customers[[#This Row],[Customer State]])</f>
        <v>PR</v>
      </c>
    </row>
    <row r="462" spans="1:7" x14ac:dyDescent="0.35">
      <c r="A462">
        <v>5138</v>
      </c>
      <c r="B462" t="s">
        <v>1566</v>
      </c>
      <c r="C462" t="s">
        <v>1167</v>
      </c>
      <c r="D462" t="s">
        <v>2480</v>
      </c>
      <c r="E462" t="s">
        <v>2024</v>
      </c>
      <c r="F462" t="s">
        <v>1142</v>
      </c>
      <c r="G462" t="str">
        <f>TRIM(DataCo_Customers[[#This Row],[Customer State]])</f>
        <v>PR</v>
      </c>
    </row>
    <row r="463" spans="1:7" x14ac:dyDescent="0.35">
      <c r="A463">
        <v>8696</v>
      </c>
      <c r="B463" t="s">
        <v>1567</v>
      </c>
      <c r="C463" t="s">
        <v>1167</v>
      </c>
      <c r="D463" t="s">
        <v>2481</v>
      </c>
      <c r="E463" t="s">
        <v>2024</v>
      </c>
      <c r="F463" t="s">
        <v>1142</v>
      </c>
      <c r="G463" t="str">
        <f>TRIM(DataCo_Customers[[#This Row],[Customer State]])</f>
        <v>PR</v>
      </c>
    </row>
    <row r="464" spans="1:7" x14ac:dyDescent="0.35">
      <c r="A464">
        <v>2329</v>
      </c>
      <c r="B464" t="s">
        <v>1196</v>
      </c>
      <c r="C464" t="s">
        <v>1167</v>
      </c>
      <c r="D464" t="s">
        <v>2482</v>
      </c>
      <c r="E464" t="s">
        <v>2024</v>
      </c>
      <c r="F464" t="s">
        <v>1151</v>
      </c>
      <c r="G464" t="str">
        <f>TRIM(DataCo_Customers[[#This Row],[Customer State]])</f>
        <v>CA</v>
      </c>
    </row>
    <row r="465" spans="1:7" x14ac:dyDescent="0.35">
      <c r="A465">
        <v>12431</v>
      </c>
      <c r="B465" t="s">
        <v>1539</v>
      </c>
      <c r="C465" t="s">
        <v>1167</v>
      </c>
      <c r="D465" t="s">
        <v>2483</v>
      </c>
      <c r="E465" t="s">
        <v>2024</v>
      </c>
      <c r="F465" t="s">
        <v>1161</v>
      </c>
      <c r="G465" t="str">
        <f>TRIM(DataCo_Customers[[#This Row],[Customer State]])</f>
        <v>MI</v>
      </c>
    </row>
    <row r="466" spans="1:7" x14ac:dyDescent="0.35">
      <c r="A466">
        <v>10860</v>
      </c>
      <c r="B466" t="s">
        <v>1568</v>
      </c>
      <c r="C466" t="s">
        <v>1167</v>
      </c>
      <c r="D466" t="s">
        <v>2484</v>
      </c>
      <c r="E466" t="s">
        <v>2024</v>
      </c>
      <c r="F466" t="s">
        <v>1151</v>
      </c>
      <c r="G466" t="str">
        <f>TRIM(DataCo_Customers[[#This Row],[Customer State]])</f>
        <v>CA</v>
      </c>
    </row>
    <row r="467" spans="1:7" x14ac:dyDescent="0.35">
      <c r="A467">
        <v>12094</v>
      </c>
      <c r="B467" t="s">
        <v>1196</v>
      </c>
      <c r="C467" t="s">
        <v>1167</v>
      </c>
      <c r="D467" t="s">
        <v>2485</v>
      </c>
      <c r="E467" t="s">
        <v>2024</v>
      </c>
      <c r="F467" t="s">
        <v>1144</v>
      </c>
      <c r="G467" t="str">
        <f>TRIM(DataCo_Customers[[#This Row],[Customer State]])</f>
        <v>NY</v>
      </c>
    </row>
    <row r="468" spans="1:7" x14ac:dyDescent="0.35">
      <c r="A468">
        <v>5088</v>
      </c>
      <c r="B468" t="s">
        <v>1196</v>
      </c>
      <c r="C468" t="s">
        <v>1167</v>
      </c>
      <c r="D468" t="s">
        <v>2486</v>
      </c>
      <c r="E468" t="s">
        <v>2024</v>
      </c>
      <c r="F468" t="s">
        <v>1152</v>
      </c>
      <c r="G468" t="str">
        <f>TRIM(DataCo_Customers[[#This Row],[Customer State]])</f>
        <v>IL</v>
      </c>
    </row>
    <row r="469" spans="1:7" x14ac:dyDescent="0.35">
      <c r="A469">
        <v>2200</v>
      </c>
      <c r="B469" t="s">
        <v>1569</v>
      </c>
      <c r="C469" t="s">
        <v>1167</v>
      </c>
      <c r="D469" t="s">
        <v>2487</v>
      </c>
      <c r="E469" t="s">
        <v>2024</v>
      </c>
      <c r="F469" t="s">
        <v>1147</v>
      </c>
      <c r="G469" t="str">
        <f>TRIM(DataCo_Customers[[#This Row],[Customer State]])</f>
        <v>TX</v>
      </c>
    </row>
    <row r="470" spans="1:7" x14ac:dyDescent="0.35">
      <c r="A470">
        <v>10966</v>
      </c>
      <c r="B470" t="s">
        <v>1570</v>
      </c>
      <c r="C470" t="s">
        <v>1167</v>
      </c>
      <c r="D470" t="s">
        <v>2488</v>
      </c>
      <c r="E470" t="s">
        <v>2024</v>
      </c>
      <c r="F470" t="s">
        <v>1161</v>
      </c>
      <c r="G470" t="str">
        <f>TRIM(DataCo_Customers[[#This Row],[Customer State]])</f>
        <v>MI</v>
      </c>
    </row>
    <row r="471" spans="1:7" x14ac:dyDescent="0.35">
      <c r="A471">
        <v>3997</v>
      </c>
      <c r="B471" t="s">
        <v>1571</v>
      </c>
      <c r="C471" t="s">
        <v>1167</v>
      </c>
      <c r="D471" t="s">
        <v>2489</v>
      </c>
      <c r="E471" t="s">
        <v>2024</v>
      </c>
      <c r="F471" t="s">
        <v>1144</v>
      </c>
      <c r="G471" t="str">
        <f>TRIM(DataCo_Customers[[#This Row],[Customer State]])</f>
        <v>NY</v>
      </c>
    </row>
    <row r="472" spans="1:7" x14ac:dyDescent="0.35">
      <c r="A472">
        <v>8746</v>
      </c>
      <c r="B472" t="s">
        <v>1572</v>
      </c>
      <c r="C472" t="s">
        <v>1167</v>
      </c>
      <c r="D472" t="s">
        <v>2490</v>
      </c>
      <c r="E472" t="s">
        <v>2024</v>
      </c>
      <c r="F472" t="s">
        <v>1178</v>
      </c>
      <c r="G472" t="str">
        <f>TRIM(DataCo_Customers[[#This Row],[Customer State]])</f>
        <v>IN</v>
      </c>
    </row>
    <row r="473" spans="1:7" x14ac:dyDescent="0.35">
      <c r="A473">
        <v>3687</v>
      </c>
      <c r="B473" t="s">
        <v>1573</v>
      </c>
      <c r="C473" t="s">
        <v>1167</v>
      </c>
      <c r="D473" t="s">
        <v>2491</v>
      </c>
      <c r="E473" t="s">
        <v>2024</v>
      </c>
      <c r="F473" t="s">
        <v>1149</v>
      </c>
      <c r="G473" t="str">
        <f>TRIM(DataCo_Customers[[#This Row],[Customer State]])</f>
        <v>PA</v>
      </c>
    </row>
    <row r="474" spans="1:7" x14ac:dyDescent="0.35">
      <c r="A474">
        <v>9162</v>
      </c>
      <c r="B474" t="s">
        <v>1574</v>
      </c>
      <c r="C474" t="s">
        <v>1167</v>
      </c>
      <c r="D474" t="s">
        <v>2492</v>
      </c>
      <c r="E474" t="s">
        <v>2024</v>
      </c>
      <c r="F474" t="s">
        <v>1151</v>
      </c>
      <c r="G474" t="str">
        <f>TRIM(DataCo_Customers[[#This Row],[Customer State]])</f>
        <v>CA</v>
      </c>
    </row>
    <row r="475" spans="1:7" x14ac:dyDescent="0.35">
      <c r="A475">
        <v>8993</v>
      </c>
      <c r="B475" t="s">
        <v>1196</v>
      </c>
      <c r="C475" t="s">
        <v>1167</v>
      </c>
      <c r="D475" t="s">
        <v>2493</v>
      </c>
      <c r="E475" t="s">
        <v>2024</v>
      </c>
      <c r="F475" t="s">
        <v>1178</v>
      </c>
      <c r="G475" t="str">
        <f>TRIM(DataCo_Customers[[#This Row],[Customer State]])</f>
        <v>IN</v>
      </c>
    </row>
    <row r="476" spans="1:7" x14ac:dyDescent="0.35">
      <c r="A476">
        <v>5875</v>
      </c>
      <c r="B476" t="s">
        <v>1575</v>
      </c>
      <c r="C476" t="s">
        <v>1167</v>
      </c>
      <c r="D476" t="s">
        <v>2494</v>
      </c>
      <c r="E476" t="s">
        <v>2024</v>
      </c>
      <c r="F476" t="s">
        <v>1149</v>
      </c>
      <c r="G476" t="str">
        <f>TRIM(DataCo_Customers[[#This Row],[Customer State]])</f>
        <v>PA</v>
      </c>
    </row>
    <row r="477" spans="1:7" x14ac:dyDescent="0.35">
      <c r="A477">
        <v>2502</v>
      </c>
      <c r="B477" t="s">
        <v>1196</v>
      </c>
      <c r="C477" t="s">
        <v>1167</v>
      </c>
      <c r="D477" t="s">
        <v>2495</v>
      </c>
      <c r="E477" t="s">
        <v>2024</v>
      </c>
      <c r="F477" t="s">
        <v>1142</v>
      </c>
      <c r="G477" t="str">
        <f>TRIM(DataCo_Customers[[#This Row],[Customer State]])</f>
        <v>PR</v>
      </c>
    </row>
    <row r="478" spans="1:7" x14ac:dyDescent="0.35">
      <c r="A478">
        <v>9563</v>
      </c>
      <c r="B478" t="s">
        <v>1255</v>
      </c>
      <c r="C478" t="s">
        <v>1167</v>
      </c>
      <c r="D478" t="s">
        <v>2496</v>
      </c>
      <c r="E478" t="s">
        <v>2024</v>
      </c>
      <c r="F478" t="s">
        <v>1151</v>
      </c>
      <c r="G478" t="str">
        <f>TRIM(DataCo_Customers[[#This Row],[Customer State]])</f>
        <v>CA</v>
      </c>
    </row>
    <row r="479" spans="1:7" x14ac:dyDescent="0.35">
      <c r="A479">
        <v>7259</v>
      </c>
      <c r="B479" t="s">
        <v>1576</v>
      </c>
      <c r="C479" t="s">
        <v>1167</v>
      </c>
      <c r="D479" t="s">
        <v>2497</v>
      </c>
      <c r="E479" t="s">
        <v>2024</v>
      </c>
      <c r="F479" t="s">
        <v>1170</v>
      </c>
      <c r="G479" t="str">
        <f>TRIM(DataCo_Customers[[#This Row],[Customer State]])</f>
        <v>CA</v>
      </c>
    </row>
    <row r="480" spans="1:7" x14ac:dyDescent="0.35">
      <c r="A480">
        <v>3131</v>
      </c>
      <c r="B480" t="s">
        <v>1577</v>
      </c>
      <c r="C480" t="s">
        <v>1167</v>
      </c>
      <c r="D480" t="s">
        <v>2498</v>
      </c>
      <c r="E480" t="s">
        <v>2024</v>
      </c>
      <c r="F480" t="s">
        <v>1142</v>
      </c>
      <c r="G480" t="str">
        <f>TRIM(DataCo_Customers[[#This Row],[Customer State]])</f>
        <v>PR</v>
      </c>
    </row>
    <row r="481" spans="1:7" x14ac:dyDescent="0.35">
      <c r="A481">
        <v>4140</v>
      </c>
      <c r="B481" t="s">
        <v>1578</v>
      </c>
      <c r="C481" t="s">
        <v>1167</v>
      </c>
      <c r="D481" t="s">
        <v>2499</v>
      </c>
      <c r="E481" t="s">
        <v>2024</v>
      </c>
      <c r="F481" t="s">
        <v>1144</v>
      </c>
      <c r="G481" t="str">
        <f>TRIM(DataCo_Customers[[#This Row],[Customer State]])</f>
        <v>NY</v>
      </c>
    </row>
    <row r="482" spans="1:7" x14ac:dyDescent="0.35">
      <c r="A482">
        <v>4539</v>
      </c>
      <c r="B482" t="s">
        <v>1579</v>
      </c>
      <c r="C482" t="s">
        <v>1167</v>
      </c>
      <c r="D482" t="s">
        <v>2500</v>
      </c>
      <c r="E482" t="s">
        <v>2024</v>
      </c>
      <c r="F482" t="s">
        <v>1147</v>
      </c>
      <c r="G482" t="str">
        <f>TRIM(DataCo_Customers[[#This Row],[Customer State]])</f>
        <v>TX</v>
      </c>
    </row>
    <row r="483" spans="1:7" x14ac:dyDescent="0.35">
      <c r="A483">
        <v>6071</v>
      </c>
      <c r="B483" t="s">
        <v>1580</v>
      </c>
      <c r="C483" t="s">
        <v>1167</v>
      </c>
      <c r="D483" t="s">
        <v>2501</v>
      </c>
      <c r="E483" t="s">
        <v>2024</v>
      </c>
      <c r="F483" t="s">
        <v>1144</v>
      </c>
      <c r="G483" t="str">
        <f>TRIM(DataCo_Customers[[#This Row],[Customer State]])</f>
        <v>NY</v>
      </c>
    </row>
    <row r="484" spans="1:7" x14ac:dyDescent="0.35">
      <c r="A484">
        <v>8730</v>
      </c>
      <c r="B484" t="s">
        <v>1196</v>
      </c>
      <c r="C484" t="s">
        <v>1167</v>
      </c>
      <c r="D484" t="s">
        <v>2502</v>
      </c>
      <c r="E484" t="s">
        <v>2024</v>
      </c>
      <c r="F484" t="s">
        <v>1142</v>
      </c>
      <c r="G484" t="str">
        <f>TRIM(DataCo_Customers[[#This Row],[Customer State]])</f>
        <v>PR</v>
      </c>
    </row>
    <row r="485" spans="1:7" x14ac:dyDescent="0.35">
      <c r="A485">
        <v>9634</v>
      </c>
      <c r="B485" t="s">
        <v>1581</v>
      </c>
      <c r="C485" t="s">
        <v>1167</v>
      </c>
      <c r="D485" t="s">
        <v>2503</v>
      </c>
      <c r="E485" t="s">
        <v>2024</v>
      </c>
      <c r="F485" t="s">
        <v>1151</v>
      </c>
      <c r="G485" t="str">
        <f>TRIM(DataCo_Customers[[#This Row],[Customer State]])</f>
        <v>CA</v>
      </c>
    </row>
    <row r="486" spans="1:7" x14ac:dyDescent="0.35">
      <c r="A486">
        <v>8010</v>
      </c>
      <c r="B486" t="s">
        <v>1582</v>
      </c>
      <c r="C486" t="s">
        <v>1167</v>
      </c>
      <c r="D486" t="s">
        <v>2504</v>
      </c>
      <c r="E486" t="s">
        <v>2024</v>
      </c>
      <c r="F486" t="s">
        <v>1142</v>
      </c>
      <c r="G486" t="str">
        <f>TRIM(DataCo_Customers[[#This Row],[Customer State]])</f>
        <v>PR</v>
      </c>
    </row>
    <row r="487" spans="1:7" x14ac:dyDescent="0.35">
      <c r="A487">
        <v>3484</v>
      </c>
      <c r="B487" t="s">
        <v>1583</v>
      </c>
      <c r="C487" t="s">
        <v>1167</v>
      </c>
      <c r="D487" t="s">
        <v>2505</v>
      </c>
      <c r="E487" t="s">
        <v>2024</v>
      </c>
      <c r="F487" t="s">
        <v>1144</v>
      </c>
      <c r="G487" t="str">
        <f>TRIM(DataCo_Customers[[#This Row],[Customer State]])</f>
        <v>NY</v>
      </c>
    </row>
    <row r="488" spans="1:7" x14ac:dyDescent="0.35">
      <c r="A488">
        <v>7307</v>
      </c>
      <c r="B488" t="s">
        <v>1584</v>
      </c>
      <c r="C488" t="s">
        <v>1167</v>
      </c>
      <c r="D488" t="s">
        <v>2506</v>
      </c>
      <c r="E488" t="s">
        <v>2024</v>
      </c>
      <c r="F488" t="s">
        <v>1152</v>
      </c>
      <c r="G488" t="str">
        <f>TRIM(DataCo_Customers[[#This Row],[Customer State]])</f>
        <v>IL</v>
      </c>
    </row>
    <row r="489" spans="1:7" x14ac:dyDescent="0.35">
      <c r="A489">
        <v>1975</v>
      </c>
      <c r="B489" t="s">
        <v>1196</v>
      </c>
      <c r="C489" t="s">
        <v>1167</v>
      </c>
      <c r="D489" t="s">
        <v>2507</v>
      </c>
      <c r="E489" t="s">
        <v>2024</v>
      </c>
      <c r="F489" t="s">
        <v>1142</v>
      </c>
      <c r="G489" t="str">
        <f>TRIM(DataCo_Customers[[#This Row],[Customer State]])</f>
        <v>PR</v>
      </c>
    </row>
    <row r="490" spans="1:7" x14ac:dyDescent="0.35">
      <c r="A490">
        <v>629</v>
      </c>
      <c r="B490" t="s">
        <v>1585</v>
      </c>
      <c r="C490" t="s">
        <v>1167</v>
      </c>
      <c r="D490" t="s">
        <v>2508</v>
      </c>
      <c r="E490" t="s">
        <v>2024</v>
      </c>
      <c r="F490" t="s">
        <v>1153</v>
      </c>
      <c r="G490" t="str">
        <f>TRIM(DataCo_Customers[[#This Row],[Customer State]])</f>
        <v>MA</v>
      </c>
    </row>
    <row r="491" spans="1:7" x14ac:dyDescent="0.35">
      <c r="A491">
        <v>11753</v>
      </c>
      <c r="B491" t="s">
        <v>1586</v>
      </c>
      <c r="C491" t="s">
        <v>1167</v>
      </c>
      <c r="D491" t="s">
        <v>2509</v>
      </c>
      <c r="E491" t="s">
        <v>2024</v>
      </c>
      <c r="F491" t="s">
        <v>1142</v>
      </c>
      <c r="G491" t="str">
        <f>TRIM(DataCo_Customers[[#This Row],[Customer State]])</f>
        <v>PR</v>
      </c>
    </row>
    <row r="492" spans="1:7" x14ac:dyDescent="0.35">
      <c r="A492">
        <v>5375</v>
      </c>
      <c r="B492" t="s">
        <v>1587</v>
      </c>
      <c r="C492" t="s">
        <v>1167</v>
      </c>
      <c r="D492" t="s">
        <v>2510</v>
      </c>
      <c r="E492" t="s">
        <v>2024</v>
      </c>
      <c r="F492" t="s">
        <v>1151</v>
      </c>
      <c r="G492" t="str">
        <f>TRIM(DataCo_Customers[[#This Row],[Customer State]])</f>
        <v>CA</v>
      </c>
    </row>
    <row r="493" spans="1:7" x14ac:dyDescent="0.35">
      <c r="A493">
        <v>1695</v>
      </c>
      <c r="B493" t="s">
        <v>1588</v>
      </c>
      <c r="C493" t="s">
        <v>1167</v>
      </c>
      <c r="D493" t="s">
        <v>2511</v>
      </c>
      <c r="E493" t="s">
        <v>2024</v>
      </c>
      <c r="F493" t="s">
        <v>1156</v>
      </c>
      <c r="G493" t="str">
        <f>TRIM(DataCo_Customers[[#This Row],[Customer State]])</f>
        <v>MN</v>
      </c>
    </row>
    <row r="494" spans="1:7" x14ac:dyDescent="0.35">
      <c r="A494">
        <v>9884</v>
      </c>
      <c r="B494" t="s">
        <v>1589</v>
      </c>
      <c r="C494" t="s">
        <v>1167</v>
      </c>
      <c r="D494" t="s">
        <v>2512</v>
      </c>
      <c r="E494" t="s">
        <v>2024</v>
      </c>
      <c r="F494" t="s">
        <v>1142</v>
      </c>
      <c r="G494" t="str">
        <f>TRIM(DataCo_Customers[[#This Row],[Customer State]])</f>
        <v>PR</v>
      </c>
    </row>
    <row r="495" spans="1:7" x14ac:dyDescent="0.35">
      <c r="A495">
        <v>8498</v>
      </c>
      <c r="B495" t="s">
        <v>1590</v>
      </c>
      <c r="C495" t="s">
        <v>1167</v>
      </c>
      <c r="D495" t="s">
        <v>2513</v>
      </c>
      <c r="E495" t="s">
        <v>2024</v>
      </c>
      <c r="F495" t="s">
        <v>1147</v>
      </c>
      <c r="G495" t="str">
        <f>TRIM(DataCo_Customers[[#This Row],[Customer State]])</f>
        <v>TX</v>
      </c>
    </row>
    <row r="496" spans="1:7" x14ac:dyDescent="0.35">
      <c r="A496">
        <v>7534</v>
      </c>
      <c r="B496" t="s">
        <v>1196</v>
      </c>
      <c r="C496" t="s">
        <v>1167</v>
      </c>
      <c r="D496" t="s">
        <v>2514</v>
      </c>
      <c r="E496" t="s">
        <v>2024</v>
      </c>
      <c r="F496" t="s">
        <v>1142</v>
      </c>
      <c r="G496" t="str">
        <f>TRIM(DataCo_Customers[[#This Row],[Customer State]])</f>
        <v>PR</v>
      </c>
    </row>
    <row r="497" spans="1:7" x14ac:dyDescent="0.35">
      <c r="A497">
        <v>123</v>
      </c>
      <c r="B497" t="s">
        <v>1591</v>
      </c>
      <c r="C497" t="s">
        <v>1167</v>
      </c>
      <c r="D497" t="s">
        <v>2515</v>
      </c>
      <c r="E497" t="s">
        <v>2024</v>
      </c>
      <c r="F497" t="s">
        <v>1142</v>
      </c>
      <c r="G497" t="str">
        <f>TRIM(DataCo_Customers[[#This Row],[Customer State]])</f>
        <v>PR</v>
      </c>
    </row>
    <row r="498" spans="1:7" x14ac:dyDescent="0.35">
      <c r="A498">
        <v>8925</v>
      </c>
      <c r="B498" t="s">
        <v>1592</v>
      </c>
      <c r="C498" t="s">
        <v>1167</v>
      </c>
      <c r="D498" t="s">
        <v>2516</v>
      </c>
      <c r="E498" t="s">
        <v>2024</v>
      </c>
      <c r="F498" t="s">
        <v>1149</v>
      </c>
      <c r="G498" t="str">
        <f>TRIM(DataCo_Customers[[#This Row],[Customer State]])</f>
        <v>PA</v>
      </c>
    </row>
    <row r="499" spans="1:7" x14ac:dyDescent="0.35">
      <c r="A499">
        <v>5981</v>
      </c>
      <c r="B499" t="s">
        <v>1593</v>
      </c>
      <c r="C499" t="s">
        <v>1167</v>
      </c>
      <c r="D499" t="s">
        <v>2517</v>
      </c>
      <c r="E499" t="s">
        <v>2024</v>
      </c>
      <c r="F499" t="s">
        <v>1142</v>
      </c>
      <c r="G499" t="str">
        <f>TRIM(DataCo_Customers[[#This Row],[Customer State]])</f>
        <v>PR</v>
      </c>
    </row>
    <row r="500" spans="1:7" x14ac:dyDescent="0.35">
      <c r="A500">
        <v>7347</v>
      </c>
      <c r="B500" t="s">
        <v>1594</v>
      </c>
      <c r="C500" t="s">
        <v>1167</v>
      </c>
      <c r="D500" t="s">
        <v>2518</v>
      </c>
      <c r="E500" t="s">
        <v>2024</v>
      </c>
      <c r="F500" t="s">
        <v>1144</v>
      </c>
      <c r="G500" t="str">
        <f>TRIM(DataCo_Customers[[#This Row],[Customer State]])</f>
        <v>NY</v>
      </c>
    </row>
    <row r="501" spans="1:7" x14ac:dyDescent="0.35">
      <c r="A501">
        <v>12069</v>
      </c>
      <c r="B501" t="s">
        <v>1595</v>
      </c>
      <c r="C501" t="s">
        <v>1137</v>
      </c>
      <c r="D501" t="s">
        <v>2519</v>
      </c>
      <c r="E501" t="s">
        <v>1138</v>
      </c>
      <c r="F501" t="s">
        <v>1142</v>
      </c>
      <c r="G501" t="str">
        <f>TRIM(DataCo_Customers[[#This Row],[Customer State]])</f>
        <v>PR</v>
      </c>
    </row>
    <row r="502" spans="1:7" x14ac:dyDescent="0.35">
      <c r="A502">
        <v>11339</v>
      </c>
      <c r="B502" t="s">
        <v>1596</v>
      </c>
      <c r="C502" t="s">
        <v>1137</v>
      </c>
      <c r="D502" t="s">
        <v>2520</v>
      </c>
      <c r="E502" t="s">
        <v>1138</v>
      </c>
      <c r="F502" t="s">
        <v>1152</v>
      </c>
      <c r="G502" t="str">
        <f>TRIM(DataCo_Customers[[#This Row],[Customer State]])</f>
        <v>IL</v>
      </c>
    </row>
    <row r="503" spans="1:7" x14ac:dyDescent="0.35">
      <c r="A503">
        <v>10166</v>
      </c>
      <c r="B503" t="s">
        <v>1501</v>
      </c>
      <c r="C503" t="s">
        <v>1137</v>
      </c>
      <c r="D503" t="s">
        <v>2521</v>
      </c>
      <c r="E503" t="s">
        <v>1138</v>
      </c>
      <c r="F503" t="s">
        <v>1142</v>
      </c>
      <c r="G503" t="str">
        <f>TRIM(DataCo_Customers[[#This Row],[Customer State]])</f>
        <v>PR</v>
      </c>
    </row>
    <row r="504" spans="1:7" x14ac:dyDescent="0.35">
      <c r="A504">
        <v>3091</v>
      </c>
      <c r="B504" t="s">
        <v>1597</v>
      </c>
      <c r="C504" t="s">
        <v>1137</v>
      </c>
      <c r="D504" t="s">
        <v>2522</v>
      </c>
      <c r="E504" t="s">
        <v>1138</v>
      </c>
      <c r="F504" t="s">
        <v>1161</v>
      </c>
      <c r="G504" t="str">
        <f>TRIM(DataCo_Customers[[#This Row],[Customer State]])</f>
        <v>MI</v>
      </c>
    </row>
    <row r="505" spans="1:7" x14ac:dyDescent="0.35">
      <c r="A505">
        <v>1070</v>
      </c>
      <c r="B505" t="s">
        <v>1598</v>
      </c>
      <c r="C505" t="s">
        <v>1137</v>
      </c>
      <c r="D505" t="s">
        <v>2523</v>
      </c>
      <c r="E505" t="s">
        <v>1138</v>
      </c>
      <c r="F505" t="s">
        <v>1142</v>
      </c>
      <c r="G505" t="str">
        <f>TRIM(DataCo_Customers[[#This Row],[Customer State]])</f>
        <v>PR</v>
      </c>
    </row>
    <row r="506" spans="1:7" x14ac:dyDescent="0.35">
      <c r="A506">
        <v>6871</v>
      </c>
      <c r="B506" t="s">
        <v>1599</v>
      </c>
      <c r="C506" t="s">
        <v>1137</v>
      </c>
      <c r="D506" t="s">
        <v>2524</v>
      </c>
      <c r="E506" t="s">
        <v>1138</v>
      </c>
      <c r="F506" t="s">
        <v>1149</v>
      </c>
      <c r="G506" t="str">
        <f>TRIM(DataCo_Customers[[#This Row],[Customer State]])</f>
        <v>PA</v>
      </c>
    </row>
    <row r="507" spans="1:7" x14ac:dyDescent="0.35">
      <c r="A507">
        <v>2339</v>
      </c>
      <c r="B507" t="s">
        <v>1196</v>
      </c>
      <c r="C507" t="s">
        <v>1137</v>
      </c>
      <c r="D507" t="s">
        <v>2525</v>
      </c>
      <c r="E507" t="s">
        <v>1138</v>
      </c>
      <c r="F507" t="s">
        <v>1142</v>
      </c>
      <c r="G507" t="str">
        <f>TRIM(DataCo_Customers[[#This Row],[Customer State]])</f>
        <v>PR</v>
      </c>
    </row>
    <row r="508" spans="1:7" x14ac:dyDescent="0.35">
      <c r="A508">
        <v>4232</v>
      </c>
      <c r="B508" t="s">
        <v>1600</v>
      </c>
      <c r="C508" t="s">
        <v>1137</v>
      </c>
      <c r="D508" t="s">
        <v>2526</v>
      </c>
      <c r="E508" t="s">
        <v>1138</v>
      </c>
      <c r="F508" t="s">
        <v>1180</v>
      </c>
      <c r="G508" t="str">
        <f>TRIM(DataCo_Customers[[#This Row],[Customer State]])</f>
        <v>DE</v>
      </c>
    </row>
    <row r="509" spans="1:7" x14ac:dyDescent="0.35">
      <c r="A509">
        <v>8986</v>
      </c>
      <c r="B509" t="s">
        <v>1196</v>
      </c>
      <c r="C509" t="s">
        <v>1137</v>
      </c>
      <c r="D509" t="s">
        <v>2527</v>
      </c>
      <c r="E509" t="s">
        <v>1138</v>
      </c>
      <c r="F509" t="s">
        <v>1143</v>
      </c>
      <c r="G509" t="str">
        <f>TRIM(DataCo_Customers[[#This Row],[Customer State]])</f>
        <v>PR</v>
      </c>
    </row>
    <row r="510" spans="1:7" x14ac:dyDescent="0.35">
      <c r="A510">
        <v>6746</v>
      </c>
      <c r="B510" t="s">
        <v>1601</v>
      </c>
      <c r="C510" t="s">
        <v>1137</v>
      </c>
      <c r="D510" t="s">
        <v>2528</v>
      </c>
      <c r="E510" t="s">
        <v>1138</v>
      </c>
      <c r="F510" t="s">
        <v>1143</v>
      </c>
      <c r="G510" t="str">
        <f>TRIM(DataCo_Customers[[#This Row],[Customer State]])</f>
        <v>PR</v>
      </c>
    </row>
    <row r="511" spans="1:7" x14ac:dyDescent="0.35">
      <c r="A511">
        <v>3207</v>
      </c>
      <c r="B511" t="s">
        <v>1602</v>
      </c>
      <c r="C511" t="s">
        <v>1141</v>
      </c>
      <c r="D511" t="s">
        <v>2529</v>
      </c>
      <c r="E511" t="s">
        <v>1138</v>
      </c>
      <c r="F511" t="s">
        <v>1142</v>
      </c>
      <c r="G511" t="str">
        <f>TRIM(DataCo_Customers[[#This Row],[Customer State]])</f>
        <v>PR</v>
      </c>
    </row>
    <row r="512" spans="1:7" x14ac:dyDescent="0.35">
      <c r="A512">
        <v>12310</v>
      </c>
      <c r="B512" t="s">
        <v>1603</v>
      </c>
      <c r="C512" t="s">
        <v>1141</v>
      </c>
      <c r="D512" t="s">
        <v>2530</v>
      </c>
      <c r="E512" t="s">
        <v>1138</v>
      </c>
      <c r="F512" t="s">
        <v>1144</v>
      </c>
      <c r="G512" t="str">
        <f>TRIM(DataCo_Customers[[#This Row],[Customer State]])</f>
        <v>NY</v>
      </c>
    </row>
    <row r="513" spans="1:7" x14ac:dyDescent="0.35">
      <c r="A513">
        <v>8397</v>
      </c>
      <c r="B513" t="s">
        <v>1335</v>
      </c>
      <c r="C513" t="s">
        <v>1141</v>
      </c>
      <c r="D513" t="s">
        <v>2531</v>
      </c>
      <c r="E513" t="s">
        <v>1138</v>
      </c>
      <c r="F513" t="s">
        <v>1143</v>
      </c>
      <c r="G513" t="str">
        <f>TRIM(DataCo_Customers[[#This Row],[Customer State]])</f>
        <v>PR</v>
      </c>
    </row>
    <row r="514" spans="1:7" x14ac:dyDescent="0.35">
      <c r="A514">
        <v>6306</v>
      </c>
      <c r="B514" t="s">
        <v>1604</v>
      </c>
      <c r="C514" t="s">
        <v>1141</v>
      </c>
      <c r="D514" t="s">
        <v>2532</v>
      </c>
      <c r="E514" t="s">
        <v>1138</v>
      </c>
      <c r="F514" t="s">
        <v>1143</v>
      </c>
      <c r="G514" t="str">
        <f>TRIM(DataCo_Customers[[#This Row],[Customer State]])</f>
        <v>PR</v>
      </c>
    </row>
    <row r="515" spans="1:7" x14ac:dyDescent="0.35">
      <c r="A515">
        <v>8002</v>
      </c>
      <c r="B515" t="s">
        <v>1605</v>
      </c>
      <c r="C515" t="s">
        <v>1141</v>
      </c>
      <c r="D515" t="s">
        <v>2533</v>
      </c>
      <c r="E515" t="s">
        <v>1138</v>
      </c>
      <c r="F515" t="s">
        <v>1143</v>
      </c>
      <c r="G515" t="str">
        <f>TRIM(DataCo_Customers[[#This Row],[Customer State]])</f>
        <v>PR</v>
      </c>
    </row>
    <row r="516" spans="1:7" x14ac:dyDescent="0.35">
      <c r="A516">
        <v>12382</v>
      </c>
      <c r="B516" t="s">
        <v>1606</v>
      </c>
      <c r="C516" t="s">
        <v>1141</v>
      </c>
      <c r="D516" t="s">
        <v>2534</v>
      </c>
      <c r="E516" t="s">
        <v>1138</v>
      </c>
      <c r="F516" t="s">
        <v>1143</v>
      </c>
      <c r="G516" t="str">
        <f>TRIM(DataCo_Customers[[#This Row],[Customer State]])</f>
        <v>PR</v>
      </c>
    </row>
    <row r="517" spans="1:7" x14ac:dyDescent="0.35">
      <c r="A517">
        <v>7844</v>
      </c>
      <c r="B517" t="s">
        <v>1607</v>
      </c>
      <c r="C517" t="s">
        <v>1141</v>
      </c>
      <c r="D517" t="s">
        <v>2535</v>
      </c>
      <c r="E517" t="s">
        <v>1138</v>
      </c>
      <c r="F517" t="s">
        <v>1143</v>
      </c>
      <c r="G517" t="str">
        <f>TRIM(DataCo_Customers[[#This Row],[Customer State]])</f>
        <v>PR</v>
      </c>
    </row>
    <row r="518" spans="1:7" x14ac:dyDescent="0.35">
      <c r="A518">
        <v>12291</v>
      </c>
      <c r="B518" t="s">
        <v>1608</v>
      </c>
      <c r="C518" t="s">
        <v>1141</v>
      </c>
      <c r="D518" t="s">
        <v>2536</v>
      </c>
      <c r="E518" t="s">
        <v>1138</v>
      </c>
      <c r="F518" t="s">
        <v>1143</v>
      </c>
      <c r="G518" t="str">
        <f>TRIM(DataCo_Customers[[#This Row],[Customer State]])</f>
        <v>PR</v>
      </c>
    </row>
    <row r="519" spans="1:7" x14ac:dyDescent="0.35">
      <c r="A519">
        <v>6523</v>
      </c>
      <c r="B519" t="s">
        <v>1196</v>
      </c>
      <c r="C519" t="s">
        <v>1141</v>
      </c>
      <c r="D519" t="s">
        <v>2537</v>
      </c>
      <c r="E519" t="s">
        <v>1138</v>
      </c>
      <c r="F519" t="s">
        <v>1143</v>
      </c>
      <c r="G519" t="str">
        <f>TRIM(DataCo_Customers[[#This Row],[Customer State]])</f>
        <v>PR</v>
      </c>
    </row>
    <row r="520" spans="1:7" x14ac:dyDescent="0.35">
      <c r="A520">
        <v>4867</v>
      </c>
      <c r="B520" t="s">
        <v>1196</v>
      </c>
      <c r="C520" t="s">
        <v>1141</v>
      </c>
      <c r="D520" t="s">
        <v>2538</v>
      </c>
      <c r="E520" t="s">
        <v>1138</v>
      </c>
      <c r="F520" t="s">
        <v>1157</v>
      </c>
      <c r="G520" t="str">
        <f>TRIM(DataCo_Customers[[#This Row],[Customer State]])</f>
        <v>NJ</v>
      </c>
    </row>
    <row r="521" spans="1:7" x14ac:dyDescent="0.35">
      <c r="A521">
        <v>5301</v>
      </c>
      <c r="B521" t="s">
        <v>1609</v>
      </c>
      <c r="C521" t="s">
        <v>1141</v>
      </c>
      <c r="D521" t="s">
        <v>2539</v>
      </c>
      <c r="E521" t="s">
        <v>1138</v>
      </c>
      <c r="F521" t="s">
        <v>1142</v>
      </c>
      <c r="G521" t="str">
        <f>TRIM(DataCo_Customers[[#This Row],[Customer State]])</f>
        <v>PR</v>
      </c>
    </row>
    <row r="522" spans="1:7" x14ac:dyDescent="0.35">
      <c r="A522">
        <v>4784</v>
      </c>
      <c r="B522" t="s">
        <v>1610</v>
      </c>
      <c r="C522" t="s">
        <v>1141</v>
      </c>
      <c r="D522" t="s">
        <v>2540</v>
      </c>
      <c r="E522" t="s">
        <v>1138</v>
      </c>
      <c r="F522" t="s">
        <v>1181</v>
      </c>
      <c r="G522" t="str">
        <f>TRIM(DataCo_Customers[[#This Row],[Customer State]])</f>
        <v>NM</v>
      </c>
    </row>
    <row r="523" spans="1:7" x14ac:dyDescent="0.35">
      <c r="A523">
        <v>7446</v>
      </c>
      <c r="B523" t="s">
        <v>1611</v>
      </c>
      <c r="C523" t="s">
        <v>1141</v>
      </c>
      <c r="D523" t="s">
        <v>2541</v>
      </c>
      <c r="E523" t="s">
        <v>1138</v>
      </c>
      <c r="F523" t="s">
        <v>1148</v>
      </c>
      <c r="G523" t="str">
        <f>TRIM(DataCo_Customers[[#This Row],[Customer State]])</f>
        <v>FL</v>
      </c>
    </row>
    <row r="524" spans="1:7" x14ac:dyDescent="0.35">
      <c r="A524">
        <v>11455</v>
      </c>
      <c r="B524" t="s">
        <v>1581</v>
      </c>
      <c r="C524" t="s">
        <v>1141</v>
      </c>
      <c r="D524" t="s">
        <v>2542</v>
      </c>
      <c r="E524" t="s">
        <v>1138</v>
      </c>
      <c r="F524" t="s">
        <v>1165</v>
      </c>
      <c r="G524" t="str">
        <f>TRIM(DataCo_Customers[[#This Row],[Customer State]])</f>
        <v>OR</v>
      </c>
    </row>
    <row r="525" spans="1:7" x14ac:dyDescent="0.35">
      <c r="A525">
        <v>5364</v>
      </c>
      <c r="B525" t="s">
        <v>1612</v>
      </c>
      <c r="C525" t="s">
        <v>1141</v>
      </c>
      <c r="D525" t="s">
        <v>2543</v>
      </c>
      <c r="E525" t="s">
        <v>1138</v>
      </c>
      <c r="F525" t="s">
        <v>1157</v>
      </c>
      <c r="G525" t="str">
        <f>TRIM(DataCo_Customers[[#This Row],[Customer State]])</f>
        <v>NJ</v>
      </c>
    </row>
    <row r="526" spans="1:7" x14ac:dyDescent="0.35">
      <c r="A526">
        <v>259</v>
      </c>
      <c r="B526" t="s">
        <v>1613</v>
      </c>
      <c r="C526" t="s">
        <v>1141</v>
      </c>
      <c r="D526" t="s">
        <v>2544</v>
      </c>
      <c r="E526" t="s">
        <v>1138</v>
      </c>
      <c r="F526" t="s">
        <v>1182</v>
      </c>
      <c r="G526" t="str">
        <f>TRIM(DataCo_Customers[[#This Row],[Customer State]])</f>
        <v>SC</v>
      </c>
    </row>
    <row r="527" spans="1:7" x14ac:dyDescent="0.35">
      <c r="A527">
        <v>11290</v>
      </c>
      <c r="B527" t="s">
        <v>1614</v>
      </c>
      <c r="C527" t="s">
        <v>1141</v>
      </c>
      <c r="D527" t="s">
        <v>2545</v>
      </c>
      <c r="E527" t="s">
        <v>1138</v>
      </c>
      <c r="F527" t="s">
        <v>1151</v>
      </c>
      <c r="G527" t="str">
        <f>TRIM(DataCo_Customers[[#This Row],[Customer State]])</f>
        <v>CA</v>
      </c>
    </row>
    <row r="528" spans="1:7" x14ac:dyDescent="0.35">
      <c r="A528">
        <v>8517</v>
      </c>
      <c r="B528" t="s">
        <v>1615</v>
      </c>
      <c r="C528" t="s">
        <v>1141</v>
      </c>
      <c r="D528" t="s">
        <v>2546</v>
      </c>
      <c r="E528" t="s">
        <v>1138</v>
      </c>
      <c r="F528" t="s">
        <v>1147</v>
      </c>
      <c r="G528" t="str">
        <f>TRIM(DataCo_Customers[[#This Row],[Customer State]])</f>
        <v>TX</v>
      </c>
    </row>
    <row r="529" spans="1:7" x14ac:dyDescent="0.35">
      <c r="A529">
        <v>7407</v>
      </c>
      <c r="B529" t="s">
        <v>1616</v>
      </c>
      <c r="C529" t="s">
        <v>1141</v>
      </c>
      <c r="D529" t="s">
        <v>2547</v>
      </c>
      <c r="E529" t="s">
        <v>1138</v>
      </c>
      <c r="F529" t="s">
        <v>1144</v>
      </c>
      <c r="G529" t="str">
        <f>TRIM(DataCo_Customers[[#This Row],[Customer State]])</f>
        <v>NY</v>
      </c>
    </row>
    <row r="530" spans="1:7" x14ac:dyDescent="0.35">
      <c r="A530">
        <v>5965</v>
      </c>
      <c r="B530" t="s">
        <v>1617</v>
      </c>
      <c r="C530" t="s">
        <v>1141</v>
      </c>
      <c r="D530" t="s">
        <v>2548</v>
      </c>
      <c r="E530" t="s">
        <v>1138</v>
      </c>
      <c r="F530" t="s">
        <v>1151</v>
      </c>
      <c r="G530" t="str">
        <f>TRIM(DataCo_Customers[[#This Row],[Customer State]])</f>
        <v>CA</v>
      </c>
    </row>
    <row r="531" spans="1:7" x14ac:dyDescent="0.35">
      <c r="A531">
        <v>8677</v>
      </c>
      <c r="B531" t="s">
        <v>1618</v>
      </c>
      <c r="C531" t="s">
        <v>1141</v>
      </c>
      <c r="D531" t="s">
        <v>2549</v>
      </c>
      <c r="E531" t="s">
        <v>1138</v>
      </c>
      <c r="F531" t="s">
        <v>1143</v>
      </c>
      <c r="G531" t="str">
        <f>TRIM(DataCo_Customers[[#This Row],[Customer State]])</f>
        <v>PR</v>
      </c>
    </row>
    <row r="532" spans="1:7" x14ac:dyDescent="0.35">
      <c r="A532">
        <v>10093</v>
      </c>
      <c r="B532" t="s">
        <v>1619</v>
      </c>
      <c r="C532" t="s">
        <v>1141</v>
      </c>
      <c r="D532" t="s">
        <v>2550</v>
      </c>
      <c r="E532" t="s">
        <v>1138</v>
      </c>
      <c r="F532" t="s">
        <v>1158</v>
      </c>
      <c r="G532" t="str">
        <f>TRIM(DataCo_Customers[[#This Row],[Customer State]])</f>
        <v>OH</v>
      </c>
    </row>
    <row r="533" spans="1:7" x14ac:dyDescent="0.35">
      <c r="A533">
        <v>12119</v>
      </c>
      <c r="B533" t="s">
        <v>1620</v>
      </c>
      <c r="C533" t="s">
        <v>1141</v>
      </c>
      <c r="D533" t="s">
        <v>2551</v>
      </c>
      <c r="E533" t="s">
        <v>1138</v>
      </c>
      <c r="F533" t="s">
        <v>1142</v>
      </c>
      <c r="G533" t="str">
        <f>TRIM(DataCo_Customers[[#This Row],[Customer State]])</f>
        <v>PR</v>
      </c>
    </row>
    <row r="534" spans="1:7" x14ac:dyDescent="0.35">
      <c r="A534">
        <v>8274</v>
      </c>
      <c r="B534" t="s">
        <v>1621</v>
      </c>
      <c r="C534" t="s">
        <v>1141</v>
      </c>
      <c r="D534" t="s">
        <v>2552</v>
      </c>
      <c r="E534" t="s">
        <v>1138</v>
      </c>
      <c r="F534" t="s">
        <v>1147</v>
      </c>
      <c r="G534" t="str">
        <f>TRIM(DataCo_Customers[[#This Row],[Customer State]])</f>
        <v>TX</v>
      </c>
    </row>
    <row r="535" spans="1:7" x14ac:dyDescent="0.35">
      <c r="A535">
        <v>2291</v>
      </c>
      <c r="B535" t="s">
        <v>1622</v>
      </c>
      <c r="C535" t="s">
        <v>1141</v>
      </c>
      <c r="D535" t="s">
        <v>2553</v>
      </c>
      <c r="E535" t="s">
        <v>1138</v>
      </c>
      <c r="F535" t="s">
        <v>1144</v>
      </c>
      <c r="G535" t="str">
        <f>TRIM(DataCo_Customers[[#This Row],[Customer State]])</f>
        <v>NY</v>
      </c>
    </row>
    <row r="536" spans="1:7" x14ac:dyDescent="0.35">
      <c r="A536">
        <v>11310</v>
      </c>
      <c r="B536" t="s">
        <v>1623</v>
      </c>
      <c r="C536" t="s">
        <v>1141</v>
      </c>
      <c r="D536" t="s">
        <v>2554</v>
      </c>
      <c r="E536" t="s">
        <v>1138</v>
      </c>
      <c r="F536" t="s">
        <v>1169</v>
      </c>
      <c r="G536" t="str">
        <f>TRIM(DataCo_Customers[[#This Row],[Customer State]])</f>
        <v>UT</v>
      </c>
    </row>
    <row r="537" spans="1:7" x14ac:dyDescent="0.35">
      <c r="A537">
        <v>155</v>
      </c>
      <c r="B537" t="s">
        <v>1624</v>
      </c>
      <c r="C537" t="s">
        <v>1141</v>
      </c>
      <c r="D537" t="s">
        <v>2555</v>
      </c>
      <c r="E537" t="s">
        <v>1138</v>
      </c>
      <c r="F537" t="s">
        <v>1183</v>
      </c>
      <c r="G537" t="str">
        <f>TRIM(DataCo_Customers[[#This Row],[Customer State]])</f>
        <v>WA</v>
      </c>
    </row>
    <row r="538" spans="1:7" x14ac:dyDescent="0.35">
      <c r="A538">
        <v>4998</v>
      </c>
      <c r="B538" t="s">
        <v>1196</v>
      </c>
      <c r="C538" t="s">
        <v>1141</v>
      </c>
      <c r="D538" t="s">
        <v>2556</v>
      </c>
      <c r="E538" t="s">
        <v>1138</v>
      </c>
      <c r="F538" t="s">
        <v>1152</v>
      </c>
      <c r="G538" t="str">
        <f>TRIM(DataCo_Customers[[#This Row],[Customer State]])</f>
        <v>IL</v>
      </c>
    </row>
    <row r="539" spans="1:7" x14ac:dyDescent="0.35">
      <c r="A539">
        <v>7720</v>
      </c>
      <c r="B539" t="s">
        <v>1625</v>
      </c>
      <c r="C539" t="s">
        <v>1141</v>
      </c>
      <c r="D539" t="s">
        <v>2557</v>
      </c>
      <c r="E539" t="s">
        <v>1138</v>
      </c>
      <c r="F539" t="s">
        <v>1144</v>
      </c>
      <c r="G539" t="str">
        <f>TRIM(DataCo_Customers[[#This Row],[Customer State]])</f>
        <v>NY</v>
      </c>
    </row>
    <row r="540" spans="1:7" x14ac:dyDescent="0.35">
      <c r="A540">
        <v>3099</v>
      </c>
      <c r="B540" t="s">
        <v>1626</v>
      </c>
      <c r="C540" t="s">
        <v>1141</v>
      </c>
      <c r="D540" t="s">
        <v>2558</v>
      </c>
      <c r="E540" t="s">
        <v>1138</v>
      </c>
      <c r="F540" t="s">
        <v>1147</v>
      </c>
      <c r="G540" t="str">
        <f>TRIM(DataCo_Customers[[#This Row],[Customer State]])</f>
        <v>TX</v>
      </c>
    </row>
    <row r="541" spans="1:7" x14ac:dyDescent="0.35">
      <c r="A541">
        <v>5011</v>
      </c>
      <c r="B541" t="s">
        <v>1627</v>
      </c>
      <c r="C541" t="s">
        <v>1141</v>
      </c>
      <c r="D541" t="s">
        <v>2559</v>
      </c>
      <c r="E541" t="s">
        <v>1138</v>
      </c>
      <c r="F541" t="s">
        <v>1149</v>
      </c>
      <c r="G541" t="str">
        <f>TRIM(DataCo_Customers[[#This Row],[Customer State]])</f>
        <v>PA</v>
      </c>
    </row>
    <row r="542" spans="1:7" x14ac:dyDescent="0.35">
      <c r="A542">
        <v>2643</v>
      </c>
      <c r="B542" t="s">
        <v>1502</v>
      </c>
      <c r="C542" t="s">
        <v>1141</v>
      </c>
      <c r="D542" t="s">
        <v>2560</v>
      </c>
      <c r="E542" t="s">
        <v>1138</v>
      </c>
      <c r="F542" t="s">
        <v>1151</v>
      </c>
      <c r="G542" t="str">
        <f>TRIM(DataCo_Customers[[#This Row],[Customer State]])</f>
        <v>CA</v>
      </c>
    </row>
    <row r="543" spans="1:7" x14ac:dyDescent="0.35">
      <c r="A543">
        <v>9501</v>
      </c>
      <c r="B543" t="s">
        <v>1315</v>
      </c>
      <c r="C543" t="s">
        <v>1141</v>
      </c>
      <c r="D543" t="s">
        <v>2561</v>
      </c>
      <c r="E543" t="s">
        <v>1138</v>
      </c>
      <c r="F543" t="s">
        <v>1161</v>
      </c>
      <c r="G543" t="str">
        <f>TRIM(DataCo_Customers[[#This Row],[Customer State]])</f>
        <v>MI</v>
      </c>
    </row>
    <row r="544" spans="1:7" x14ac:dyDescent="0.35">
      <c r="A544">
        <v>9760</v>
      </c>
      <c r="B544" t="s">
        <v>1499</v>
      </c>
      <c r="C544" t="s">
        <v>1141</v>
      </c>
      <c r="D544" t="s">
        <v>2562</v>
      </c>
      <c r="E544" t="s">
        <v>1138</v>
      </c>
      <c r="F544" t="s">
        <v>1151</v>
      </c>
      <c r="G544" t="str">
        <f>TRIM(DataCo_Customers[[#This Row],[Customer State]])</f>
        <v>CA</v>
      </c>
    </row>
    <row r="545" spans="1:7" x14ac:dyDescent="0.35">
      <c r="A545">
        <v>11793</v>
      </c>
      <c r="B545" t="s">
        <v>1628</v>
      </c>
      <c r="C545" t="s">
        <v>1141</v>
      </c>
      <c r="D545" t="s">
        <v>2563</v>
      </c>
      <c r="E545" t="s">
        <v>1138</v>
      </c>
      <c r="F545" t="s">
        <v>1151</v>
      </c>
      <c r="G545" t="str">
        <f>TRIM(DataCo_Customers[[#This Row],[Customer State]])</f>
        <v>CA</v>
      </c>
    </row>
    <row r="546" spans="1:7" x14ac:dyDescent="0.35">
      <c r="A546">
        <v>7273</v>
      </c>
      <c r="B546" t="s">
        <v>1196</v>
      </c>
      <c r="C546" t="s">
        <v>1141</v>
      </c>
      <c r="D546" t="s">
        <v>2564</v>
      </c>
      <c r="E546" t="s">
        <v>1138</v>
      </c>
      <c r="F546" t="s">
        <v>1152</v>
      </c>
      <c r="G546" t="str">
        <f>TRIM(DataCo_Customers[[#This Row],[Customer State]])</f>
        <v>IL</v>
      </c>
    </row>
    <row r="547" spans="1:7" x14ac:dyDescent="0.35">
      <c r="A547">
        <v>3329</v>
      </c>
      <c r="B547" t="s">
        <v>1629</v>
      </c>
      <c r="C547" t="s">
        <v>1141</v>
      </c>
      <c r="D547" t="s">
        <v>2565</v>
      </c>
      <c r="E547" t="s">
        <v>1138</v>
      </c>
      <c r="F547" t="s">
        <v>1150</v>
      </c>
      <c r="G547" t="str">
        <f>TRIM(DataCo_Customers[[#This Row],[Customer State]])</f>
        <v>HI</v>
      </c>
    </row>
    <row r="548" spans="1:7" x14ac:dyDescent="0.35">
      <c r="A548">
        <v>9429</v>
      </c>
      <c r="B548" t="s">
        <v>1630</v>
      </c>
      <c r="C548" t="s">
        <v>1141</v>
      </c>
      <c r="D548" t="s">
        <v>2566</v>
      </c>
      <c r="E548" t="s">
        <v>1138</v>
      </c>
      <c r="F548" t="s">
        <v>1158</v>
      </c>
      <c r="G548" t="str">
        <f>TRIM(DataCo_Customers[[#This Row],[Customer State]])</f>
        <v>OH</v>
      </c>
    </row>
    <row r="549" spans="1:7" x14ac:dyDescent="0.35">
      <c r="A549">
        <v>437</v>
      </c>
      <c r="B549" t="s">
        <v>1631</v>
      </c>
      <c r="C549" t="s">
        <v>1141</v>
      </c>
      <c r="D549" t="s">
        <v>2567</v>
      </c>
      <c r="E549" t="s">
        <v>1138</v>
      </c>
      <c r="F549" t="s">
        <v>1157</v>
      </c>
      <c r="G549" t="str">
        <f>TRIM(DataCo_Customers[[#This Row],[Customer State]])</f>
        <v>NJ</v>
      </c>
    </row>
    <row r="550" spans="1:7" x14ac:dyDescent="0.35">
      <c r="A550">
        <v>2538</v>
      </c>
      <c r="B550" t="s">
        <v>1632</v>
      </c>
      <c r="C550" t="s">
        <v>1141</v>
      </c>
      <c r="D550" t="s">
        <v>2568</v>
      </c>
      <c r="E550" t="s">
        <v>1138</v>
      </c>
      <c r="F550" t="s">
        <v>1151</v>
      </c>
      <c r="G550" t="str">
        <f>TRIM(DataCo_Customers[[#This Row],[Customer State]])</f>
        <v>CA</v>
      </c>
    </row>
    <row r="551" spans="1:7" x14ac:dyDescent="0.35">
      <c r="A551">
        <v>4280</v>
      </c>
      <c r="B551" t="s">
        <v>1633</v>
      </c>
      <c r="C551" t="s">
        <v>1141</v>
      </c>
      <c r="D551" t="s">
        <v>2569</v>
      </c>
      <c r="E551" t="s">
        <v>1138</v>
      </c>
      <c r="F551" t="s">
        <v>1151</v>
      </c>
      <c r="G551" t="str">
        <f>TRIM(DataCo_Customers[[#This Row],[Customer State]])</f>
        <v>CA</v>
      </c>
    </row>
    <row r="552" spans="1:7" x14ac:dyDescent="0.35">
      <c r="A552">
        <v>2813</v>
      </c>
      <c r="B552" t="s">
        <v>1196</v>
      </c>
      <c r="C552" t="s">
        <v>1141</v>
      </c>
      <c r="D552" t="s">
        <v>2570</v>
      </c>
      <c r="E552" t="s">
        <v>1138</v>
      </c>
      <c r="F552" t="s">
        <v>1148</v>
      </c>
      <c r="G552" t="str">
        <f>TRIM(DataCo_Customers[[#This Row],[Customer State]])</f>
        <v>FL</v>
      </c>
    </row>
    <row r="553" spans="1:7" x14ac:dyDescent="0.35">
      <c r="A553">
        <v>4249</v>
      </c>
      <c r="B553" t="s">
        <v>1634</v>
      </c>
      <c r="C553" t="s">
        <v>1141</v>
      </c>
      <c r="D553" t="s">
        <v>2571</v>
      </c>
      <c r="E553" t="s">
        <v>1138</v>
      </c>
      <c r="F553" t="s">
        <v>1142</v>
      </c>
      <c r="G553" t="str">
        <f>TRIM(DataCo_Customers[[#This Row],[Customer State]])</f>
        <v>PR</v>
      </c>
    </row>
    <row r="554" spans="1:7" x14ac:dyDescent="0.35">
      <c r="A554">
        <v>9697</v>
      </c>
      <c r="B554" t="s">
        <v>1635</v>
      </c>
      <c r="C554" t="s">
        <v>1141</v>
      </c>
      <c r="D554" t="s">
        <v>2572</v>
      </c>
      <c r="E554" t="s">
        <v>1138</v>
      </c>
      <c r="F554" t="s">
        <v>1151</v>
      </c>
      <c r="G554" t="str">
        <f>TRIM(DataCo_Customers[[#This Row],[Customer State]])</f>
        <v>CA</v>
      </c>
    </row>
    <row r="555" spans="1:7" x14ac:dyDescent="0.35">
      <c r="A555">
        <v>27</v>
      </c>
      <c r="B555" t="s">
        <v>1636</v>
      </c>
      <c r="C555" t="s">
        <v>1141</v>
      </c>
      <c r="D555" t="s">
        <v>2573</v>
      </c>
      <c r="E555" t="s">
        <v>1138</v>
      </c>
      <c r="F555" t="s">
        <v>1142</v>
      </c>
      <c r="G555" t="str">
        <f>TRIM(DataCo_Customers[[#This Row],[Customer State]])</f>
        <v>PR</v>
      </c>
    </row>
    <row r="556" spans="1:7" x14ac:dyDescent="0.35">
      <c r="A556">
        <v>5274</v>
      </c>
      <c r="B556" t="s">
        <v>1637</v>
      </c>
      <c r="C556" t="s">
        <v>1141</v>
      </c>
      <c r="D556" t="s">
        <v>2574</v>
      </c>
      <c r="E556" t="s">
        <v>1138</v>
      </c>
      <c r="F556" t="s">
        <v>1153</v>
      </c>
      <c r="G556" t="str">
        <f>TRIM(DataCo_Customers[[#This Row],[Customer State]])</f>
        <v>MA</v>
      </c>
    </row>
    <row r="557" spans="1:7" x14ac:dyDescent="0.35">
      <c r="A557">
        <v>11273</v>
      </c>
      <c r="B557" t="s">
        <v>1609</v>
      </c>
      <c r="C557" t="s">
        <v>1141</v>
      </c>
      <c r="D557" t="s">
        <v>2575</v>
      </c>
      <c r="E557" t="s">
        <v>1138</v>
      </c>
      <c r="F557" t="s">
        <v>1142</v>
      </c>
      <c r="G557" t="str">
        <f>TRIM(DataCo_Customers[[#This Row],[Customer State]])</f>
        <v>PR</v>
      </c>
    </row>
    <row r="558" spans="1:7" x14ac:dyDescent="0.35">
      <c r="A558">
        <v>7141</v>
      </c>
      <c r="B558" t="s">
        <v>1638</v>
      </c>
      <c r="C558" t="s">
        <v>1167</v>
      </c>
      <c r="D558" t="s">
        <v>2576</v>
      </c>
      <c r="E558" t="s">
        <v>2024</v>
      </c>
      <c r="F558" t="s">
        <v>1143</v>
      </c>
      <c r="G558" t="str">
        <f>TRIM(DataCo_Customers[[#This Row],[Customer State]])</f>
        <v>PR</v>
      </c>
    </row>
    <row r="559" spans="1:7" x14ac:dyDescent="0.35">
      <c r="A559">
        <v>6172</v>
      </c>
      <c r="B559" t="s">
        <v>1505</v>
      </c>
      <c r="C559" t="s">
        <v>1167</v>
      </c>
      <c r="D559" t="s">
        <v>2577</v>
      </c>
      <c r="E559" t="s">
        <v>2024</v>
      </c>
      <c r="F559" t="s">
        <v>1162</v>
      </c>
      <c r="G559" t="str">
        <f>TRIM(DataCo_Customers[[#This Row],[Customer State]])</f>
        <v>MD</v>
      </c>
    </row>
    <row r="560" spans="1:7" x14ac:dyDescent="0.35">
      <c r="A560">
        <v>2741</v>
      </c>
      <c r="B560" t="s">
        <v>1639</v>
      </c>
      <c r="C560" t="s">
        <v>1167</v>
      </c>
      <c r="D560" t="s">
        <v>2578</v>
      </c>
      <c r="E560" t="s">
        <v>2024</v>
      </c>
      <c r="F560" t="s">
        <v>1143</v>
      </c>
      <c r="G560" t="str">
        <f>TRIM(DataCo_Customers[[#This Row],[Customer State]])</f>
        <v>PR</v>
      </c>
    </row>
    <row r="561" spans="1:7" x14ac:dyDescent="0.35">
      <c r="A561">
        <v>1180</v>
      </c>
      <c r="B561" t="s">
        <v>1640</v>
      </c>
      <c r="C561" t="s">
        <v>1167</v>
      </c>
      <c r="D561" t="s">
        <v>2579</v>
      </c>
      <c r="E561" t="s">
        <v>2024</v>
      </c>
      <c r="F561" t="s">
        <v>1162</v>
      </c>
      <c r="G561" t="str">
        <f>TRIM(DataCo_Customers[[#This Row],[Customer State]])</f>
        <v>MD</v>
      </c>
    </row>
    <row r="562" spans="1:7" x14ac:dyDescent="0.35">
      <c r="A562">
        <v>6875</v>
      </c>
      <c r="B562" t="s">
        <v>1641</v>
      </c>
      <c r="C562" t="s">
        <v>1167</v>
      </c>
      <c r="D562" t="s">
        <v>2580</v>
      </c>
      <c r="E562" t="s">
        <v>2024</v>
      </c>
      <c r="F562" t="s">
        <v>1142</v>
      </c>
      <c r="G562" t="str">
        <f>TRIM(DataCo_Customers[[#This Row],[Customer State]])</f>
        <v>PR</v>
      </c>
    </row>
    <row r="563" spans="1:7" x14ac:dyDescent="0.35">
      <c r="A563">
        <v>10864</v>
      </c>
      <c r="B563" t="s">
        <v>1642</v>
      </c>
      <c r="C563" t="s">
        <v>1167</v>
      </c>
      <c r="D563" t="s">
        <v>2581</v>
      </c>
      <c r="E563" t="s">
        <v>2024</v>
      </c>
      <c r="F563" t="s">
        <v>1144</v>
      </c>
      <c r="G563" t="str">
        <f>TRIM(DataCo_Customers[[#This Row],[Customer State]])</f>
        <v>NY</v>
      </c>
    </row>
    <row r="564" spans="1:7" x14ac:dyDescent="0.35">
      <c r="A564">
        <v>242</v>
      </c>
      <c r="B564" t="s">
        <v>1643</v>
      </c>
      <c r="C564" t="s">
        <v>1167</v>
      </c>
      <c r="D564" t="s">
        <v>2582</v>
      </c>
      <c r="E564" t="s">
        <v>2024</v>
      </c>
      <c r="F564" t="s">
        <v>1150</v>
      </c>
      <c r="G564" t="str">
        <f>TRIM(DataCo_Customers[[#This Row],[Customer State]])</f>
        <v>HI</v>
      </c>
    </row>
    <row r="565" spans="1:7" x14ac:dyDescent="0.35">
      <c r="A565">
        <v>9002</v>
      </c>
      <c r="B565" t="s">
        <v>1426</v>
      </c>
      <c r="C565" t="s">
        <v>1167</v>
      </c>
      <c r="D565" t="s">
        <v>2583</v>
      </c>
      <c r="E565" t="s">
        <v>2024</v>
      </c>
      <c r="F565" t="s">
        <v>1144</v>
      </c>
      <c r="G565" t="str">
        <f>TRIM(DataCo_Customers[[#This Row],[Customer State]])</f>
        <v>NY</v>
      </c>
    </row>
    <row r="566" spans="1:7" x14ac:dyDescent="0.35">
      <c r="A566">
        <v>9145</v>
      </c>
      <c r="B566" t="s">
        <v>1332</v>
      </c>
      <c r="C566" t="s">
        <v>1167</v>
      </c>
      <c r="D566" t="s">
        <v>2584</v>
      </c>
      <c r="E566" t="s">
        <v>2024</v>
      </c>
      <c r="F566" t="s">
        <v>1144</v>
      </c>
      <c r="G566" t="str">
        <f>TRIM(DataCo_Customers[[#This Row],[Customer State]])</f>
        <v>NY</v>
      </c>
    </row>
    <row r="567" spans="1:7" x14ac:dyDescent="0.35">
      <c r="A567">
        <v>7887</v>
      </c>
      <c r="B567" t="s">
        <v>1644</v>
      </c>
      <c r="C567" t="s">
        <v>1167</v>
      </c>
      <c r="D567" t="s">
        <v>2585</v>
      </c>
      <c r="E567" t="s">
        <v>2024</v>
      </c>
      <c r="F567" t="s">
        <v>1151</v>
      </c>
      <c r="G567" t="str">
        <f>TRIM(DataCo_Customers[[#This Row],[Customer State]])</f>
        <v>CA</v>
      </c>
    </row>
    <row r="568" spans="1:7" x14ac:dyDescent="0.35">
      <c r="A568">
        <v>2817</v>
      </c>
      <c r="B568" t="s">
        <v>1645</v>
      </c>
      <c r="C568" t="s">
        <v>1167</v>
      </c>
      <c r="D568" t="s">
        <v>2586</v>
      </c>
      <c r="E568" t="s">
        <v>2024</v>
      </c>
      <c r="F568" t="s">
        <v>1151</v>
      </c>
      <c r="G568" t="str">
        <f>TRIM(DataCo_Customers[[#This Row],[Customer State]])</f>
        <v>CA</v>
      </c>
    </row>
    <row r="569" spans="1:7" x14ac:dyDescent="0.35">
      <c r="A569">
        <v>2013</v>
      </c>
      <c r="B569" t="s">
        <v>1646</v>
      </c>
      <c r="C569" t="s">
        <v>1167</v>
      </c>
      <c r="D569" t="s">
        <v>2587</v>
      </c>
      <c r="E569" t="s">
        <v>2024</v>
      </c>
      <c r="F569" t="s">
        <v>1156</v>
      </c>
      <c r="G569" t="str">
        <f>TRIM(DataCo_Customers[[#This Row],[Customer State]])</f>
        <v>MN</v>
      </c>
    </row>
    <row r="570" spans="1:7" x14ac:dyDescent="0.35">
      <c r="A570">
        <v>10041</v>
      </c>
      <c r="B570" t="s">
        <v>1196</v>
      </c>
      <c r="C570" t="s">
        <v>1137</v>
      </c>
      <c r="D570" t="s">
        <v>2588</v>
      </c>
      <c r="E570" t="s">
        <v>1138</v>
      </c>
      <c r="F570" t="s">
        <v>1142</v>
      </c>
      <c r="G570" t="str">
        <f>TRIM(DataCo_Customers[[#This Row],[Customer State]])</f>
        <v>PR</v>
      </c>
    </row>
    <row r="571" spans="1:7" x14ac:dyDescent="0.35">
      <c r="A571">
        <v>6268</v>
      </c>
      <c r="B571" t="s">
        <v>1221</v>
      </c>
      <c r="C571" t="s">
        <v>1137</v>
      </c>
      <c r="D571" t="s">
        <v>2589</v>
      </c>
      <c r="E571" t="s">
        <v>1138</v>
      </c>
      <c r="F571" t="s">
        <v>1143</v>
      </c>
      <c r="G571" t="str">
        <f>TRIM(DataCo_Customers[[#This Row],[Customer State]])</f>
        <v>PR</v>
      </c>
    </row>
    <row r="572" spans="1:7" x14ac:dyDescent="0.35">
      <c r="A572">
        <v>6636</v>
      </c>
      <c r="B572" t="s">
        <v>1196</v>
      </c>
      <c r="C572" t="s">
        <v>1137</v>
      </c>
      <c r="D572" t="s">
        <v>2590</v>
      </c>
      <c r="E572" t="s">
        <v>1138</v>
      </c>
      <c r="F572" t="s">
        <v>1161</v>
      </c>
      <c r="G572" t="str">
        <f>TRIM(DataCo_Customers[[#This Row],[Customer State]])</f>
        <v>MI</v>
      </c>
    </row>
    <row r="573" spans="1:7" x14ac:dyDescent="0.35">
      <c r="A573">
        <v>7468</v>
      </c>
      <c r="B573" t="s">
        <v>1647</v>
      </c>
      <c r="C573" t="s">
        <v>1137</v>
      </c>
      <c r="D573" t="s">
        <v>2591</v>
      </c>
      <c r="E573" t="s">
        <v>1138</v>
      </c>
      <c r="F573" t="s">
        <v>1143</v>
      </c>
      <c r="G573" t="str">
        <f>TRIM(DataCo_Customers[[#This Row],[Customer State]])</f>
        <v>PR</v>
      </c>
    </row>
    <row r="574" spans="1:7" x14ac:dyDescent="0.35">
      <c r="A574">
        <v>10588</v>
      </c>
      <c r="B574" t="s">
        <v>1648</v>
      </c>
      <c r="C574" t="s">
        <v>1137</v>
      </c>
      <c r="D574" t="s">
        <v>2592</v>
      </c>
      <c r="E574" t="s">
        <v>1138</v>
      </c>
      <c r="F574" t="s">
        <v>1184</v>
      </c>
      <c r="G574" t="str">
        <f>TRIM(DataCo_Customers[[#This Row],[Customer State]])</f>
        <v>NY</v>
      </c>
    </row>
    <row r="575" spans="1:7" x14ac:dyDescent="0.35">
      <c r="A575">
        <v>6280</v>
      </c>
      <c r="B575" t="s">
        <v>1545</v>
      </c>
      <c r="C575" t="s">
        <v>1137</v>
      </c>
      <c r="D575" t="s">
        <v>2593</v>
      </c>
      <c r="E575" t="s">
        <v>1138</v>
      </c>
      <c r="F575" t="s">
        <v>1161</v>
      </c>
      <c r="G575" t="str">
        <f>TRIM(DataCo_Customers[[#This Row],[Customer State]])</f>
        <v>MI</v>
      </c>
    </row>
    <row r="576" spans="1:7" x14ac:dyDescent="0.35">
      <c r="A576">
        <v>1989</v>
      </c>
      <c r="B576" t="s">
        <v>1649</v>
      </c>
      <c r="C576" t="s">
        <v>1137</v>
      </c>
      <c r="D576" t="s">
        <v>2594</v>
      </c>
      <c r="E576" t="s">
        <v>1138</v>
      </c>
      <c r="F576" t="s">
        <v>1142</v>
      </c>
      <c r="G576" t="str">
        <f>TRIM(DataCo_Customers[[#This Row],[Customer State]])</f>
        <v>PR</v>
      </c>
    </row>
    <row r="577" spans="1:7" x14ac:dyDescent="0.35">
      <c r="A577">
        <v>633</v>
      </c>
      <c r="B577" t="s">
        <v>1650</v>
      </c>
      <c r="C577" t="s">
        <v>1137</v>
      </c>
      <c r="D577" t="s">
        <v>2595</v>
      </c>
      <c r="E577" t="s">
        <v>1138</v>
      </c>
      <c r="F577" t="s">
        <v>1152</v>
      </c>
      <c r="G577" t="str">
        <f>TRIM(DataCo_Customers[[#This Row],[Customer State]])</f>
        <v>IL</v>
      </c>
    </row>
    <row r="578" spans="1:7" x14ac:dyDescent="0.35">
      <c r="A578">
        <v>146</v>
      </c>
      <c r="B578" t="s">
        <v>1651</v>
      </c>
      <c r="C578" t="s">
        <v>1137</v>
      </c>
      <c r="D578" t="s">
        <v>2596</v>
      </c>
      <c r="E578" t="s">
        <v>1138</v>
      </c>
      <c r="F578" t="s">
        <v>1142</v>
      </c>
      <c r="G578" t="str">
        <f>TRIM(DataCo_Customers[[#This Row],[Customer State]])</f>
        <v>PR</v>
      </c>
    </row>
    <row r="579" spans="1:7" x14ac:dyDescent="0.35">
      <c r="A579">
        <v>9918</v>
      </c>
      <c r="B579" t="s">
        <v>1652</v>
      </c>
      <c r="C579" t="s">
        <v>1141</v>
      </c>
      <c r="D579" t="s">
        <v>2597</v>
      </c>
      <c r="E579" t="s">
        <v>1138</v>
      </c>
      <c r="F579" t="s">
        <v>1144</v>
      </c>
      <c r="G579" t="str">
        <f>TRIM(DataCo_Customers[[#This Row],[Customer State]])</f>
        <v>NY</v>
      </c>
    </row>
    <row r="580" spans="1:7" x14ac:dyDescent="0.35">
      <c r="A580">
        <v>6517</v>
      </c>
      <c r="B580" t="s">
        <v>1653</v>
      </c>
      <c r="C580" t="s">
        <v>1141</v>
      </c>
      <c r="D580" t="s">
        <v>2598</v>
      </c>
      <c r="E580" t="s">
        <v>1138</v>
      </c>
      <c r="F580" t="s">
        <v>1142</v>
      </c>
      <c r="G580" t="str">
        <f>TRIM(DataCo_Customers[[#This Row],[Customer State]])</f>
        <v>PR</v>
      </c>
    </row>
    <row r="581" spans="1:7" x14ac:dyDescent="0.35">
      <c r="A581">
        <v>8398</v>
      </c>
      <c r="B581" t="s">
        <v>1610</v>
      </c>
      <c r="C581" t="s">
        <v>1141</v>
      </c>
      <c r="D581" t="s">
        <v>2599</v>
      </c>
      <c r="E581" t="s">
        <v>1138</v>
      </c>
      <c r="F581" t="s">
        <v>1170</v>
      </c>
      <c r="G581" t="str">
        <f>TRIM(DataCo_Customers[[#This Row],[Customer State]])</f>
        <v>CA</v>
      </c>
    </row>
    <row r="582" spans="1:7" x14ac:dyDescent="0.35">
      <c r="A582">
        <v>8360</v>
      </c>
      <c r="B582" t="s">
        <v>1654</v>
      </c>
      <c r="C582" t="s">
        <v>1141</v>
      </c>
      <c r="D582" t="s">
        <v>2600</v>
      </c>
      <c r="E582" t="s">
        <v>1138</v>
      </c>
      <c r="F582" t="s">
        <v>1143</v>
      </c>
      <c r="G582" t="str">
        <f>TRIM(DataCo_Customers[[#This Row],[Customer State]])</f>
        <v>PR</v>
      </c>
    </row>
    <row r="583" spans="1:7" x14ac:dyDescent="0.35">
      <c r="A583">
        <v>8103</v>
      </c>
      <c r="B583" t="s">
        <v>1655</v>
      </c>
      <c r="C583" t="s">
        <v>1141</v>
      </c>
      <c r="D583" t="s">
        <v>2601</v>
      </c>
      <c r="E583" t="s">
        <v>1138</v>
      </c>
      <c r="F583" t="s">
        <v>1185</v>
      </c>
      <c r="G583" t="str">
        <f>TRIM(DataCo_Customers[[#This Row],[Customer State]])</f>
        <v>MO</v>
      </c>
    </row>
    <row r="584" spans="1:7" x14ac:dyDescent="0.35">
      <c r="A584">
        <v>3125</v>
      </c>
      <c r="B584" t="s">
        <v>1656</v>
      </c>
      <c r="C584" t="s">
        <v>1141</v>
      </c>
      <c r="D584" t="s">
        <v>2602</v>
      </c>
      <c r="E584" t="s">
        <v>1138</v>
      </c>
      <c r="F584" t="s">
        <v>1143</v>
      </c>
      <c r="G584" t="str">
        <f>TRIM(DataCo_Customers[[#This Row],[Customer State]])</f>
        <v>PR</v>
      </c>
    </row>
    <row r="585" spans="1:7" x14ac:dyDescent="0.35">
      <c r="A585">
        <v>4899</v>
      </c>
      <c r="B585" t="s">
        <v>1657</v>
      </c>
      <c r="C585" t="s">
        <v>1141</v>
      </c>
      <c r="D585" t="s">
        <v>2603</v>
      </c>
      <c r="E585" t="s">
        <v>1138</v>
      </c>
      <c r="F585" t="s">
        <v>1170</v>
      </c>
      <c r="G585" t="str">
        <f>TRIM(DataCo_Customers[[#This Row],[Customer State]])</f>
        <v>CA</v>
      </c>
    </row>
    <row r="586" spans="1:7" x14ac:dyDescent="0.35">
      <c r="A586">
        <v>10632</v>
      </c>
      <c r="B586" t="s">
        <v>1610</v>
      </c>
      <c r="C586" t="s">
        <v>1141</v>
      </c>
      <c r="D586" t="s">
        <v>2604</v>
      </c>
      <c r="E586" t="s">
        <v>2024</v>
      </c>
      <c r="F586" t="s">
        <v>1151</v>
      </c>
      <c r="G586" t="str">
        <f>TRIM(DataCo_Customers[[#This Row],[Customer State]])</f>
        <v>CA</v>
      </c>
    </row>
    <row r="587" spans="1:7" x14ac:dyDescent="0.35">
      <c r="A587">
        <v>9154</v>
      </c>
      <c r="B587" t="s">
        <v>1658</v>
      </c>
      <c r="C587" t="s">
        <v>1141</v>
      </c>
      <c r="D587" t="s">
        <v>2605</v>
      </c>
      <c r="E587" t="s">
        <v>2024</v>
      </c>
      <c r="F587" t="s">
        <v>1161</v>
      </c>
      <c r="G587" t="str">
        <f>TRIM(DataCo_Customers[[#This Row],[Customer State]])</f>
        <v>MI</v>
      </c>
    </row>
    <row r="588" spans="1:7" x14ac:dyDescent="0.35">
      <c r="A588">
        <v>9897</v>
      </c>
      <c r="B588" t="s">
        <v>1659</v>
      </c>
      <c r="C588" t="s">
        <v>1141</v>
      </c>
      <c r="D588" t="s">
        <v>2606</v>
      </c>
      <c r="E588" t="s">
        <v>2024</v>
      </c>
      <c r="F588" t="s">
        <v>1186</v>
      </c>
      <c r="G588" t="str">
        <f>TRIM(DataCo_Customers[[#This Row],[Customer State]])</f>
        <v>MI</v>
      </c>
    </row>
    <row r="589" spans="1:7" x14ac:dyDescent="0.35">
      <c r="A589">
        <v>11198</v>
      </c>
      <c r="B589" t="s">
        <v>1660</v>
      </c>
      <c r="C589" t="s">
        <v>1141</v>
      </c>
      <c r="D589" t="s">
        <v>2607</v>
      </c>
      <c r="E589" t="s">
        <v>2024</v>
      </c>
      <c r="F589" t="s">
        <v>1144</v>
      </c>
      <c r="G589" t="str">
        <f>TRIM(DataCo_Customers[[#This Row],[Customer State]])</f>
        <v>NY</v>
      </c>
    </row>
    <row r="590" spans="1:7" x14ac:dyDescent="0.35">
      <c r="A590">
        <v>1753</v>
      </c>
      <c r="B590" t="s">
        <v>1425</v>
      </c>
      <c r="C590" t="s">
        <v>1141</v>
      </c>
      <c r="D590" t="s">
        <v>2608</v>
      </c>
      <c r="E590" t="s">
        <v>2024</v>
      </c>
      <c r="F590" t="s">
        <v>1152</v>
      </c>
      <c r="G590" t="str">
        <f>TRIM(DataCo_Customers[[#This Row],[Customer State]])</f>
        <v>IL</v>
      </c>
    </row>
    <row r="591" spans="1:7" x14ac:dyDescent="0.35">
      <c r="A591">
        <v>2790</v>
      </c>
      <c r="B591" t="s">
        <v>1661</v>
      </c>
      <c r="C591" t="s">
        <v>1141</v>
      </c>
      <c r="D591" t="s">
        <v>2609</v>
      </c>
      <c r="E591" t="s">
        <v>2024</v>
      </c>
      <c r="F591" t="s">
        <v>1142</v>
      </c>
      <c r="G591" t="str">
        <f>TRIM(DataCo_Customers[[#This Row],[Customer State]])</f>
        <v>PR</v>
      </c>
    </row>
    <row r="592" spans="1:7" x14ac:dyDescent="0.35">
      <c r="A592">
        <v>1756</v>
      </c>
      <c r="B592" t="s">
        <v>1662</v>
      </c>
      <c r="C592" t="s">
        <v>1141</v>
      </c>
      <c r="D592" t="s">
        <v>2610</v>
      </c>
      <c r="E592" t="s">
        <v>2024</v>
      </c>
      <c r="F592" t="s">
        <v>1143</v>
      </c>
      <c r="G592" t="str">
        <f>TRIM(DataCo_Customers[[#This Row],[Customer State]])</f>
        <v>PR</v>
      </c>
    </row>
    <row r="593" spans="1:7" x14ac:dyDescent="0.35">
      <c r="A593">
        <v>10042</v>
      </c>
      <c r="B593" t="s">
        <v>1663</v>
      </c>
      <c r="C593" t="s">
        <v>1141</v>
      </c>
      <c r="D593" t="s">
        <v>2611</v>
      </c>
      <c r="E593" t="s">
        <v>2024</v>
      </c>
      <c r="F593" t="s">
        <v>1157</v>
      </c>
      <c r="G593" t="str">
        <f>TRIM(DataCo_Customers[[#This Row],[Customer State]])</f>
        <v>NJ</v>
      </c>
    </row>
    <row r="594" spans="1:7" x14ac:dyDescent="0.35">
      <c r="A594">
        <v>9698</v>
      </c>
      <c r="B594" t="s">
        <v>1250</v>
      </c>
      <c r="C594" t="s">
        <v>1141</v>
      </c>
      <c r="D594" t="s">
        <v>2612</v>
      </c>
      <c r="E594" t="s">
        <v>2024</v>
      </c>
      <c r="F594" t="s">
        <v>1166</v>
      </c>
      <c r="G594" t="str">
        <f>TRIM(DataCo_Customers[[#This Row],[Customer State]])</f>
        <v>TN</v>
      </c>
    </row>
    <row r="595" spans="1:7" x14ac:dyDescent="0.35">
      <c r="A595">
        <v>4768</v>
      </c>
      <c r="B595" t="s">
        <v>1664</v>
      </c>
      <c r="C595" t="s">
        <v>1137</v>
      </c>
      <c r="D595" t="s">
        <v>2613</v>
      </c>
      <c r="E595" t="s">
        <v>1138</v>
      </c>
      <c r="F595" t="s">
        <v>1142</v>
      </c>
      <c r="G595" t="str">
        <f>TRIM(DataCo_Customers[[#This Row],[Customer State]])</f>
        <v>PR</v>
      </c>
    </row>
    <row r="596" spans="1:7" x14ac:dyDescent="0.35">
      <c r="A596">
        <v>9037</v>
      </c>
      <c r="B596" t="s">
        <v>1665</v>
      </c>
      <c r="C596" t="s">
        <v>1141</v>
      </c>
      <c r="D596" t="s">
        <v>2614</v>
      </c>
      <c r="E596" t="s">
        <v>2024</v>
      </c>
      <c r="F596" t="s">
        <v>1187</v>
      </c>
      <c r="G596" t="str">
        <f>TRIM(DataCo_Customers[[#This Row],[Customer State]])</f>
        <v>UT</v>
      </c>
    </row>
    <row r="597" spans="1:7" x14ac:dyDescent="0.35">
      <c r="A597">
        <v>5783</v>
      </c>
      <c r="B597" t="s">
        <v>1214</v>
      </c>
      <c r="C597" t="s">
        <v>1141</v>
      </c>
      <c r="D597" t="s">
        <v>2615</v>
      </c>
      <c r="E597" t="s">
        <v>2024</v>
      </c>
      <c r="F597" t="s">
        <v>1142</v>
      </c>
      <c r="G597" t="str">
        <f>TRIM(DataCo_Customers[[#This Row],[Customer State]])</f>
        <v>PR</v>
      </c>
    </row>
    <row r="598" spans="1:7" x14ac:dyDescent="0.35">
      <c r="A598">
        <v>20755</v>
      </c>
      <c r="B598" t="s">
        <v>1666</v>
      </c>
      <c r="C598" t="s">
        <v>1141</v>
      </c>
      <c r="D598" t="s">
        <v>2616</v>
      </c>
      <c r="E598" t="s">
        <v>1138</v>
      </c>
      <c r="F598" t="s">
        <v>1151</v>
      </c>
      <c r="G598" t="str">
        <f>TRIM(DataCo_Customers[[#This Row],[Customer State]])</f>
        <v>CA</v>
      </c>
    </row>
    <row r="599" spans="1:7" x14ac:dyDescent="0.35">
      <c r="A599">
        <v>19492</v>
      </c>
      <c r="B599" t="s">
        <v>1667</v>
      </c>
      <c r="C599" t="s">
        <v>1141</v>
      </c>
      <c r="D599" t="s">
        <v>2617</v>
      </c>
      <c r="E599" t="s">
        <v>1138</v>
      </c>
      <c r="F599" t="s">
        <v>1142</v>
      </c>
      <c r="G599" t="str">
        <f>TRIM(DataCo_Customers[[#This Row],[Customer State]])</f>
        <v>PR</v>
      </c>
    </row>
    <row r="600" spans="1:7" x14ac:dyDescent="0.35">
      <c r="A600">
        <v>19491</v>
      </c>
      <c r="B600" t="s">
        <v>1668</v>
      </c>
      <c r="C600" t="s">
        <v>1141</v>
      </c>
      <c r="D600" t="s">
        <v>2618</v>
      </c>
      <c r="E600" t="s">
        <v>2024</v>
      </c>
      <c r="F600" t="s">
        <v>1151</v>
      </c>
      <c r="G600" t="str">
        <f>TRIM(DataCo_Customers[[#This Row],[Customer State]])</f>
        <v>CA</v>
      </c>
    </row>
    <row r="601" spans="1:7" x14ac:dyDescent="0.35">
      <c r="A601">
        <v>19490</v>
      </c>
      <c r="B601" t="s">
        <v>1669</v>
      </c>
      <c r="C601" t="s">
        <v>1137</v>
      </c>
      <c r="D601" t="s">
        <v>2403</v>
      </c>
      <c r="E601" t="s">
        <v>2024</v>
      </c>
      <c r="F601" t="s">
        <v>1151</v>
      </c>
      <c r="G601" t="str">
        <f>TRIM(DataCo_Customers[[#This Row],[Customer State]])</f>
        <v>CA</v>
      </c>
    </row>
    <row r="602" spans="1:7" x14ac:dyDescent="0.35">
      <c r="A602">
        <v>19489</v>
      </c>
      <c r="B602" t="s">
        <v>1670</v>
      </c>
      <c r="C602" t="s">
        <v>1167</v>
      </c>
      <c r="D602" t="s">
        <v>2619</v>
      </c>
      <c r="E602" t="s">
        <v>1138</v>
      </c>
      <c r="F602" t="s">
        <v>1171</v>
      </c>
      <c r="G602" t="str">
        <f>TRIM(DataCo_Customers[[#This Row],[Customer State]])</f>
        <v>FL</v>
      </c>
    </row>
    <row r="603" spans="1:7" x14ac:dyDescent="0.35">
      <c r="A603">
        <v>19488</v>
      </c>
      <c r="B603" t="s">
        <v>1671</v>
      </c>
      <c r="C603" t="s">
        <v>1141</v>
      </c>
      <c r="D603" t="s">
        <v>2620</v>
      </c>
      <c r="E603" t="s">
        <v>2024</v>
      </c>
      <c r="F603" t="s">
        <v>1143</v>
      </c>
      <c r="G603" t="str">
        <f>TRIM(DataCo_Customers[[#This Row],[Customer State]])</f>
        <v>PR</v>
      </c>
    </row>
    <row r="604" spans="1:7" x14ac:dyDescent="0.35">
      <c r="A604">
        <v>19487</v>
      </c>
      <c r="B604" t="s">
        <v>1672</v>
      </c>
      <c r="C604" t="s">
        <v>1137</v>
      </c>
      <c r="D604" t="s">
        <v>2621</v>
      </c>
      <c r="E604" t="s">
        <v>1138</v>
      </c>
      <c r="F604" t="s">
        <v>1184</v>
      </c>
      <c r="G604" t="str">
        <f>TRIM(DataCo_Customers[[#This Row],[Customer State]])</f>
        <v>NY</v>
      </c>
    </row>
    <row r="605" spans="1:7" x14ac:dyDescent="0.35">
      <c r="A605">
        <v>19486</v>
      </c>
      <c r="B605" t="s">
        <v>1673</v>
      </c>
      <c r="C605" t="s">
        <v>1167</v>
      </c>
      <c r="D605" t="s">
        <v>2622</v>
      </c>
      <c r="E605" t="s">
        <v>2024</v>
      </c>
      <c r="F605" t="s">
        <v>1142</v>
      </c>
      <c r="G605" t="str">
        <f>TRIM(DataCo_Customers[[#This Row],[Customer State]])</f>
        <v>PR</v>
      </c>
    </row>
    <row r="606" spans="1:7" x14ac:dyDescent="0.35">
      <c r="A606">
        <v>19485</v>
      </c>
      <c r="B606" t="s">
        <v>1674</v>
      </c>
      <c r="C606" t="s">
        <v>1167</v>
      </c>
      <c r="D606" t="s">
        <v>2623</v>
      </c>
      <c r="E606" t="s">
        <v>1138</v>
      </c>
      <c r="F606" t="s">
        <v>1144</v>
      </c>
      <c r="G606" t="str">
        <f>TRIM(DataCo_Customers[[#This Row],[Customer State]])</f>
        <v>NY</v>
      </c>
    </row>
    <row r="607" spans="1:7" x14ac:dyDescent="0.35">
      <c r="A607">
        <v>19484</v>
      </c>
      <c r="B607" t="s">
        <v>1675</v>
      </c>
      <c r="C607" t="s">
        <v>1167</v>
      </c>
      <c r="D607" t="s">
        <v>2624</v>
      </c>
      <c r="E607" t="s">
        <v>2024</v>
      </c>
      <c r="F607" t="s">
        <v>1151</v>
      </c>
      <c r="G607" t="str">
        <f>TRIM(DataCo_Customers[[#This Row],[Customer State]])</f>
        <v>CA</v>
      </c>
    </row>
    <row r="608" spans="1:7" x14ac:dyDescent="0.35">
      <c r="A608">
        <v>19483</v>
      </c>
      <c r="B608" t="s">
        <v>1676</v>
      </c>
      <c r="C608" t="s">
        <v>1167</v>
      </c>
      <c r="D608" t="s">
        <v>2625</v>
      </c>
      <c r="E608" t="s">
        <v>1138</v>
      </c>
      <c r="F608" t="s">
        <v>1142</v>
      </c>
      <c r="G608" t="str">
        <f>TRIM(DataCo_Customers[[#This Row],[Customer State]])</f>
        <v>PR</v>
      </c>
    </row>
    <row r="609" spans="1:7" x14ac:dyDescent="0.35">
      <c r="A609">
        <v>19482</v>
      </c>
      <c r="B609" t="s">
        <v>1677</v>
      </c>
      <c r="C609" t="s">
        <v>1141</v>
      </c>
      <c r="D609" t="s">
        <v>2626</v>
      </c>
      <c r="E609" t="s">
        <v>2024</v>
      </c>
      <c r="F609" t="s">
        <v>1152</v>
      </c>
      <c r="G609" t="str">
        <f>TRIM(DataCo_Customers[[#This Row],[Customer State]])</f>
        <v>IL</v>
      </c>
    </row>
    <row r="610" spans="1:7" x14ac:dyDescent="0.35">
      <c r="A610">
        <v>19481</v>
      </c>
      <c r="B610" t="s">
        <v>1678</v>
      </c>
      <c r="C610" t="s">
        <v>1167</v>
      </c>
      <c r="D610" t="s">
        <v>2627</v>
      </c>
      <c r="E610" t="s">
        <v>2024</v>
      </c>
      <c r="F610" t="s">
        <v>1142</v>
      </c>
      <c r="G610" t="str">
        <f>TRIM(DataCo_Customers[[#This Row],[Customer State]])</f>
        <v>PR</v>
      </c>
    </row>
    <row r="611" spans="1:7" x14ac:dyDescent="0.35">
      <c r="A611">
        <v>19480</v>
      </c>
      <c r="B611" t="s">
        <v>1679</v>
      </c>
      <c r="C611" t="s">
        <v>1167</v>
      </c>
      <c r="D611" t="s">
        <v>2628</v>
      </c>
      <c r="E611" t="s">
        <v>1138</v>
      </c>
      <c r="F611" t="s">
        <v>1172</v>
      </c>
      <c r="G611" t="str">
        <f>TRIM(DataCo_Customers[[#This Row],[Customer State]])</f>
        <v>NC</v>
      </c>
    </row>
    <row r="612" spans="1:7" x14ac:dyDescent="0.35">
      <c r="A612">
        <v>19479</v>
      </c>
      <c r="B612" t="s">
        <v>1680</v>
      </c>
      <c r="C612" t="s">
        <v>1167</v>
      </c>
      <c r="D612" t="s">
        <v>2629</v>
      </c>
      <c r="E612" t="s">
        <v>2024</v>
      </c>
      <c r="F612" t="s">
        <v>1158</v>
      </c>
      <c r="G612" t="str">
        <f>TRIM(DataCo_Customers[[#This Row],[Customer State]])</f>
        <v>OH</v>
      </c>
    </row>
    <row r="613" spans="1:7" x14ac:dyDescent="0.35">
      <c r="A613">
        <v>19478</v>
      </c>
      <c r="B613" t="s">
        <v>1681</v>
      </c>
      <c r="C613" t="s">
        <v>1167</v>
      </c>
      <c r="D613" t="s">
        <v>2630</v>
      </c>
      <c r="E613" t="s">
        <v>1138</v>
      </c>
      <c r="F613" t="s">
        <v>1165</v>
      </c>
      <c r="G613" t="str">
        <f>TRIM(DataCo_Customers[[#This Row],[Customer State]])</f>
        <v>OR</v>
      </c>
    </row>
    <row r="614" spans="1:7" x14ac:dyDescent="0.35">
      <c r="A614">
        <v>19477</v>
      </c>
      <c r="B614" t="s">
        <v>1682</v>
      </c>
      <c r="C614" t="s">
        <v>1167</v>
      </c>
      <c r="D614" t="s">
        <v>2631</v>
      </c>
      <c r="E614" t="s">
        <v>1138</v>
      </c>
      <c r="F614" t="s">
        <v>1142</v>
      </c>
      <c r="G614" t="str">
        <f>TRIM(DataCo_Customers[[#This Row],[Customer State]])</f>
        <v>PR</v>
      </c>
    </row>
    <row r="615" spans="1:7" x14ac:dyDescent="0.35">
      <c r="A615">
        <v>19476</v>
      </c>
      <c r="B615" t="s">
        <v>1683</v>
      </c>
      <c r="C615" t="s">
        <v>1167</v>
      </c>
      <c r="D615" t="s">
        <v>2632</v>
      </c>
      <c r="E615" t="s">
        <v>2024</v>
      </c>
      <c r="F615" t="s">
        <v>1142</v>
      </c>
      <c r="G615" t="str">
        <f>TRIM(DataCo_Customers[[#This Row],[Customer State]])</f>
        <v>PR</v>
      </c>
    </row>
    <row r="616" spans="1:7" x14ac:dyDescent="0.35">
      <c r="A616">
        <v>19475</v>
      </c>
      <c r="B616" t="s">
        <v>1684</v>
      </c>
      <c r="C616" t="s">
        <v>1141</v>
      </c>
      <c r="D616" t="s">
        <v>2633</v>
      </c>
      <c r="E616" t="s">
        <v>1138</v>
      </c>
      <c r="F616" t="s">
        <v>1144</v>
      </c>
      <c r="G616" t="str">
        <f>TRIM(DataCo_Customers[[#This Row],[Customer State]])</f>
        <v>NY</v>
      </c>
    </row>
    <row r="617" spans="1:7" x14ac:dyDescent="0.35">
      <c r="A617">
        <v>19474</v>
      </c>
      <c r="B617" t="s">
        <v>1685</v>
      </c>
      <c r="C617" t="s">
        <v>1141</v>
      </c>
      <c r="D617" t="s">
        <v>2634</v>
      </c>
      <c r="E617" t="s">
        <v>2024</v>
      </c>
      <c r="F617" t="s">
        <v>1158</v>
      </c>
      <c r="G617" t="str">
        <f>TRIM(DataCo_Customers[[#This Row],[Customer State]])</f>
        <v>OH</v>
      </c>
    </row>
    <row r="618" spans="1:7" x14ac:dyDescent="0.35">
      <c r="A618">
        <v>19473</v>
      </c>
      <c r="B618" t="s">
        <v>1686</v>
      </c>
      <c r="C618" t="s">
        <v>1167</v>
      </c>
      <c r="D618" t="s">
        <v>2635</v>
      </c>
      <c r="E618" t="s">
        <v>2024</v>
      </c>
      <c r="F618" t="s">
        <v>1142</v>
      </c>
      <c r="G618" t="str">
        <f>TRIM(DataCo_Customers[[#This Row],[Customer State]])</f>
        <v>PR</v>
      </c>
    </row>
    <row r="619" spans="1:7" x14ac:dyDescent="0.35">
      <c r="A619">
        <v>19472</v>
      </c>
      <c r="B619" t="s">
        <v>1687</v>
      </c>
      <c r="C619" t="s">
        <v>1167</v>
      </c>
      <c r="D619" t="s">
        <v>2636</v>
      </c>
      <c r="E619" t="s">
        <v>1138</v>
      </c>
      <c r="F619" t="s">
        <v>1151</v>
      </c>
      <c r="G619" t="str">
        <f>TRIM(DataCo_Customers[[#This Row],[Customer State]])</f>
        <v>CA</v>
      </c>
    </row>
    <row r="620" spans="1:7" x14ac:dyDescent="0.35">
      <c r="A620">
        <v>19471</v>
      </c>
      <c r="B620" t="s">
        <v>1688</v>
      </c>
      <c r="C620" t="s">
        <v>1167</v>
      </c>
      <c r="D620" t="s">
        <v>2637</v>
      </c>
      <c r="E620" t="s">
        <v>2024</v>
      </c>
      <c r="F620" t="s">
        <v>1142</v>
      </c>
      <c r="G620" t="str">
        <f>TRIM(DataCo_Customers[[#This Row],[Customer State]])</f>
        <v>PR</v>
      </c>
    </row>
    <row r="621" spans="1:7" x14ac:dyDescent="0.35">
      <c r="A621">
        <v>19470</v>
      </c>
      <c r="B621" t="s">
        <v>1689</v>
      </c>
      <c r="C621" t="s">
        <v>1167</v>
      </c>
      <c r="D621" t="s">
        <v>2638</v>
      </c>
      <c r="E621" t="s">
        <v>1138</v>
      </c>
      <c r="F621" t="s">
        <v>1170</v>
      </c>
      <c r="G621" t="str">
        <f>TRIM(DataCo_Customers[[#This Row],[Customer State]])</f>
        <v>CA</v>
      </c>
    </row>
    <row r="622" spans="1:7" x14ac:dyDescent="0.35">
      <c r="A622">
        <v>19469</v>
      </c>
      <c r="B622" t="s">
        <v>1690</v>
      </c>
      <c r="C622" t="s">
        <v>1167</v>
      </c>
      <c r="D622" t="s">
        <v>2639</v>
      </c>
      <c r="E622" t="s">
        <v>2024</v>
      </c>
      <c r="F622" t="s">
        <v>1154</v>
      </c>
      <c r="G622" t="str">
        <f>TRIM(DataCo_Customers[[#This Row],[Customer State]])</f>
        <v>AZ</v>
      </c>
    </row>
    <row r="623" spans="1:7" x14ac:dyDescent="0.35">
      <c r="A623">
        <v>19468</v>
      </c>
      <c r="B623" t="s">
        <v>1691</v>
      </c>
      <c r="C623" t="s">
        <v>1167</v>
      </c>
      <c r="D623" t="s">
        <v>2640</v>
      </c>
      <c r="E623" t="s">
        <v>1138</v>
      </c>
      <c r="F623" t="s">
        <v>1143</v>
      </c>
      <c r="G623" t="str">
        <f>TRIM(DataCo_Customers[[#This Row],[Customer State]])</f>
        <v>PR</v>
      </c>
    </row>
    <row r="624" spans="1:7" x14ac:dyDescent="0.35">
      <c r="A624">
        <v>19467</v>
      </c>
      <c r="B624" t="s">
        <v>1692</v>
      </c>
      <c r="C624" t="s">
        <v>1141</v>
      </c>
      <c r="D624" t="s">
        <v>2641</v>
      </c>
      <c r="E624" t="s">
        <v>2024</v>
      </c>
      <c r="F624" t="s">
        <v>1188</v>
      </c>
      <c r="G624" t="str">
        <f>TRIM(DataCo_Customers[[#This Row],[Customer State]])</f>
        <v>HI</v>
      </c>
    </row>
    <row r="625" spans="1:7" x14ac:dyDescent="0.35">
      <c r="A625">
        <v>19466</v>
      </c>
      <c r="B625" t="s">
        <v>1693</v>
      </c>
      <c r="C625" t="s">
        <v>1167</v>
      </c>
      <c r="D625" t="s">
        <v>2642</v>
      </c>
      <c r="E625" t="s">
        <v>1138</v>
      </c>
      <c r="F625" t="s">
        <v>1142</v>
      </c>
      <c r="G625" t="str">
        <f>TRIM(DataCo_Customers[[#This Row],[Customer State]])</f>
        <v>PR</v>
      </c>
    </row>
    <row r="626" spans="1:7" x14ac:dyDescent="0.35">
      <c r="A626">
        <v>19465</v>
      </c>
      <c r="B626" t="s">
        <v>1694</v>
      </c>
      <c r="C626" t="s">
        <v>1167</v>
      </c>
      <c r="D626" t="s">
        <v>2643</v>
      </c>
      <c r="E626" t="s">
        <v>2024</v>
      </c>
      <c r="F626" t="s">
        <v>1143</v>
      </c>
      <c r="G626" t="str">
        <f>TRIM(DataCo_Customers[[#This Row],[Customer State]])</f>
        <v>PR</v>
      </c>
    </row>
    <row r="627" spans="1:7" x14ac:dyDescent="0.35">
      <c r="A627">
        <v>19464</v>
      </c>
      <c r="B627" t="s">
        <v>1695</v>
      </c>
      <c r="C627" t="s">
        <v>1141</v>
      </c>
      <c r="D627" t="s">
        <v>2644</v>
      </c>
      <c r="E627" t="s">
        <v>2024</v>
      </c>
      <c r="F627" t="s">
        <v>1143</v>
      </c>
      <c r="G627" t="str">
        <f>TRIM(DataCo_Customers[[#This Row],[Customer State]])</f>
        <v>PR</v>
      </c>
    </row>
    <row r="628" spans="1:7" x14ac:dyDescent="0.35">
      <c r="A628">
        <v>19463</v>
      </c>
      <c r="B628" t="s">
        <v>1696</v>
      </c>
      <c r="C628" t="s">
        <v>1141</v>
      </c>
      <c r="D628" t="s">
        <v>2645</v>
      </c>
      <c r="E628" t="s">
        <v>1138</v>
      </c>
      <c r="F628" t="s">
        <v>1143</v>
      </c>
      <c r="G628" t="str">
        <f>TRIM(DataCo_Customers[[#This Row],[Customer State]])</f>
        <v>PR</v>
      </c>
    </row>
    <row r="629" spans="1:7" x14ac:dyDescent="0.35">
      <c r="A629">
        <v>19462</v>
      </c>
      <c r="B629" t="s">
        <v>1697</v>
      </c>
      <c r="C629" t="s">
        <v>1141</v>
      </c>
      <c r="D629" t="s">
        <v>2646</v>
      </c>
      <c r="E629" t="s">
        <v>2024</v>
      </c>
      <c r="F629" t="s">
        <v>1143</v>
      </c>
      <c r="G629" t="str">
        <f>TRIM(DataCo_Customers[[#This Row],[Customer State]])</f>
        <v>PR</v>
      </c>
    </row>
    <row r="630" spans="1:7" x14ac:dyDescent="0.35">
      <c r="A630">
        <v>19461</v>
      </c>
      <c r="B630" t="s">
        <v>1698</v>
      </c>
      <c r="C630" t="s">
        <v>1141</v>
      </c>
      <c r="D630" t="s">
        <v>2647</v>
      </c>
      <c r="E630" t="s">
        <v>1138</v>
      </c>
      <c r="F630" t="s">
        <v>1143</v>
      </c>
      <c r="G630" t="str">
        <f>TRIM(DataCo_Customers[[#This Row],[Customer State]])</f>
        <v>PR</v>
      </c>
    </row>
    <row r="631" spans="1:7" x14ac:dyDescent="0.35">
      <c r="A631">
        <v>19460</v>
      </c>
      <c r="B631" t="s">
        <v>1699</v>
      </c>
      <c r="C631" t="s">
        <v>1141</v>
      </c>
      <c r="D631" t="s">
        <v>2648</v>
      </c>
      <c r="E631" t="s">
        <v>2024</v>
      </c>
      <c r="F631" t="s">
        <v>1161</v>
      </c>
      <c r="G631" t="str">
        <f>TRIM(DataCo_Customers[[#This Row],[Customer State]])</f>
        <v>MI</v>
      </c>
    </row>
    <row r="632" spans="1:7" x14ac:dyDescent="0.35">
      <c r="A632">
        <v>19459</v>
      </c>
      <c r="B632" t="s">
        <v>1700</v>
      </c>
      <c r="C632" t="s">
        <v>1141</v>
      </c>
      <c r="D632" t="s">
        <v>2142</v>
      </c>
      <c r="E632" t="s">
        <v>2024</v>
      </c>
      <c r="F632" t="s">
        <v>1143</v>
      </c>
      <c r="G632" t="str">
        <f>TRIM(DataCo_Customers[[#This Row],[Customer State]])</f>
        <v>PR</v>
      </c>
    </row>
    <row r="633" spans="1:7" x14ac:dyDescent="0.35">
      <c r="A633">
        <v>19458</v>
      </c>
      <c r="B633" t="s">
        <v>1701</v>
      </c>
      <c r="C633" t="s">
        <v>1167</v>
      </c>
      <c r="D633" t="s">
        <v>2649</v>
      </c>
      <c r="E633" t="s">
        <v>1138</v>
      </c>
      <c r="F633" t="s">
        <v>1143</v>
      </c>
      <c r="G633" t="str">
        <f>TRIM(DataCo_Customers[[#This Row],[Customer State]])</f>
        <v>PR</v>
      </c>
    </row>
    <row r="634" spans="1:7" x14ac:dyDescent="0.35">
      <c r="A634">
        <v>19457</v>
      </c>
      <c r="B634" t="s">
        <v>1702</v>
      </c>
      <c r="C634" t="s">
        <v>1167</v>
      </c>
      <c r="D634" t="s">
        <v>2650</v>
      </c>
      <c r="E634" t="s">
        <v>2024</v>
      </c>
      <c r="F634" t="s">
        <v>1143</v>
      </c>
      <c r="G634" t="str">
        <f>TRIM(DataCo_Customers[[#This Row],[Customer State]])</f>
        <v>PR</v>
      </c>
    </row>
    <row r="635" spans="1:7" x14ac:dyDescent="0.35">
      <c r="A635">
        <v>19456</v>
      </c>
      <c r="B635" t="s">
        <v>1703</v>
      </c>
      <c r="C635" t="s">
        <v>1167</v>
      </c>
      <c r="D635" t="s">
        <v>2651</v>
      </c>
      <c r="E635" t="s">
        <v>2024</v>
      </c>
      <c r="F635" t="s">
        <v>1143</v>
      </c>
      <c r="G635" t="str">
        <f>TRIM(DataCo_Customers[[#This Row],[Customer State]])</f>
        <v>PR</v>
      </c>
    </row>
    <row r="636" spans="1:7" x14ac:dyDescent="0.35">
      <c r="A636">
        <v>19455</v>
      </c>
      <c r="B636" t="s">
        <v>1704</v>
      </c>
      <c r="C636" t="s">
        <v>1141</v>
      </c>
      <c r="D636" t="s">
        <v>2652</v>
      </c>
      <c r="E636" t="s">
        <v>1138</v>
      </c>
      <c r="F636" t="s">
        <v>1143</v>
      </c>
      <c r="G636" t="str">
        <f>TRIM(DataCo_Customers[[#This Row],[Customer State]])</f>
        <v>PR</v>
      </c>
    </row>
    <row r="637" spans="1:7" x14ac:dyDescent="0.35">
      <c r="A637">
        <v>19454</v>
      </c>
      <c r="B637" t="s">
        <v>1705</v>
      </c>
      <c r="C637" t="s">
        <v>1141</v>
      </c>
      <c r="D637" t="s">
        <v>2653</v>
      </c>
      <c r="E637" t="s">
        <v>2024</v>
      </c>
      <c r="F637" t="s">
        <v>1143</v>
      </c>
      <c r="G637" t="str">
        <f>TRIM(DataCo_Customers[[#This Row],[Customer State]])</f>
        <v>PR</v>
      </c>
    </row>
    <row r="638" spans="1:7" x14ac:dyDescent="0.35">
      <c r="A638">
        <v>19453</v>
      </c>
      <c r="B638" t="s">
        <v>1706</v>
      </c>
      <c r="C638" t="s">
        <v>1141</v>
      </c>
      <c r="D638" t="s">
        <v>2654</v>
      </c>
      <c r="E638" t="s">
        <v>2024</v>
      </c>
      <c r="F638" t="s">
        <v>1143</v>
      </c>
      <c r="G638" t="str">
        <f>TRIM(DataCo_Customers[[#This Row],[Customer State]])</f>
        <v>PR</v>
      </c>
    </row>
    <row r="639" spans="1:7" x14ac:dyDescent="0.35">
      <c r="A639">
        <v>19452</v>
      </c>
      <c r="B639" t="s">
        <v>1707</v>
      </c>
      <c r="C639" t="s">
        <v>1137</v>
      </c>
      <c r="D639" t="s">
        <v>2655</v>
      </c>
      <c r="E639" t="s">
        <v>1138</v>
      </c>
      <c r="F639" t="s">
        <v>1143</v>
      </c>
      <c r="G639" t="str">
        <f>TRIM(DataCo_Customers[[#This Row],[Customer State]])</f>
        <v>PR</v>
      </c>
    </row>
    <row r="640" spans="1:7" x14ac:dyDescent="0.35">
      <c r="A640">
        <v>19451</v>
      </c>
      <c r="B640" t="s">
        <v>1708</v>
      </c>
      <c r="C640" t="s">
        <v>1137</v>
      </c>
      <c r="D640" t="s">
        <v>2656</v>
      </c>
      <c r="E640" t="s">
        <v>2024</v>
      </c>
      <c r="F640" t="s">
        <v>1143</v>
      </c>
      <c r="G640" t="str">
        <f>TRIM(DataCo_Customers[[#This Row],[Customer State]])</f>
        <v>PR</v>
      </c>
    </row>
    <row r="641" spans="1:7" x14ac:dyDescent="0.35">
      <c r="A641">
        <v>19450</v>
      </c>
      <c r="B641" t="s">
        <v>1709</v>
      </c>
      <c r="C641" t="s">
        <v>1137</v>
      </c>
      <c r="D641" t="s">
        <v>2657</v>
      </c>
      <c r="E641" t="s">
        <v>1138</v>
      </c>
      <c r="F641" t="s">
        <v>1143</v>
      </c>
      <c r="G641" t="str">
        <f>TRIM(DataCo_Customers[[#This Row],[Customer State]])</f>
        <v>PR</v>
      </c>
    </row>
    <row r="642" spans="1:7" x14ac:dyDescent="0.35">
      <c r="A642">
        <v>19449</v>
      </c>
      <c r="B642" t="s">
        <v>1710</v>
      </c>
      <c r="C642" t="s">
        <v>1141</v>
      </c>
      <c r="D642" t="s">
        <v>2658</v>
      </c>
      <c r="E642" t="s">
        <v>2024</v>
      </c>
      <c r="F642" t="s">
        <v>1142</v>
      </c>
      <c r="G642" t="str">
        <f>TRIM(DataCo_Customers[[#This Row],[Customer State]])</f>
        <v>PR</v>
      </c>
    </row>
    <row r="643" spans="1:7" x14ac:dyDescent="0.35">
      <c r="A643">
        <v>19448</v>
      </c>
      <c r="B643" t="s">
        <v>1711</v>
      </c>
      <c r="C643" t="s">
        <v>1167</v>
      </c>
      <c r="D643" t="s">
        <v>2659</v>
      </c>
      <c r="E643" t="s">
        <v>1138</v>
      </c>
      <c r="F643" t="s">
        <v>1142</v>
      </c>
      <c r="G643" t="str">
        <f>TRIM(DataCo_Customers[[#This Row],[Customer State]])</f>
        <v>PR</v>
      </c>
    </row>
    <row r="644" spans="1:7" x14ac:dyDescent="0.35">
      <c r="A644">
        <v>19447</v>
      </c>
      <c r="B644" t="s">
        <v>1712</v>
      </c>
      <c r="C644" t="s">
        <v>1167</v>
      </c>
      <c r="D644" t="s">
        <v>2660</v>
      </c>
      <c r="E644" t="s">
        <v>2024</v>
      </c>
      <c r="F644" t="s">
        <v>1142</v>
      </c>
      <c r="G644" t="str">
        <f>TRIM(DataCo_Customers[[#This Row],[Customer State]])</f>
        <v>PR</v>
      </c>
    </row>
    <row r="645" spans="1:7" x14ac:dyDescent="0.35">
      <c r="A645">
        <v>19446</v>
      </c>
      <c r="B645" t="s">
        <v>1713</v>
      </c>
      <c r="C645" t="s">
        <v>1167</v>
      </c>
      <c r="D645" t="s">
        <v>2661</v>
      </c>
      <c r="E645" t="s">
        <v>2024</v>
      </c>
      <c r="F645" t="s">
        <v>1142</v>
      </c>
      <c r="G645" t="str">
        <f>TRIM(DataCo_Customers[[#This Row],[Customer State]])</f>
        <v>PR</v>
      </c>
    </row>
    <row r="646" spans="1:7" x14ac:dyDescent="0.35">
      <c r="A646">
        <v>9083</v>
      </c>
      <c r="B646" t="s">
        <v>1714</v>
      </c>
      <c r="C646" t="s">
        <v>1137</v>
      </c>
      <c r="D646" t="s">
        <v>2662</v>
      </c>
      <c r="E646" t="s">
        <v>1138</v>
      </c>
      <c r="F646" t="s">
        <v>1142</v>
      </c>
      <c r="G646" t="str">
        <f>TRIM(DataCo_Customers[[#This Row],[Customer State]])</f>
        <v>PR</v>
      </c>
    </row>
    <row r="647" spans="1:7" x14ac:dyDescent="0.35">
      <c r="A647">
        <v>4741</v>
      </c>
      <c r="B647" t="s">
        <v>1196</v>
      </c>
      <c r="C647" t="s">
        <v>1137</v>
      </c>
      <c r="D647" t="s">
        <v>2663</v>
      </c>
      <c r="E647" t="s">
        <v>1138</v>
      </c>
      <c r="F647" t="s">
        <v>1142</v>
      </c>
      <c r="G647" t="str">
        <f>TRIM(DataCo_Customers[[#This Row],[Customer State]])</f>
        <v>PR</v>
      </c>
    </row>
    <row r="648" spans="1:7" x14ac:dyDescent="0.35">
      <c r="A648">
        <v>639</v>
      </c>
      <c r="B648" t="s">
        <v>1715</v>
      </c>
      <c r="C648" t="s">
        <v>1137</v>
      </c>
      <c r="D648" t="s">
        <v>2664</v>
      </c>
      <c r="E648" t="s">
        <v>1138</v>
      </c>
      <c r="F648" t="s">
        <v>1142</v>
      </c>
      <c r="G648" t="str">
        <f>TRIM(DataCo_Customers[[#This Row],[Customer State]])</f>
        <v>PR</v>
      </c>
    </row>
    <row r="649" spans="1:7" x14ac:dyDescent="0.35">
      <c r="A649">
        <v>9702</v>
      </c>
      <c r="B649" t="s">
        <v>1716</v>
      </c>
      <c r="C649" t="s">
        <v>1137</v>
      </c>
      <c r="D649" t="s">
        <v>2665</v>
      </c>
      <c r="E649" t="s">
        <v>1138</v>
      </c>
      <c r="F649" t="s">
        <v>1142</v>
      </c>
      <c r="G649" t="str">
        <f>TRIM(DataCo_Customers[[#This Row],[Customer State]])</f>
        <v>PR</v>
      </c>
    </row>
    <row r="650" spans="1:7" x14ac:dyDescent="0.35">
      <c r="A650">
        <v>9114</v>
      </c>
      <c r="B650" t="s">
        <v>1196</v>
      </c>
      <c r="C650" t="s">
        <v>1137</v>
      </c>
      <c r="D650" t="s">
        <v>2666</v>
      </c>
      <c r="E650" t="s">
        <v>1138</v>
      </c>
      <c r="F650" t="s">
        <v>1142</v>
      </c>
      <c r="G650" t="str">
        <f>TRIM(DataCo_Customers[[#This Row],[Customer State]])</f>
        <v>PR</v>
      </c>
    </row>
    <row r="651" spans="1:7" x14ac:dyDescent="0.35">
      <c r="A651">
        <v>1362</v>
      </c>
      <c r="B651" t="s">
        <v>1717</v>
      </c>
      <c r="C651" t="s">
        <v>1137</v>
      </c>
      <c r="D651" t="s">
        <v>2667</v>
      </c>
      <c r="E651" t="s">
        <v>1138</v>
      </c>
      <c r="F651" t="s">
        <v>1142</v>
      </c>
      <c r="G651" t="str">
        <f>TRIM(DataCo_Customers[[#This Row],[Customer State]])</f>
        <v>PR</v>
      </c>
    </row>
    <row r="652" spans="1:7" x14ac:dyDescent="0.35">
      <c r="A652">
        <v>8011</v>
      </c>
      <c r="B652" t="s">
        <v>1448</v>
      </c>
      <c r="C652" t="s">
        <v>1137</v>
      </c>
      <c r="D652" t="s">
        <v>2668</v>
      </c>
      <c r="E652" t="s">
        <v>1138</v>
      </c>
      <c r="F652" t="s">
        <v>1142</v>
      </c>
      <c r="G652" t="str">
        <f>TRIM(DataCo_Customers[[#This Row],[Customer State]])</f>
        <v>PR</v>
      </c>
    </row>
    <row r="653" spans="1:7" x14ac:dyDescent="0.35">
      <c r="A653">
        <v>7884</v>
      </c>
      <c r="B653" t="s">
        <v>1447</v>
      </c>
      <c r="C653" t="s">
        <v>1167</v>
      </c>
      <c r="D653" t="s">
        <v>2669</v>
      </c>
      <c r="E653" t="s">
        <v>2024</v>
      </c>
      <c r="F653" t="s">
        <v>1142</v>
      </c>
      <c r="G653" t="str">
        <f>TRIM(DataCo_Customers[[#This Row],[Customer State]])</f>
        <v>PR</v>
      </c>
    </row>
    <row r="654" spans="1:7" x14ac:dyDescent="0.35">
      <c r="A654">
        <v>289</v>
      </c>
      <c r="B654" t="s">
        <v>1718</v>
      </c>
      <c r="C654" t="s">
        <v>1167</v>
      </c>
      <c r="D654" t="s">
        <v>2670</v>
      </c>
      <c r="E654" t="s">
        <v>2024</v>
      </c>
      <c r="F654" t="s">
        <v>1157</v>
      </c>
      <c r="G654" t="str">
        <f>TRIM(DataCo_Customers[[#This Row],[Customer State]])</f>
        <v>NJ</v>
      </c>
    </row>
    <row r="655" spans="1:7" x14ac:dyDescent="0.35">
      <c r="A655">
        <v>1182</v>
      </c>
      <c r="B655" t="s">
        <v>1196</v>
      </c>
      <c r="C655" t="s">
        <v>1167</v>
      </c>
      <c r="D655" t="s">
        <v>2671</v>
      </c>
      <c r="E655" t="s">
        <v>2024</v>
      </c>
      <c r="F655" t="s">
        <v>1142</v>
      </c>
      <c r="G655" t="str">
        <f>TRIM(DataCo_Customers[[#This Row],[Customer State]])</f>
        <v>PR</v>
      </c>
    </row>
    <row r="656" spans="1:7" x14ac:dyDescent="0.35">
      <c r="A656">
        <v>717</v>
      </c>
      <c r="B656" t="s">
        <v>1719</v>
      </c>
      <c r="C656" t="s">
        <v>1167</v>
      </c>
      <c r="D656" t="s">
        <v>2672</v>
      </c>
      <c r="E656" t="s">
        <v>2024</v>
      </c>
      <c r="F656" t="s">
        <v>1142</v>
      </c>
      <c r="G656" t="str">
        <f>TRIM(DataCo_Customers[[#This Row],[Customer State]])</f>
        <v>PR</v>
      </c>
    </row>
    <row r="657" spans="1:7" x14ac:dyDescent="0.35">
      <c r="A657">
        <v>20423</v>
      </c>
      <c r="B657" t="s">
        <v>1720</v>
      </c>
      <c r="C657" t="s">
        <v>1167</v>
      </c>
      <c r="D657" t="s">
        <v>2673</v>
      </c>
      <c r="E657" t="s">
        <v>2024</v>
      </c>
      <c r="F657" t="s">
        <v>1142</v>
      </c>
      <c r="G657" t="str">
        <f>TRIM(DataCo_Customers[[#This Row],[Customer State]])</f>
        <v>PR</v>
      </c>
    </row>
    <row r="658" spans="1:7" x14ac:dyDescent="0.35">
      <c r="A658">
        <v>5801</v>
      </c>
      <c r="B658" t="s">
        <v>1721</v>
      </c>
      <c r="C658" t="s">
        <v>1167</v>
      </c>
      <c r="D658" t="s">
        <v>2674</v>
      </c>
      <c r="E658" t="s">
        <v>2024</v>
      </c>
      <c r="F658" t="s">
        <v>1142</v>
      </c>
      <c r="G658" t="str">
        <f>TRIM(DataCo_Customers[[#This Row],[Customer State]])</f>
        <v>PR</v>
      </c>
    </row>
    <row r="659" spans="1:7" x14ac:dyDescent="0.35">
      <c r="A659">
        <v>702</v>
      </c>
      <c r="B659" t="s">
        <v>1476</v>
      </c>
      <c r="C659" t="s">
        <v>1167</v>
      </c>
      <c r="D659" t="s">
        <v>2675</v>
      </c>
      <c r="E659" t="s">
        <v>2024</v>
      </c>
      <c r="F659" t="s">
        <v>1142</v>
      </c>
      <c r="G659" t="str">
        <f>TRIM(DataCo_Customers[[#This Row],[Customer State]])</f>
        <v>PR</v>
      </c>
    </row>
    <row r="660" spans="1:7" x14ac:dyDescent="0.35">
      <c r="A660">
        <v>6951</v>
      </c>
      <c r="B660" t="s">
        <v>1610</v>
      </c>
      <c r="C660" t="s">
        <v>1167</v>
      </c>
      <c r="D660" t="s">
        <v>2676</v>
      </c>
      <c r="E660" t="s">
        <v>2024</v>
      </c>
      <c r="F660" t="s">
        <v>1142</v>
      </c>
      <c r="G660" t="str">
        <f>TRIM(DataCo_Customers[[#This Row],[Customer State]])</f>
        <v>PR</v>
      </c>
    </row>
    <row r="661" spans="1:7" x14ac:dyDescent="0.35">
      <c r="A661">
        <v>6780</v>
      </c>
      <c r="B661" t="s">
        <v>1722</v>
      </c>
      <c r="C661" t="s">
        <v>1167</v>
      </c>
      <c r="D661" t="s">
        <v>2677</v>
      </c>
      <c r="E661" t="s">
        <v>2024</v>
      </c>
      <c r="F661" t="s">
        <v>1142</v>
      </c>
      <c r="G661" t="str">
        <f>TRIM(DataCo_Customers[[#This Row],[Customer State]])</f>
        <v>PR</v>
      </c>
    </row>
    <row r="662" spans="1:7" x14ac:dyDescent="0.35">
      <c r="A662">
        <v>6422</v>
      </c>
      <c r="B662" t="s">
        <v>1723</v>
      </c>
      <c r="C662" t="s">
        <v>1167</v>
      </c>
      <c r="D662" t="s">
        <v>2678</v>
      </c>
      <c r="E662" t="s">
        <v>2024</v>
      </c>
      <c r="F662" t="s">
        <v>1142</v>
      </c>
      <c r="G662" t="str">
        <f>TRIM(DataCo_Customers[[#This Row],[Customer State]])</f>
        <v>PR</v>
      </c>
    </row>
    <row r="663" spans="1:7" x14ac:dyDescent="0.35">
      <c r="A663">
        <v>5384</v>
      </c>
      <c r="B663" t="s">
        <v>1461</v>
      </c>
      <c r="C663" t="s">
        <v>1167</v>
      </c>
      <c r="D663" t="s">
        <v>2679</v>
      </c>
      <c r="E663" t="s">
        <v>2024</v>
      </c>
      <c r="F663" t="s">
        <v>1147</v>
      </c>
      <c r="G663" t="str">
        <f>TRIM(DataCo_Customers[[#This Row],[Customer State]])</f>
        <v>TX</v>
      </c>
    </row>
    <row r="664" spans="1:7" x14ac:dyDescent="0.35">
      <c r="A664">
        <v>2985</v>
      </c>
      <c r="B664" t="s">
        <v>1724</v>
      </c>
      <c r="C664" t="s">
        <v>1167</v>
      </c>
      <c r="D664" t="s">
        <v>2680</v>
      </c>
      <c r="E664" t="s">
        <v>2024</v>
      </c>
      <c r="F664" t="s">
        <v>1159</v>
      </c>
      <c r="G664" t="str">
        <f>TRIM(DataCo_Customers[[#This Row],[Customer State]])</f>
        <v>VA</v>
      </c>
    </row>
    <row r="665" spans="1:7" x14ac:dyDescent="0.35">
      <c r="A665">
        <v>18349</v>
      </c>
      <c r="B665" t="s">
        <v>1725</v>
      </c>
      <c r="C665" t="s">
        <v>1167</v>
      </c>
      <c r="D665" t="s">
        <v>2681</v>
      </c>
      <c r="E665" t="s">
        <v>2024</v>
      </c>
      <c r="F665" t="s">
        <v>1144</v>
      </c>
      <c r="G665" t="str">
        <f>TRIM(DataCo_Customers[[#This Row],[Customer State]])</f>
        <v>NY</v>
      </c>
    </row>
    <row r="666" spans="1:7" x14ac:dyDescent="0.35">
      <c r="A666">
        <v>11286</v>
      </c>
      <c r="B666" t="s">
        <v>1726</v>
      </c>
      <c r="C666" t="s">
        <v>1167</v>
      </c>
      <c r="D666" t="s">
        <v>2682</v>
      </c>
      <c r="E666" t="s">
        <v>2024</v>
      </c>
      <c r="F666" t="s">
        <v>1161</v>
      </c>
      <c r="G666" t="str">
        <f>TRIM(DataCo_Customers[[#This Row],[Customer State]])</f>
        <v>MI</v>
      </c>
    </row>
    <row r="667" spans="1:7" x14ac:dyDescent="0.35">
      <c r="A667">
        <v>489</v>
      </c>
      <c r="B667" t="s">
        <v>1727</v>
      </c>
      <c r="C667" t="s">
        <v>1167</v>
      </c>
      <c r="D667" t="s">
        <v>2683</v>
      </c>
      <c r="E667" t="s">
        <v>2024</v>
      </c>
      <c r="F667" t="s">
        <v>1189</v>
      </c>
      <c r="G667" t="str">
        <f>TRIM(DataCo_Customers[[#This Row],[Customer State]])</f>
        <v>MT</v>
      </c>
    </row>
    <row r="668" spans="1:7" x14ac:dyDescent="0.35">
      <c r="A668">
        <v>4510</v>
      </c>
      <c r="B668" t="s">
        <v>1728</v>
      </c>
      <c r="C668" t="s">
        <v>1167</v>
      </c>
      <c r="D668" t="s">
        <v>2684</v>
      </c>
      <c r="E668" t="s">
        <v>2024</v>
      </c>
      <c r="F668" t="s">
        <v>1157</v>
      </c>
      <c r="G668" t="str">
        <f>TRIM(DataCo_Customers[[#This Row],[Customer State]])</f>
        <v>NJ</v>
      </c>
    </row>
    <row r="669" spans="1:7" x14ac:dyDescent="0.35">
      <c r="A669">
        <v>9626</v>
      </c>
      <c r="B669" t="s">
        <v>1729</v>
      </c>
      <c r="C669" t="s">
        <v>1167</v>
      </c>
      <c r="D669" t="s">
        <v>2685</v>
      </c>
      <c r="E669" t="s">
        <v>2024</v>
      </c>
      <c r="F669" t="s">
        <v>1151</v>
      </c>
      <c r="G669" t="str">
        <f>TRIM(DataCo_Customers[[#This Row],[Customer State]])</f>
        <v>CA</v>
      </c>
    </row>
    <row r="670" spans="1:7" x14ac:dyDescent="0.35">
      <c r="A670">
        <v>9494</v>
      </c>
      <c r="B670" t="s">
        <v>1730</v>
      </c>
      <c r="C670" t="s">
        <v>1167</v>
      </c>
      <c r="D670" t="s">
        <v>2686</v>
      </c>
      <c r="E670" t="s">
        <v>2024</v>
      </c>
      <c r="F670" t="s">
        <v>1164</v>
      </c>
      <c r="G670" t="str">
        <f>TRIM(DataCo_Customers[[#This Row],[Customer State]])</f>
        <v>GA</v>
      </c>
    </row>
    <row r="671" spans="1:7" x14ac:dyDescent="0.35">
      <c r="A671">
        <v>1718</v>
      </c>
      <c r="B671" t="s">
        <v>1196</v>
      </c>
      <c r="C671" t="s">
        <v>1167</v>
      </c>
      <c r="D671" t="s">
        <v>2687</v>
      </c>
      <c r="E671" t="s">
        <v>2024</v>
      </c>
      <c r="F671" t="s">
        <v>1144</v>
      </c>
      <c r="G671" t="str">
        <f>TRIM(DataCo_Customers[[#This Row],[Customer State]])</f>
        <v>NY</v>
      </c>
    </row>
    <row r="672" spans="1:7" x14ac:dyDescent="0.35">
      <c r="A672">
        <v>5295</v>
      </c>
      <c r="B672" t="s">
        <v>1610</v>
      </c>
      <c r="C672" t="s">
        <v>1167</v>
      </c>
      <c r="D672" t="s">
        <v>2688</v>
      </c>
      <c r="E672" t="s">
        <v>2024</v>
      </c>
      <c r="F672" t="s">
        <v>1158</v>
      </c>
      <c r="G672" t="str">
        <f>TRIM(DataCo_Customers[[#This Row],[Customer State]])</f>
        <v>OH</v>
      </c>
    </row>
    <row r="673" spans="1:7" x14ac:dyDescent="0.35">
      <c r="A673">
        <v>3984</v>
      </c>
      <c r="B673" t="s">
        <v>1731</v>
      </c>
      <c r="C673" t="s">
        <v>1167</v>
      </c>
      <c r="D673" t="s">
        <v>2689</v>
      </c>
      <c r="E673" t="s">
        <v>2024</v>
      </c>
      <c r="F673" t="s">
        <v>1146</v>
      </c>
      <c r="G673" t="str">
        <f>TRIM(DataCo_Customers[[#This Row],[Customer State]])</f>
        <v>WI</v>
      </c>
    </row>
    <row r="674" spans="1:7" x14ac:dyDescent="0.35">
      <c r="A674">
        <v>5270</v>
      </c>
      <c r="B674" t="s">
        <v>1732</v>
      </c>
      <c r="C674" t="s">
        <v>1167</v>
      </c>
      <c r="D674" t="s">
        <v>2690</v>
      </c>
      <c r="E674" t="s">
        <v>2024</v>
      </c>
      <c r="F674" t="s">
        <v>1152</v>
      </c>
      <c r="G674" t="str">
        <f>TRIM(DataCo_Customers[[#This Row],[Customer State]])</f>
        <v>IL</v>
      </c>
    </row>
    <row r="675" spans="1:7" x14ac:dyDescent="0.35">
      <c r="A675">
        <v>1868</v>
      </c>
      <c r="B675" t="s">
        <v>1733</v>
      </c>
      <c r="C675" t="s">
        <v>1167</v>
      </c>
      <c r="D675" t="s">
        <v>2691</v>
      </c>
      <c r="E675" t="s">
        <v>2024</v>
      </c>
      <c r="F675" t="s">
        <v>1143</v>
      </c>
      <c r="G675" t="str">
        <f>TRIM(DataCo_Customers[[#This Row],[Customer State]])</f>
        <v>PR</v>
      </c>
    </row>
    <row r="676" spans="1:7" x14ac:dyDescent="0.35">
      <c r="A676">
        <v>17446</v>
      </c>
      <c r="B676" t="s">
        <v>1734</v>
      </c>
      <c r="C676" t="s">
        <v>1167</v>
      </c>
      <c r="D676" t="s">
        <v>2692</v>
      </c>
      <c r="E676" t="s">
        <v>2024</v>
      </c>
      <c r="F676" t="s">
        <v>1147</v>
      </c>
      <c r="G676" t="str">
        <f>TRIM(DataCo_Customers[[#This Row],[Customer State]])</f>
        <v>TX</v>
      </c>
    </row>
    <row r="677" spans="1:7" x14ac:dyDescent="0.35">
      <c r="A677">
        <v>10071</v>
      </c>
      <c r="B677" t="s">
        <v>1342</v>
      </c>
      <c r="C677" t="s">
        <v>1167</v>
      </c>
      <c r="D677" t="s">
        <v>2693</v>
      </c>
      <c r="E677" t="s">
        <v>2024</v>
      </c>
      <c r="F677" t="s">
        <v>1149</v>
      </c>
      <c r="G677" t="str">
        <f>TRIM(DataCo_Customers[[#This Row],[Customer State]])</f>
        <v>PA</v>
      </c>
    </row>
    <row r="678" spans="1:7" x14ac:dyDescent="0.35">
      <c r="A678">
        <v>1271</v>
      </c>
      <c r="B678" t="s">
        <v>1735</v>
      </c>
      <c r="C678" t="s">
        <v>1167</v>
      </c>
      <c r="D678" t="s">
        <v>2694</v>
      </c>
      <c r="E678" t="s">
        <v>2024</v>
      </c>
      <c r="F678" t="s">
        <v>1162</v>
      </c>
      <c r="G678" t="str">
        <f>TRIM(DataCo_Customers[[#This Row],[Customer State]])</f>
        <v>MD</v>
      </c>
    </row>
    <row r="679" spans="1:7" x14ac:dyDescent="0.35">
      <c r="A679">
        <v>11930</v>
      </c>
      <c r="B679" t="s">
        <v>1736</v>
      </c>
      <c r="C679" t="s">
        <v>1167</v>
      </c>
      <c r="D679" t="s">
        <v>2695</v>
      </c>
      <c r="E679" t="s">
        <v>2024</v>
      </c>
      <c r="F679" t="s">
        <v>1161</v>
      </c>
      <c r="G679" t="str">
        <f>TRIM(DataCo_Customers[[#This Row],[Customer State]])</f>
        <v>MI</v>
      </c>
    </row>
    <row r="680" spans="1:7" x14ac:dyDescent="0.35">
      <c r="A680">
        <v>20529</v>
      </c>
      <c r="B680" t="s">
        <v>1737</v>
      </c>
      <c r="C680" t="s">
        <v>1167</v>
      </c>
      <c r="D680" t="s">
        <v>2696</v>
      </c>
      <c r="E680" t="s">
        <v>2024</v>
      </c>
      <c r="F680" t="s">
        <v>1144</v>
      </c>
      <c r="G680" t="str">
        <f>TRIM(DataCo_Customers[[#This Row],[Customer State]])</f>
        <v>NY</v>
      </c>
    </row>
    <row r="681" spans="1:7" x14ac:dyDescent="0.35">
      <c r="A681">
        <v>8358</v>
      </c>
      <c r="B681" t="s">
        <v>1196</v>
      </c>
      <c r="C681" t="s">
        <v>1167</v>
      </c>
      <c r="D681" t="s">
        <v>2697</v>
      </c>
      <c r="E681" t="s">
        <v>2024</v>
      </c>
      <c r="F681" t="s">
        <v>1151</v>
      </c>
      <c r="G681" t="str">
        <f>TRIM(DataCo_Customers[[#This Row],[Customer State]])</f>
        <v>CA</v>
      </c>
    </row>
    <row r="682" spans="1:7" x14ac:dyDescent="0.35">
      <c r="A682">
        <v>7705</v>
      </c>
      <c r="B682" t="s">
        <v>1738</v>
      </c>
      <c r="C682" t="s">
        <v>1167</v>
      </c>
      <c r="D682" t="s">
        <v>2698</v>
      </c>
      <c r="E682" t="s">
        <v>2024</v>
      </c>
      <c r="F682" t="s">
        <v>1152</v>
      </c>
      <c r="G682" t="str">
        <f>TRIM(DataCo_Customers[[#This Row],[Customer State]])</f>
        <v>IL</v>
      </c>
    </row>
    <row r="683" spans="1:7" x14ac:dyDescent="0.35">
      <c r="A683">
        <v>17392</v>
      </c>
      <c r="B683" t="s">
        <v>1739</v>
      </c>
      <c r="C683" t="s">
        <v>1167</v>
      </c>
      <c r="D683" t="s">
        <v>2699</v>
      </c>
      <c r="E683" t="s">
        <v>2024</v>
      </c>
      <c r="F683" t="s">
        <v>1147</v>
      </c>
      <c r="G683" t="str">
        <f>TRIM(DataCo_Customers[[#This Row],[Customer State]])</f>
        <v>TX</v>
      </c>
    </row>
    <row r="684" spans="1:7" x14ac:dyDescent="0.35">
      <c r="A684">
        <v>18276</v>
      </c>
      <c r="B684" t="s">
        <v>1740</v>
      </c>
      <c r="C684" t="s">
        <v>1167</v>
      </c>
      <c r="D684" t="s">
        <v>2406</v>
      </c>
      <c r="E684" t="s">
        <v>2024</v>
      </c>
      <c r="F684" t="s">
        <v>1147</v>
      </c>
      <c r="G684" t="str">
        <f>TRIM(DataCo_Customers[[#This Row],[Customer State]])</f>
        <v>TX</v>
      </c>
    </row>
    <row r="685" spans="1:7" x14ac:dyDescent="0.35">
      <c r="A685">
        <v>7795</v>
      </c>
      <c r="B685" t="s">
        <v>1425</v>
      </c>
      <c r="C685" t="s">
        <v>1167</v>
      </c>
      <c r="D685" t="s">
        <v>2700</v>
      </c>
      <c r="E685" t="s">
        <v>2024</v>
      </c>
      <c r="F685" t="s">
        <v>1150</v>
      </c>
      <c r="G685" t="str">
        <f>TRIM(DataCo_Customers[[#This Row],[Customer State]])</f>
        <v>HI</v>
      </c>
    </row>
    <row r="686" spans="1:7" x14ac:dyDescent="0.35">
      <c r="A686">
        <v>20655</v>
      </c>
      <c r="B686" t="s">
        <v>1741</v>
      </c>
      <c r="C686" t="s">
        <v>1167</v>
      </c>
      <c r="D686" t="s">
        <v>2701</v>
      </c>
      <c r="E686" t="s">
        <v>2024</v>
      </c>
      <c r="F686" t="s">
        <v>1151</v>
      </c>
      <c r="G686" t="str">
        <f>TRIM(DataCo_Customers[[#This Row],[Customer State]])</f>
        <v>CA</v>
      </c>
    </row>
    <row r="687" spans="1:7" x14ac:dyDescent="0.35">
      <c r="A687">
        <v>2454</v>
      </c>
      <c r="B687" t="s">
        <v>1742</v>
      </c>
      <c r="C687" t="s">
        <v>1167</v>
      </c>
      <c r="D687" t="s">
        <v>2702</v>
      </c>
      <c r="E687" t="s">
        <v>2024</v>
      </c>
      <c r="F687" t="s">
        <v>1150</v>
      </c>
      <c r="G687" t="str">
        <f>TRIM(DataCo_Customers[[#This Row],[Customer State]])</f>
        <v>HI</v>
      </c>
    </row>
    <row r="688" spans="1:7" x14ac:dyDescent="0.35">
      <c r="A688">
        <v>150</v>
      </c>
      <c r="B688" t="s">
        <v>1196</v>
      </c>
      <c r="C688" t="s">
        <v>1167</v>
      </c>
      <c r="D688" t="s">
        <v>2703</v>
      </c>
      <c r="E688" t="s">
        <v>2024</v>
      </c>
      <c r="F688" t="s">
        <v>1157</v>
      </c>
      <c r="G688" t="str">
        <f>TRIM(DataCo_Customers[[#This Row],[Customer State]])</f>
        <v>NJ</v>
      </c>
    </row>
    <row r="689" spans="1:7" x14ac:dyDescent="0.35">
      <c r="A689">
        <v>10671</v>
      </c>
      <c r="B689" t="s">
        <v>1743</v>
      </c>
      <c r="C689" t="s">
        <v>1167</v>
      </c>
      <c r="D689" t="s">
        <v>2704</v>
      </c>
      <c r="E689" t="s">
        <v>2024</v>
      </c>
      <c r="F689" t="s">
        <v>1143</v>
      </c>
      <c r="G689" t="str">
        <f>TRIM(DataCo_Customers[[#This Row],[Customer State]])</f>
        <v>PR</v>
      </c>
    </row>
    <row r="690" spans="1:7" x14ac:dyDescent="0.35">
      <c r="A690">
        <v>11924</v>
      </c>
      <c r="B690" t="s">
        <v>1744</v>
      </c>
      <c r="C690" t="s">
        <v>1167</v>
      </c>
      <c r="D690" t="s">
        <v>2705</v>
      </c>
      <c r="E690" t="s">
        <v>2024</v>
      </c>
      <c r="F690" t="s">
        <v>1143</v>
      </c>
      <c r="G690" t="str">
        <f>TRIM(DataCo_Customers[[#This Row],[Customer State]])</f>
        <v>PR</v>
      </c>
    </row>
    <row r="691" spans="1:7" x14ac:dyDescent="0.35">
      <c r="A691">
        <v>16086</v>
      </c>
      <c r="B691" t="s">
        <v>1745</v>
      </c>
      <c r="C691" t="s">
        <v>1167</v>
      </c>
      <c r="D691" t="s">
        <v>2706</v>
      </c>
      <c r="E691" t="s">
        <v>2024</v>
      </c>
      <c r="F691" t="s">
        <v>1143</v>
      </c>
      <c r="G691" t="str">
        <f>TRIM(DataCo_Customers[[#This Row],[Customer State]])</f>
        <v>PR</v>
      </c>
    </row>
    <row r="692" spans="1:7" x14ac:dyDescent="0.35">
      <c r="A692">
        <v>19445</v>
      </c>
      <c r="B692" t="s">
        <v>1746</v>
      </c>
      <c r="C692" t="s">
        <v>1167</v>
      </c>
      <c r="D692" t="s">
        <v>2707</v>
      </c>
      <c r="E692" t="s">
        <v>1138</v>
      </c>
      <c r="F692" t="s">
        <v>1143</v>
      </c>
      <c r="G692" t="str">
        <f>TRIM(DataCo_Customers[[#This Row],[Customer State]])</f>
        <v>PR</v>
      </c>
    </row>
    <row r="693" spans="1:7" x14ac:dyDescent="0.35">
      <c r="A693">
        <v>19444</v>
      </c>
      <c r="B693" t="s">
        <v>1747</v>
      </c>
      <c r="C693" t="s">
        <v>1167</v>
      </c>
      <c r="D693" t="s">
        <v>2708</v>
      </c>
      <c r="E693" t="s">
        <v>2024</v>
      </c>
      <c r="F693" t="s">
        <v>1143</v>
      </c>
      <c r="G693" t="str">
        <f>TRIM(DataCo_Customers[[#This Row],[Customer State]])</f>
        <v>PR</v>
      </c>
    </row>
    <row r="694" spans="1:7" x14ac:dyDescent="0.35">
      <c r="A694">
        <v>19443</v>
      </c>
      <c r="B694" t="s">
        <v>1748</v>
      </c>
      <c r="C694" t="s">
        <v>1167</v>
      </c>
      <c r="D694" t="s">
        <v>2709</v>
      </c>
      <c r="E694" t="s">
        <v>2024</v>
      </c>
      <c r="F694" t="s">
        <v>1143</v>
      </c>
      <c r="G694" t="str">
        <f>TRIM(DataCo_Customers[[#This Row],[Customer State]])</f>
        <v>PR</v>
      </c>
    </row>
    <row r="695" spans="1:7" x14ac:dyDescent="0.35">
      <c r="A695">
        <v>19442</v>
      </c>
      <c r="B695" t="s">
        <v>1749</v>
      </c>
      <c r="C695" t="s">
        <v>1167</v>
      </c>
      <c r="D695" t="s">
        <v>2710</v>
      </c>
      <c r="E695" t="s">
        <v>1138</v>
      </c>
      <c r="F695" t="s">
        <v>1143</v>
      </c>
      <c r="G695" t="str">
        <f>TRIM(DataCo_Customers[[#This Row],[Customer State]])</f>
        <v>PR</v>
      </c>
    </row>
    <row r="696" spans="1:7" x14ac:dyDescent="0.35">
      <c r="A696">
        <v>19441</v>
      </c>
      <c r="B696" t="s">
        <v>1750</v>
      </c>
      <c r="C696" t="s">
        <v>1167</v>
      </c>
      <c r="D696" t="s">
        <v>2711</v>
      </c>
      <c r="E696" t="s">
        <v>2024</v>
      </c>
      <c r="F696" t="s">
        <v>1143</v>
      </c>
      <c r="G696" t="str">
        <f>TRIM(DataCo_Customers[[#This Row],[Customer State]])</f>
        <v>PR</v>
      </c>
    </row>
    <row r="697" spans="1:7" x14ac:dyDescent="0.35">
      <c r="A697">
        <v>19440</v>
      </c>
      <c r="B697" t="s">
        <v>1751</v>
      </c>
      <c r="C697" t="s">
        <v>1167</v>
      </c>
      <c r="D697" t="s">
        <v>2712</v>
      </c>
      <c r="E697" t="s">
        <v>1138</v>
      </c>
      <c r="F697" t="s">
        <v>1143</v>
      </c>
      <c r="G697" t="str">
        <f>TRIM(DataCo_Customers[[#This Row],[Customer State]])</f>
        <v>PR</v>
      </c>
    </row>
    <row r="698" spans="1:7" x14ac:dyDescent="0.35">
      <c r="A698">
        <v>19439</v>
      </c>
      <c r="B698" t="s">
        <v>1752</v>
      </c>
      <c r="C698" t="s">
        <v>1167</v>
      </c>
      <c r="D698" t="s">
        <v>2713</v>
      </c>
      <c r="E698" t="s">
        <v>2024</v>
      </c>
      <c r="F698" t="s">
        <v>1143</v>
      </c>
      <c r="G698" t="str">
        <f>TRIM(DataCo_Customers[[#This Row],[Customer State]])</f>
        <v>PR</v>
      </c>
    </row>
    <row r="699" spans="1:7" x14ac:dyDescent="0.35">
      <c r="A699">
        <v>19438</v>
      </c>
      <c r="B699" t="s">
        <v>1753</v>
      </c>
      <c r="C699" t="s">
        <v>1137</v>
      </c>
      <c r="D699" t="s">
        <v>2714</v>
      </c>
      <c r="E699" t="s">
        <v>1138</v>
      </c>
      <c r="F699" t="s">
        <v>1143</v>
      </c>
      <c r="G699" t="str">
        <f>TRIM(DataCo_Customers[[#This Row],[Customer State]])</f>
        <v>PR</v>
      </c>
    </row>
    <row r="700" spans="1:7" x14ac:dyDescent="0.35">
      <c r="A700">
        <v>19437</v>
      </c>
      <c r="B700" t="s">
        <v>1754</v>
      </c>
      <c r="C700" t="s">
        <v>1167</v>
      </c>
      <c r="D700" t="s">
        <v>2715</v>
      </c>
      <c r="E700" t="s">
        <v>2024</v>
      </c>
      <c r="F700" t="s">
        <v>1143</v>
      </c>
      <c r="G700" t="str">
        <f>TRIM(DataCo_Customers[[#This Row],[Customer State]])</f>
        <v>PR</v>
      </c>
    </row>
    <row r="701" spans="1:7" x14ac:dyDescent="0.35">
      <c r="A701">
        <v>19436</v>
      </c>
      <c r="B701" t="s">
        <v>1755</v>
      </c>
      <c r="C701" t="s">
        <v>1137</v>
      </c>
      <c r="D701" t="s">
        <v>2716</v>
      </c>
      <c r="E701" t="s">
        <v>1138</v>
      </c>
      <c r="F701" t="s">
        <v>1143</v>
      </c>
      <c r="G701" t="str">
        <f>TRIM(DataCo_Customers[[#This Row],[Customer State]])</f>
        <v>PR</v>
      </c>
    </row>
    <row r="702" spans="1:7" x14ac:dyDescent="0.35">
      <c r="A702">
        <v>19435</v>
      </c>
      <c r="B702" t="s">
        <v>1756</v>
      </c>
      <c r="C702" t="s">
        <v>1141</v>
      </c>
      <c r="D702" t="s">
        <v>2717</v>
      </c>
      <c r="E702" t="s">
        <v>2024</v>
      </c>
      <c r="F702" t="s">
        <v>1142</v>
      </c>
      <c r="G702" t="str">
        <f>TRIM(DataCo_Customers[[#This Row],[Customer State]])</f>
        <v>PR</v>
      </c>
    </row>
    <row r="703" spans="1:7" x14ac:dyDescent="0.35">
      <c r="A703">
        <v>19434</v>
      </c>
      <c r="B703" t="s">
        <v>1757</v>
      </c>
      <c r="C703" t="s">
        <v>1167</v>
      </c>
      <c r="D703" t="s">
        <v>2718</v>
      </c>
      <c r="E703" t="s">
        <v>1138</v>
      </c>
      <c r="F703" t="s">
        <v>1142</v>
      </c>
      <c r="G703" t="str">
        <f>TRIM(DataCo_Customers[[#This Row],[Customer State]])</f>
        <v>PR</v>
      </c>
    </row>
    <row r="704" spans="1:7" x14ac:dyDescent="0.35">
      <c r="A704">
        <v>19433</v>
      </c>
      <c r="B704" t="s">
        <v>1758</v>
      </c>
      <c r="C704" t="s">
        <v>1167</v>
      </c>
      <c r="D704" t="s">
        <v>2719</v>
      </c>
      <c r="E704" t="s">
        <v>2024</v>
      </c>
      <c r="F704" t="s">
        <v>1142</v>
      </c>
      <c r="G704" t="str">
        <f>TRIM(DataCo_Customers[[#This Row],[Customer State]])</f>
        <v>PR</v>
      </c>
    </row>
    <row r="705" spans="1:7" x14ac:dyDescent="0.35">
      <c r="A705">
        <v>19432</v>
      </c>
      <c r="B705" t="s">
        <v>1759</v>
      </c>
      <c r="C705" t="s">
        <v>1167</v>
      </c>
      <c r="D705" t="s">
        <v>2720</v>
      </c>
      <c r="E705" t="s">
        <v>2024</v>
      </c>
      <c r="F705" t="s">
        <v>1150</v>
      </c>
      <c r="G705" t="str">
        <f>TRIM(DataCo_Customers[[#This Row],[Customer State]])</f>
        <v>HI</v>
      </c>
    </row>
    <row r="706" spans="1:7" x14ac:dyDescent="0.35">
      <c r="A706">
        <v>19431</v>
      </c>
      <c r="B706" t="s">
        <v>1760</v>
      </c>
      <c r="C706" t="s">
        <v>1167</v>
      </c>
      <c r="D706" t="s">
        <v>2721</v>
      </c>
      <c r="E706" t="s">
        <v>2024</v>
      </c>
      <c r="F706" t="s">
        <v>1142</v>
      </c>
      <c r="G706" t="str">
        <f>TRIM(DataCo_Customers[[#This Row],[Customer State]])</f>
        <v>PR</v>
      </c>
    </row>
    <row r="707" spans="1:7" x14ac:dyDescent="0.35">
      <c r="A707">
        <v>19430</v>
      </c>
      <c r="B707" t="s">
        <v>1761</v>
      </c>
      <c r="C707" t="s">
        <v>1167</v>
      </c>
      <c r="D707" t="s">
        <v>2722</v>
      </c>
      <c r="E707" t="s">
        <v>1138</v>
      </c>
      <c r="F707" t="s">
        <v>1142</v>
      </c>
      <c r="G707" t="str">
        <f>TRIM(DataCo_Customers[[#This Row],[Customer State]])</f>
        <v>PR</v>
      </c>
    </row>
    <row r="708" spans="1:7" x14ac:dyDescent="0.35">
      <c r="A708">
        <v>19429</v>
      </c>
      <c r="B708" t="s">
        <v>1762</v>
      </c>
      <c r="C708" t="s">
        <v>1141</v>
      </c>
      <c r="D708" t="s">
        <v>2070</v>
      </c>
      <c r="E708" t="s">
        <v>2024</v>
      </c>
      <c r="F708" t="s">
        <v>1142</v>
      </c>
      <c r="G708" t="str">
        <f>TRIM(DataCo_Customers[[#This Row],[Customer State]])</f>
        <v>PR</v>
      </c>
    </row>
    <row r="709" spans="1:7" x14ac:dyDescent="0.35">
      <c r="A709">
        <v>19428</v>
      </c>
      <c r="B709" t="s">
        <v>1763</v>
      </c>
      <c r="C709" t="s">
        <v>1141</v>
      </c>
      <c r="D709" t="s">
        <v>2063</v>
      </c>
      <c r="E709" t="s">
        <v>2024</v>
      </c>
      <c r="F709" t="s">
        <v>1142</v>
      </c>
      <c r="G709" t="str">
        <f>TRIM(DataCo_Customers[[#This Row],[Customer State]])</f>
        <v>PR</v>
      </c>
    </row>
    <row r="710" spans="1:7" x14ac:dyDescent="0.35">
      <c r="A710">
        <v>19427</v>
      </c>
      <c r="B710" t="s">
        <v>1764</v>
      </c>
      <c r="C710" t="s">
        <v>1167</v>
      </c>
      <c r="D710" t="s">
        <v>2723</v>
      </c>
      <c r="E710" t="s">
        <v>2024</v>
      </c>
      <c r="F710" t="s">
        <v>1142</v>
      </c>
      <c r="G710" t="str">
        <f>TRIM(DataCo_Customers[[#This Row],[Customer State]])</f>
        <v>PR</v>
      </c>
    </row>
    <row r="711" spans="1:7" x14ac:dyDescent="0.35">
      <c r="A711">
        <v>19426</v>
      </c>
      <c r="B711" t="s">
        <v>1765</v>
      </c>
      <c r="C711" t="s">
        <v>1141</v>
      </c>
      <c r="D711" t="s">
        <v>2724</v>
      </c>
      <c r="E711" t="s">
        <v>2024</v>
      </c>
      <c r="F711" t="s">
        <v>1144</v>
      </c>
      <c r="G711" t="str">
        <f>TRIM(DataCo_Customers[[#This Row],[Customer State]])</f>
        <v>NY</v>
      </c>
    </row>
    <row r="712" spans="1:7" x14ac:dyDescent="0.35">
      <c r="A712">
        <v>19425</v>
      </c>
      <c r="B712" t="s">
        <v>1766</v>
      </c>
      <c r="C712" t="s">
        <v>1141</v>
      </c>
      <c r="D712" t="s">
        <v>2725</v>
      </c>
      <c r="E712" t="s">
        <v>1138</v>
      </c>
      <c r="F712" t="s">
        <v>1142</v>
      </c>
      <c r="G712" t="str">
        <f>TRIM(DataCo_Customers[[#This Row],[Customer State]])</f>
        <v>PR</v>
      </c>
    </row>
    <row r="713" spans="1:7" x14ac:dyDescent="0.35">
      <c r="A713">
        <v>19424</v>
      </c>
      <c r="B713" t="s">
        <v>1767</v>
      </c>
      <c r="C713" t="s">
        <v>1141</v>
      </c>
      <c r="D713" t="s">
        <v>2726</v>
      </c>
      <c r="E713" t="s">
        <v>2024</v>
      </c>
      <c r="F713" t="s">
        <v>1142</v>
      </c>
      <c r="G713" t="str">
        <f>TRIM(DataCo_Customers[[#This Row],[Customer State]])</f>
        <v>PR</v>
      </c>
    </row>
    <row r="714" spans="1:7" x14ac:dyDescent="0.35">
      <c r="A714">
        <v>19423</v>
      </c>
      <c r="B714" t="s">
        <v>1768</v>
      </c>
      <c r="C714" t="s">
        <v>1141</v>
      </c>
      <c r="D714" t="s">
        <v>2727</v>
      </c>
      <c r="E714" t="s">
        <v>2024</v>
      </c>
      <c r="F714" t="s">
        <v>1142</v>
      </c>
      <c r="G714" t="str">
        <f>TRIM(DataCo_Customers[[#This Row],[Customer State]])</f>
        <v>PR</v>
      </c>
    </row>
    <row r="715" spans="1:7" x14ac:dyDescent="0.35">
      <c r="A715">
        <v>19422</v>
      </c>
      <c r="B715" t="s">
        <v>1769</v>
      </c>
      <c r="C715" t="s">
        <v>1141</v>
      </c>
      <c r="D715" t="s">
        <v>2728</v>
      </c>
      <c r="E715" t="s">
        <v>1138</v>
      </c>
      <c r="F715" t="s">
        <v>1142</v>
      </c>
      <c r="G715" t="str">
        <f>TRIM(DataCo_Customers[[#This Row],[Customer State]])</f>
        <v>PR</v>
      </c>
    </row>
    <row r="716" spans="1:7" x14ac:dyDescent="0.35">
      <c r="A716">
        <v>19421</v>
      </c>
      <c r="B716" t="s">
        <v>1770</v>
      </c>
      <c r="C716" t="s">
        <v>1141</v>
      </c>
      <c r="D716" t="s">
        <v>2080</v>
      </c>
      <c r="E716" t="s">
        <v>2024</v>
      </c>
      <c r="F716" t="s">
        <v>1142</v>
      </c>
      <c r="G716" t="str">
        <f>TRIM(DataCo_Customers[[#This Row],[Customer State]])</f>
        <v>PR</v>
      </c>
    </row>
    <row r="717" spans="1:7" x14ac:dyDescent="0.35">
      <c r="A717">
        <v>19420</v>
      </c>
      <c r="B717" t="s">
        <v>1771</v>
      </c>
      <c r="C717" t="s">
        <v>1137</v>
      </c>
      <c r="D717" t="s">
        <v>2729</v>
      </c>
      <c r="E717" t="s">
        <v>2024</v>
      </c>
      <c r="F717" t="s">
        <v>1142</v>
      </c>
      <c r="G717" t="str">
        <f>TRIM(DataCo_Customers[[#This Row],[Customer State]])</f>
        <v>PR</v>
      </c>
    </row>
    <row r="718" spans="1:7" x14ac:dyDescent="0.35">
      <c r="A718">
        <v>19419</v>
      </c>
      <c r="B718" t="s">
        <v>1772</v>
      </c>
      <c r="C718" t="s">
        <v>1137</v>
      </c>
      <c r="D718" t="s">
        <v>2730</v>
      </c>
      <c r="E718" t="s">
        <v>1138</v>
      </c>
      <c r="F718" t="s">
        <v>1142</v>
      </c>
      <c r="G718" t="str">
        <f>TRIM(DataCo_Customers[[#This Row],[Customer State]])</f>
        <v>PR</v>
      </c>
    </row>
    <row r="719" spans="1:7" x14ac:dyDescent="0.35">
      <c r="A719">
        <v>19418</v>
      </c>
      <c r="B719" t="s">
        <v>1773</v>
      </c>
      <c r="C719" t="s">
        <v>1141</v>
      </c>
      <c r="D719" t="s">
        <v>2731</v>
      </c>
      <c r="E719" t="s">
        <v>2024</v>
      </c>
      <c r="F719" t="s">
        <v>1142</v>
      </c>
      <c r="G719" t="str">
        <f>TRIM(DataCo_Customers[[#This Row],[Customer State]])</f>
        <v>PR</v>
      </c>
    </row>
    <row r="720" spans="1:7" x14ac:dyDescent="0.35">
      <c r="A720">
        <v>19417</v>
      </c>
      <c r="B720" t="s">
        <v>1774</v>
      </c>
      <c r="C720" t="s">
        <v>1137</v>
      </c>
      <c r="D720" t="s">
        <v>2732</v>
      </c>
      <c r="E720" t="s">
        <v>1138</v>
      </c>
      <c r="F720" t="s">
        <v>1142</v>
      </c>
      <c r="G720" t="str">
        <f>TRIM(DataCo_Customers[[#This Row],[Customer State]])</f>
        <v>PR</v>
      </c>
    </row>
    <row r="721" spans="1:7" x14ac:dyDescent="0.35">
      <c r="A721">
        <v>19416</v>
      </c>
      <c r="B721" t="s">
        <v>1775</v>
      </c>
      <c r="C721" t="s">
        <v>1137</v>
      </c>
      <c r="D721" t="s">
        <v>2733</v>
      </c>
      <c r="E721" t="s">
        <v>2024</v>
      </c>
      <c r="F721" t="s">
        <v>1144</v>
      </c>
      <c r="G721" t="str">
        <f>TRIM(DataCo_Customers[[#This Row],[Customer State]])</f>
        <v>NY</v>
      </c>
    </row>
    <row r="722" spans="1:7" x14ac:dyDescent="0.35">
      <c r="A722">
        <v>19415</v>
      </c>
      <c r="B722" t="s">
        <v>1776</v>
      </c>
      <c r="C722" t="s">
        <v>1141</v>
      </c>
      <c r="D722" t="s">
        <v>2734</v>
      </c>
      <c r="E722" t="s">
        <v>1138</v>
      </c>
      <c r="F722" t="s">
        <v>1142</v>
      </c>
      <c r="G722" t="str">
        <f>TRIM(DataCo_Customers[[#This Row],[Customer State]])</f>
        <v>PR</v>
      </c>
    </row>
    <row r="723" spans="1:7" x14ac:dyDescent="0.35">
      <c r="A723">
        <v>19414</v>
      </c>
      <c r="B723" t="s">
        <v>1777</v>
      </c>
      <c r="C723" t="s">
        <v>1167</v>
      </c>
      <c r="D723" t="s">
        <v>2735</v>
      </c>
      <c r="E723" t="s">
        <v>2024</v>
      </c>
      <c r="F723" t="s">
        <v>1142</v>
      </c>
      <c r="G723" t="str">
        <f>TRIM(DataCo_Customers[[#This Row],[Customer State]])</f>
        <v>PR</v>
      </c>
    </row>
    <row r="724" spans="1:7" x14ac:dyDescent="0.35">
      <c r="A724">
        <v>19413</v>
      </c>
      <c r="B724" t="s">
        <v>1778</v>
      </c>
      <c r="C724" t="s">
        <v>1167</v>
      </c>
      <c r="D724" t="s">
        <v>2736</v>
      </c>
      <c r="E724" t="s">
        <v>2024</v>
      </c>
      <c r="F724" t="s">
        <v>1142</v>
      </c>
      <c r="G724" t="str">
        <f>TRIM(DataCo_Customers[[#This Row],[Customer State]])</f>
        <v>PR</v>
      </c>
    </row>
    <row r="725" spans="1:7" x14ac:dyDescent="0.35">
      <c r="A725">
        <v>19412</v>
      </c>
      <c r="B725" t="s">
        <v>1779</v>
      </c>
      <c r="C725" t="s">
        <v>1167</v>
      </c>
      <c r="D725" t="s">
        <v>2737</v>
      </c>
      <c r="E725" t="s">
        <v>1138</v>
      </c>
      <c r="F725" t="s">
        <v>1142</v>
      </c>
      <c r="G725" t="str">
        <f>TRIM(DataCo_Customers[[#This Row],[Customer State]])</f>
        <v>PR</v>
      </c>
    </row>
    <row r="726" spans="1:7" x14ac:dyDescent="0.35">
      <c r="A726">
        <v>19411</v>
      </c>
      <c r="B726" t="s">
        <v>1780</v>
      </c>
      <c r="C726" t="s">
        <v>1167</v>
      </c>
      <c r="D726" t="s">
        <v>2738</v>
      </c>
      <c r="E726" t="s">
        <v>2024</v>
      </c>
      <c r="F726" t="s">
        <v>1152</v>
      </c>
      <c r="G726" t="str">
        <f>TRIM(DataCo_Customers[[#This Row],[Customer State]])</f>
        <v>IL</v>
      </c>
    </row>
    <row r="727" spans="1:7" x14ac:dyDescent="0.35">
      <c r="A727">
        <v>19410</v>
      </c>
      <c r="B727" t="s">
        <v>1781</v>
      </c>
      <c r="C727" t="s">
        <v>1167</v>
      </c>
      <c r="D727" t="s">
        <v>2739</v>
      </c>
      <c r="E727" t="s">
        <v>1138</v>
      </c>
      <c r="F727" t="s">
        <v>1142</v>
      </c>
      <c r="G727" t="str">
        <f>TRIM(DataCo_Customers[[#This Row],[Customer State]])</f>
        <v>PR</v>
      </c>
    </row>
    <row r="728" spans="1:7" x14ac:dyDescent="0.35">
      <c r="A728">
        <v>19409</v>
      </c>
      <c r="B728" t="s">
        <v>1782</v>
      </c>
      <c r="C728" t="s">
        <v>1167</v>
      </c>
      <c r="D728" t="s">
        <v>2740</v>
      </c>
      <c r="E728" t="s">
        <v>2024</v>
      </c>
      <c r="F728" t="s">
        <v>1161</v>
      </c>
      <c r="G728" t="str">
        <f>TRIM(DataCo_Customers[[#This Row],[Customer State]])</f>
        <v>MI</v>
      </c>
    </row>
    <row r="729" spans="1:7" x14ac:dyDescent="0.35">
      <c r="A729">
        <v>19408</v>
      </c>
      <c r="B729" t="s">
        <v>1783</v>
      </c>
      <c r="C729" t="s">
        <v>1141</v>
      </c>
      <c r="D729" t="s">
        <v>2741</v>
      </c>
      <c r="E729" t="s">
        <v>1138</v>
      </c>
      <c r="F729" t="s">
        <v>1142</v>
      </c>
      <c r="G729" t="str">
        <f>TRIM(DataCo_Customers[[#This Row],[Customer State]])</f>
        <v>PR</v>
      </c>
    </row>
    <row r="730" spans="1:7" x14ac:dyDescent="0.35">
      <c r="A730">
        <v>19407</v>
      </c>
      <c r="B730" t="s">
        <v>1784</v>
      </c>
      <c r="C730" t="s">
        <v>1141</v>
      </c>
      <c r="D730" t="s">
        <v>2742</v>
      </c>
      <c r="E730" t="s">
        <v>2024</v>
      </c>
      <c r="F730" t="s">
        <v>1142</v>
      </c>
      <c r="G730" t="str">
        <f>TRIM(DataCo_Customers[[#This Row],[Customer State]])</f>
        <v>PR</v>
      </c>
    </row>
    <row r="731" spans="1:7" x14ac:dyDescent="0.35">
      <c r="A731">
        <v>19406</v>
      </c>
      <c r="B731" t="s">
        <v>1785</v>
      </c>
      <c r="C731" t="s">
        <v>1141</v>
      </c>
      <c r="D731" t="s">
        <v>2743</v>
      </c>
      <c r="E731" t="s">
        <v>1138</v>
      </c>
      <c r="F731" t="s">
        <v>1142</v>
      </c>
      <c r="G731" t="str">
        <f>TRIM(DataCo_Customers[[#This Row],[Customer State]])</f>
        <v>PR</v>
      </c>
    </row>
    <row r="732" spans="1:7" x14ac:dyDescent="0.35">
      <c r="A732">
        <v>19405</v>
      </c>
      <c r="B732" t="s">
        <v>1786</v>
      </c>
      <c r="C732" t="s">
        <v>1167</v>
      </c>
      <c r="D732" t="s">
        <v>2744</v>
      </c>
      <c r="E732" t="s">
        <v>2024</v>
      </c>
      <c r="F732" t="s">
        <v>1142</v>
      </c>
      <c r="G732" t="str">
        <f>TRIM(DataCo_Customers[[#This Row],[Customer State]])</f>
        <v>PR</v>
      </c>
    </row>
    <row r="733" spans="1:7" x14ac:dyDescent="0.35">
      <c r="A733">
        <v>19404</v>
      </c>
      <c r="B733" t="s">
        <v>1787</v>
      </c>
      <c r="C733" t="s">
        <v>1141</v>
      </c>
      <c r="D733" t="s">
        <v>2745</v>
      </c>
      <c r="E733" t="s">
        <v>1138</v>
      </c>
      <c r="F733" t="s">
        <v>1142</v>
      </c>
      <c r="G733" t="str">
        <f>TRIM(DataCo_Customers[[#This Row],[Customer State]])</f>
        <v>PR</v>
      </c>
    </row>
    <row r="734" spans="1:7" x14ac:dyDescent="0.35">
      <c r="A734">
        <v>19403</v>
      </c>
      <c r="B734" t="s">
        <v>1788</v>
      </c>
      <c r="C734" t="s">
        <v>1167</v>
      </c>
      <c r="D734" t="s">
        <v>2746</v>
      </c>
      <c r="E734" t="s">
        <v>2024</v>
      </c>
      <c r="F734" t="s">
        <v>1142</v>
      </c>
      <c r="G734" t="str">
        <f>TRIM(DataCo_Customers[[#This Row],[Customer State]])</f>
        <v>PR</v>
      </c>
    </row>
    <row r="735" spans="1:7" x14ac:dyDescent="0.35">
      <c r="A735">
        <v>19402</v>
      </c>
      <c r="B735" t="s">
        <v>1789</v>
      </c>
      <c r="C735" t="s">
        <v>1167</v>
      </c>
      <c r="D735" t="s">
        <v>2747</v>
      </c>
      <c r="E735" t="s">
        <v>1138</v>
      </c>
      <c r="F735" t="s">
        <v>1142</v>
      </c>
      <c r="G735" t="str">
        <f>TRIM(DataCo_Customers[[#This Row],[Customer State]])</f>
        <v>PR</v>
      </c>
    </row>
    <row r="736" spans="1:7" x14ac:dyDescent="0.35">
      <c r="A736">
        <v>19401</v>
      </c>
      <c r="B736" t="s">
        <v>1790</v>
      </c>
      <c r="C736" t="s">
        <v>1167</v>
      </c>
      <c r="D736" t="s">
        <v>2748</v>
      </c>
      <c r="E736" t="s">
        <v>2024</v>
      </c>
      <c r="F736" t="s">
        <v>1142</v>
      </c>
      <c r="G736" t="str">
        <f>TRIM(DataCo_Customers[[#This Row],[Customer State]])</f>
        <v>PR</v>
      </c>
    </row>
    <row r="737" spans="1:7" x14ac:dyDescent="0.35">
      <c r="A737">
        <v>19400</v>
      </c>
      <c r="B737" t="s">
        <v>1791</v>
      </c>
      <c r="C737" t="s">
        <v>1167</v>
      </c>
      <c r="D737" t="s">
        <v>2749</v>
      </c>
      <c r="E737" t="s">
        <v>2024</v>
      </c>
      <c r="F737" t="s">
        <v>1151</v>
      </c>
      <c r="G737" t="str">
        <f>TRIM(DataCo_Customers[[#This Row],[Customer State]])</f>
        <v>CA</v>
      </c>
    </row>
    <row r="738" spans="1:7" x14ac:dyDescent="0.35">
      <c r="A738">
        <v>19399</v>
      </c>
      <c r="B738" t="s">
        <v>1792</v>
      </c>
      <c r="C738" t="s">
        <v>1137</v>
      </c>
      <c r="D738" t="s">
        <v>2750</v>
      </c>
      <c r="E738" t="s">
        <v>2024</v>
      </c>
      <c r="F738" t="s">
        <v>1142</v>
      </c>
      <c r="G738" t="str">
        <f>TRIM(DataCo_Customers[[#This Row],[Customer State]])</f>
        <v>PR</v>
      </c>
    </row>
    <row r="739" spans="1:7" x14ac:dyDescent="0.35">
      <c r="A739">
        <v>19398</v>
      </c>
      <c r="B739" t="s">
        <v>1793</v>
      </c>
      <c r="C739" t="s">
        <v>1137</v>
      </c>
      <c r="D739" t="s">
        <v>2751</v>
      </c>
      <c r="E739" t="s">
        <v>1138</v>
      </c>
      <c r="F739" t="s">
        <v>1142</v>
      </c>
      <c r="G739" t="str">
        <f>TRIM(DataCo_Customers[[#This Row],[Customer State]])</f>
        <v>PR</v>
      </c>
    </row>
    <row r="740" spans="1:7" x14ac:dyDescent="0.35">
      <c r="A740">
        <v>19397</v>
      </c>
      <c r="B740" t="s">
        <v>1794</v>
      </c>
      <c r="C740" t="s">
        <v>1137</v>
      </c>
      <c r="D740" t="s">
        <v>2752</v>
      </c>
      <c r="E740" t="s">
        <v>2024</v>
      </c>
      <c r="F740" t="s">
        <v>1142</v>
      </c>
      <c r="G740" t="str">
        <f>TRIM(DataCo_Customers[[#This Row],[Customer State]])</f>
        <v>PR</v>
      </c>
    </row>
    <row r="741" spans="1:7" x14ac:dyDescent="0.35">
      <c r="A741">
        <v>19396</v>
      </c>
      <c r="B741" t="s">
        <v>1795</v>
      </c>
      <c r="C741" t="s">
        <v>1137</v>
      </c>
      <c r="D741" t="s">
        <v>2753</v>
      </c>
      <c r="E741" t="s">
        <v>1138</v>
      </c>
      <c r="F741" t="s">
        <v>1142</v>
      </c>
      <c r="G741" t="str">
        <f>TRIM(DataCo_Customers[[#This Row],[Customer State]])</f>
        <v>PR</v>
      </c>
    </row>
    <row r="742" spans="1:7" x14ac:dyDescent="0.35">
      <c r="A742">
        <v>19395</v>
      </c>
      <c r="B742" t="s">
        <v>1796</v>
      </c>
      <c r="C742" t="s">
        <v>1137</v>
      </c>
      <c r="D742" t="s">
        <v>2754</v>
      </c>
      <c r="E742" t="s">
        <v>2024</v>
      </c>
      <c r="F742" t="s">
        <v>1142</v>
      </c>
      <c r="G742" t="str">
        <f>TRIM(DataCo_Customers[[#This Row],[Customer State]])</f>
        <v>PR</v>
      </c>
    </row>
    <row r="743" spans="1:7" x14ac:dyDescent="0.35">
      <c r="A743">
        <v>19394</v>
      </c>
      <c r="B743" t="s">
        <v>1797</v>
      </c>
      <c r="C743" t="s">
        <v>1137</v>
      </c>
      <c r="D743" t="s">
        <v>2755</v>
      </c>
      <c r="E743" t="s">
        <v>2024</v>
      </c>
      <c r="F743" t="s">
        <v>1151</v>
      </c>
      <c r="G743" t="str">
        <f>TRIM(DataCo_Customers[[#This Row],[Customer State]])</f>
        <v>CA</v>
      </c>
    </row>
    <row r="744" spans="1:7" x14ac:dyDescent="0.35">
      <c r="A744">
        <v>19393</v>
      </c>
      <c r="B744" t="s">
        <v>1798</v>
      </c>
      <c r="C744" t="s">
        <v>1137</v>
      </c>
      <c r="D744" t="s">
        <v>2756</v>
      </c>
      <c r="E744" t="s">
        <v>1138</v>
      </c>
      <c r="F744" t="s">
        <v>1142</v>
      </c>
      <c r="G744" t="str">
        <f>TRIM(DataCo_Customers[[#This Row],[Customer State]])</f>
        <v>PR</v>
      </c>
    </row>
    <row r="745" spans="1:7" x14ac:dyDescent="0.35">
      <c r="A745">
        <v>19392</v>
      </c>
      <c r="B745" t="s">
        <v>1799</v>
      </c>
      <c r="C745" t="s">
        <v>1137</v>
      </c>
      <c r="D745" t="s">
        <v>2757</v>
      </c>
      <c r="E745" t="s">
        <v>2024</v>
      </c>
      <c r="F745" t="s">
        <v>1142</v>
      </c>
      <c r="G745" t="str">
        <f>TRIM(DataCo_Customers[[#This Row],[Customer State]])</f>
        <v>PR</v>
      </c>
    </row>
    <row r="746" spans="1:7" x14ac:dyDescent="0.35">
      <c r="A746">
        <v>19391</v>
      </c>
      <c r="B746" t="s">
        <v>1800</v>
      </c>
      <c r="C746" t="s">
        <v>1167</v>
      </c>
      <c r="D746" t="s">
        <v>2758</v>
      </c>
      <c r="E746" t="s">
        <v>1138</v>
      </c>
      <c r="F746" t="s">
        <v>1142</v>
      </c>
      <c r="G746" t="str">
        <f>TRIM(DataCo_Customers[[#This Row],[Customer State]])</f>
        <v>PR</v>
      </c>
    </row>
    <row r="747" spans="1:7" x14ac:dyDescent="0.35">
      <c r="A747">
        <v>19390</v>
      </c>
      <c r="B747" t="s">
        <v>1801</v>
      </c>
      <c r="C747" t="s">
        <v>1137</v>
      </c>
      <c r="D747" t="s">
        <v>2759</v>
      </c>
      <c r="E747" t="s">
        <v>2024</v>
      </c>
      <c r="F747" t="s">
        <v>1142</v>
      </c>
      <c r="G747" t="str">
        <f>TRIM(DataCo_Customers[[#This Row],[Customer State]])</f>
        <v>PR</v>
      </c>
    </row>
    <row r="748" spans="1:7" x14ac:dyDescent="0.35">
      <c r="A748">
        <v>19389</v>
      </c>
      <c r="B748" t="s">
        <v>1802</v>
      </c>
      <c r="C748" t="s">
        <v>1167</v>
      </c>
      <c r="D748" t="s">
        <v>2760</v>
      </c>
      <c r="E748" t="s">
        <v>2024</v>
      </c>
      <c r="F748" t="s">
        <v>1144</v>
      </c>
      <c r="G748" t="str">
        <f>TRIM(DataCo_Customers[[#This Row],[Customer State]])</f>
        <v>NY</v>
      </c>
    </row>
    <row r="749" spans="1:7" x14ac:dyDescent="0.35">
      <c r="A749">
        <v>19388</v>
      </c>
      <c r="B749" t="s">
        <v>1803</v>
      </c>
      <c r="C749" t="s">
        <v>1167</v>
      </c>
      <c r="D749" t="s">
        <v>2761</v>
      </c>
      <c r="E749" t="s">
        <v>1138</v>
      </c>
      <c r="F749" t="s">
        <v>1142</v>
      </c>
      <c r="G749" t="str">
        <f>TRIM(DataCo_Customers[[#This Row],[Customer State]])</f>
        <v>PR</v>
      </c>
    </row>
    <row r="750" spans="1:7" x14ac:dyDescent="0.35">
      <c r="A750">
        <v>19387</v>
      </c>
      <c r="B750" t="s">
        <v>1804</v>
      </c>
      <c r="C750" t="s">
        <v>1167</v>
      </c>
      <c r="D750" t="s">
        <v>2762</v>
      </c>
      <c r="E750" t="s">
        <v>2024</v>
      </c>
      <c r="F750" t="s">
        <v>1142</v>
      </c>
      <c r="G750" t="str">
        <f>TRIM(DataCo_Customers[[#This Row],[Customer State]])</f>
        <v>PR</v>
      </c>
    </row>
    <row r="751" spans="1:7" x14ac:dyDescent="0.35">
      <c r="A751">
        <v>19386</v>
      </c>
      <c r="B751" t="s">
        <v>1805</v>
      </c>
      <c r="C751" t="s">
        <v>1167</v>
      </c>
      <c r="D751" t="s">
        <v>2763</v>
      </c>
      <c r="E751" t="s">
        <v>1138</v>
      </c>
      <c r="F751" t="s">
        <v>1142</v>
      </c>
      <c r="G751" t="str">
        <f>TRIM(DataCo_Customers[[#This Row],[Customer State]])</f>
        <v>PR</v>
      </c>
    </row>
    <row r="752" spans="1:7" x14ac:dyDescent="0.35">
      <c r="A752">
        <v>19385</v>
      </c>
      <c r="B752" t="s">
        <v>1806</v>
      </c>
      <c r="C752" t="s">
        <v>1167</v>
      </c>
      <c r="D752" t="s">
        <v>2764</v>
      </c>
      <c r="E752" t="s">
        <v>2024</v>
      </c>
      <c r="F752" t="s">
        <v>1142</v>
      </c>
      <c r="G752" t="str">
        <f>TRIM(DataCo_Customers[[#This Row],[Customer State]])</f>
        <v>PR</v>
      </c>
    </row>
    <row r="753" spans="1:7" x14ac:dyDescent="0.35">
      <c r="A753">
        <v>19384</v>
      </c>
      <c r="B753" t="s">
        <v>1807</v>
      </c>
      <c r="C753" t="s">
        <v>1137</v>
      </c>
      <c r="D753" t="s">
        <v>2765</v>
      </c>
      <c r="E753" t="s">
        <v>1138</v>
      </c>
      <c r="F753" t="s">
        <v>1142</v>
      </c>
      <c r="G753" t="str">
        <f>TRIM(DataCo_Customers[[#This Row],[Customer State]])</f>
        <v>PR</v>
      </c>
    </row>
    <row r="754" spans="1:7" x14ac:dyDescent="0.35">
      <c r="A754">
        <v>19383</v>
      </c>
      <c r="B754" t="s">
        <v>1808</v>
      </c>
      <c r="C754" t="s">
        <v>1167</v>
      </c>
      <c r="D754" t="s">
        <v>2766</v>
      </c>
      <c r="E754" t="s">
        <v>2024</v>
      </c>
      <c r="F754" t="s">
        <v>1157</v>
      </c>
      <c r="G754" t="str">
        <f>TRIM(DataCo_Customers[[#This Row],[Customer State]])</f>
        <v>NJ</v>
      </c>
    </row>
    <row r="755" spans="1:7" x14ac:dyDescent="0.35">
      <c r="A755">
        <v>19382</v>
      </c>
      <c r="B755" t="s">
        <v>1809</v>
      </c>
      <c r="C755" t="s">
        <v>1167</v>
      </c>
      <c r="D755" t="s">
        <v>2767</v>
      </c>
      <c r="E755" t="s">
        <v>2024</v>
      </c>
      <c r="F755" t="s">
        <v>1166</v>
      </c>
      <c r="G755" t="str">
        <f>TRIM(DataCo_Customers[[#This Row],[Customer State]])</f>
        <v>TN</v>
      </c>
    </row>
    <row r="756" spans="1:7" x14ac:dyDescent="0.35">
      <c r="A756">
        <v>19381</v>
      </c>
      <c r="B756" t="s">
        <v>1810</v>
      </c>
      <c r="C756" t="s">
        <v>1141</v>
      </c>
      <c r="D756" t="s">
        <v>2768</v>
      </c>
      <c r="E756" t="s">
        <v>2024</v>
      </c>
      <c r="F756" t="s">
        <v>1142</v>
      </c>
      <c r="G756" t="str">
        <f>TRIM(DataCo_Customers[[#This Row],[Customer State]])</f>
        <v>PR</v>
      </c>
    </row>
    <row r="757" spans="1:7" x14ac:dyDescent="0.35">
      <c r="A757">
        <v>19380</v>
      </c>
      <c r="B757" t="s">
        <v>1811</v>
      </c>
      <c r="C757" t="s">
        <v>1141</v>
      </c>
      <c r="D757" t="s">
        <v>2769</v>
      </c>
      <c r="E757" t="s">
        <v>1138</v>
      </c>
      <c r="F757" t="s">
        <v>1142</v>
      </c>
      <c r="G757" t="str">
        <f>TRIM(DataCo_Customers[[#This Row],[Customer State]])</f>
        <v>PR</v>
      </c>
    </row>
    <row r="758" spans="1:7" x14ac:dyDescent="0.35">
      <c r="A758">
        <v>19379</v>
      </c>
      <c r="B758" t="s">
        <v>1812</v>
      </c>
      <c r="C758" t="s">
        <v>1137</v>
      </c>
      <c r="D758" t="s">
        <v>2770</v>
      </c>
      <c r="E758" t="s">
        <v>2024</v>
      </c>
      <c r="F758" t="s">
        <v>1142</v>
      </c>
      <c r="G758" t="str">
        <f>TRIM(DataCo_Customers[[#This Row],[Customer State]])</f>
        <v>PR</v>
      </c>
    </row>
    <row r="759" spans="1:7" x14ac:dyDescent="0.35">
      <c r="A759">
        <v>19378</v>
      </c>
      <c r="B759" t="s">
        <v>1813</v>
      </c>
      <c r="C759" t="s">
        <v>1141</v>
      </c>
      <c r="D759" t="s">
        <v>2771</v>
      </c>
      <c r="E759" t="s">
        <v>1138</v>
      </c>
      <c r="F759" t="s">
        <v>1142</v>
      </c>
      <c r="G759" t="str">
        <f>TRIM(DataCo_Customers[[#This Row],[Customer State]])</f>
        <v>PR</v>
      </c>
    </row>
    <row r="760" spans="1:7" x14ac:dyDescent="0.35">
      <c r="A760">
        <v>19377</v>
      </c>
      <c r="B760" t="s">
        <v>1814</v>
      </c>
      <c r="C760" t="s">
        <v>1141</v>
      </c>
      <c r="D760" t="s">
        <v>2772</v>
      </c>
      <c r="E760" t="s">
        <v>2024</v>
      </c>
      <c r="F760" t="s">
        <v>1142</v>
      </c>
      <c r="G760" t="str">
        <f>TRIM(DataCo_Customers[[#This Row],[Customer State]])</f>
        <v>PR</v>
      </c>
    </row>
    <row r="761" spans="1:7" x14ac:dyDescent="0.35">
      <c r="A761">
        <v>19376</v>
      </c>
      <c r="B761" t="s">
        <v>1815</v>
      </c>
      <c r="C761" t="s">
        <v>1167</v>
      </c>
      <c r="D761" t="s">
        <v>2773</v>
      </c>
      <c r="E761" t="s">
        <v>1138</v>
      </c>
      <c r="F761" t="s">
        <v>1151</v>
      </c>
      <c r="G761" t="str">
        <f>TRIM(DataCo_Customers[[#This Row],[Customer State]])</f>
        <v>CA</v>
      </c>
    </row>
    <row r="762" spans="1:7" x14ac:dyDescent="0.35">
      <c r="A762">
        <v>19375</v>
      </c>
      <c r="B762" t="s">
        <v>1816</v>
      </c>
      <c r="C762" t="s">
        <v>1141</v>
      </c>
      <c r="D762" t="s">
        <v>2774</v>
      </c>
      <c r="E762" t="s">
        <v>2024</v>
      </c>
      <c r="F762" t="s">
        <v>1151</v>
      </c>
      <c r="G762" t="str">
        <f>TRIM(DataCo_Customers[[#This Row],[Customer State]])</f>
        <v>CA</v>
      </c>
    </row>
    <row r="763" spans="1:7" x14ac:dyDescent="0.35">
      <c r="A763">
        <v>19374</v>
      </c>
      <c r="B763" t="s">
        <v>1817</v>
      </c>
      <c r="C763" t="s">
        <v>1141</v>
      </c>
      <c r="D763" t="s">
        <v>2775</v>
      </c>
      <c r="E763" t="s">
        <v>1138</v>
      </c>
      <c r="F763" t="s">
        <v>1151</v>
      </c>
      <c r="G763" t="str">
        <f>TRIM(DataCo_Customers[[#This Row],[Customer State]])</f>
        <v>CA</v>
      </c>
    </row>
    <row r="764" spans="1:7" x14ac:dyDescent="0.35">
      <c r="A764">
        <v>19373</v>
      </c>
      <c r="B764" t="s">
        <v>1818</v>
      </c>
      <c r="C764" t="s">
        <v>1137</v>
      </c>
      <c r="D764" t="s">
        <v>2776</v>
      </c>
      <c r="E764" t="s">
        <v>2024</v>
      </c>
      <c r="F764" t="s">
        <v>1157</v>
      </c>
      <c r="G764" t="str">
        <f>TRIM(DataCo_Customers[[#This Row],[Customer State]])</f>
        <v>NJ</v>
      </c>
    </row>
    <row r="765" spans="1:7" x14ac:dyDescent="0.35">
      <c r="A765">
        <v>19372</v>
      </c>
      <c r="B765" t="s">
        <v>1819</v>
      </c>
      <c r="C765" t="s">
        <v>1137</v>
      </c>
      <c r="D765" t="s">
        <v>2777</v>
      </c>
      <c r="E765" t="s">
        <v>1138</v>
      </c>
      <c r="F765" t="s">
        <v>1151</v>
      </c>
      <c r="G765" t="str">
        <f>TRIM(DataCo_Customers[[#This Row],[Customer State]])</f>
        <v>CA</v>
      </c>
    </row>
    <row r="766" spans="1:7" x14ac:dyDescent="0.35">
      <c r="A766">
        <v>19371</v>
      </c>
      <c r="B766" t="s">
        <v>1820</v>
      </c>
      <c r="C766" t="s">
        <v>1137</v>
      </c>
      <c r="D766" t="s">
        <v>2778</v>
      </c>
      <c r="E766" t="s">
        <v>2024</v>
      </c>
      <c r="F766" t="s">
        <v>1151</v>
      </c>
      <c r="G766" t="str">
        <f>TRIM(DataCo_Customers[[#This Row],[Customer State]])</f>
        <v>CA</v>
      </c>
    </row>
    <row r="767" spans="1:7" x14ac:dyDescent="0.35">
      <c r="A767">
        <v>19370</v>
      </c>
      <c r="B767" t="s">
        <v>1821</v>
      </c>
      <c r="C767" t="s">
        <v>1167</v>
      </c>
      <c r="D767" t="s">
        <v>2779</v>
      </c>
      <c r="E767" t="s">
        <v>1138</v>
      </c>
      <c r="F767" t="s">
        <v>1144</v>
      </c>
      <c r="G767" t="str">
        <f>TRIM(DataCo_Customers[[#This Row],[Customer State]])</f>
        <v>NY</v>
      </c>
    </row>
    <row r="768" spans="1:7" x14ac:dyDescent="0.35">
      <c r="A768">
        <v>19369</v>
      </c>
      <c r="B768" t="s">
        <v>1822</v>
      </c>
      <c r="C768" t="s">
        <v>1167</v>
      </c>
      <c r="D768" t="s">
        <v>2780</v>
      </c>
      <c r="E768" t="s">
        <v>2024</v>
      </c>
      <c r="F768" t="s">
        <v>1148</v>
      </c>
      <c r="G768" t="str">
        <f>TRIM(DataCo_Customers[[#This Row],[Customer State]])</f>
        <v>FL</v>
      </c>
    </row>
    <row r="769" spans="1:7" x14ac:dyDescent="0.35">
      <c r="A769">
        <v>19368</v>
      </c>
      <c r="B769" t="s">
        <v>1823</v>
      </c>
      <c r="C769" t="s">
        <v>1141</v>
      </c>
      <c r="D769" t="s">
        <v>2781</v>
      </c>
      <c r="E769" t="s">
        <v>2024</v>
      </c>
      <c r="F769" t="s">
        <v>1151</v>
      </c>
      <c r="G769" t="str">
        <f>TRIM(DataCo_Customers[[#This Row],[Customer State]])</f>
        <v>CA</v>
      </c>
    </row>
    <row r="770" spans="1:7" x14ac:dyDescent="0.35">
      <c r="A770">
        <v>19367</v>
      </c>
      <c r="B770" t="s">
        <v>1824</v>
      </c>
      <c r="C770" t="s">
        <v>1141</v>
      </c>
      <c r="D770" t="s">
        <v>2782</v>
      </c>
      <c r="E770" t="s">
        <v>1138</v>
      </c>
      <c r="F770" t="s">
        <v>1149</v>
      </c>
      <c r="G770" t="str">
        <f>TRIM(DataCo_Customers[[#This Row],[Customer State]])</f>
        <v>PA</v>
      </c>
    </row>
    <row r="771" spans="1:7" x14ac:dyDescent="0.35">
      <c r="A771">
        <v>19366</v>
      </c>
      <c r="B771" t="s">
        <v>1825</v>
      </c>
      <c r="C771" t="s">
        <v>1141</v>
      </c>
      <c r="D771" t="s">
        <v>2783</v>
      </c>
      <c r="E771" t="s">
        <v>2024</v>
      </c>
      <c r="F771" t="s">
        <v>1144</v>
      </c>
      <c r="G771" t="str">
        <f>TRIM(DataCo_Customers[[#This Row],[Customer State]])</f>
        <v>NY</v>
      </c>
    </row>
    <row r="772" spans="1:7" x14ac:dyDescent="0.35">
      <c r="A772">
        <v>19365</v>
      </c>
      <c r="B772" t="s">
        <v>1826</v>
      </c>
      <c r="C772" t="s">
        <v>1141</v>
      </c>
      <c r="D772" t="s">
        <v>2784</v>
      </c>
      <c r="E772" t="s">
        <v>1138</v>
      </c>
      <c r="F772" t="s">
        <v>1151</v>
      </c>
      <c r="G772" t="str">
        <f>TRIM(DataCo_Customers[[#This Row],[Customer State]])</f>
        <v>CA</v>
      </c>
    </row>
    <row r="773" spans="1:7" x14ac:dyDescent="0.35">
      <c r="A773">
        <v>19364</v>
      </c>
      <c r="B773" t="s">
        <v>1827</v>
      </c>
      <c r="C773" t="s">
        <v>1141</v>
      </c>
      <c r="D773" t="s">
        <v>2785</v>
      </c>
      <c r="E773" t="s">
        <v>2024</v>
      </c>
      <c r="F773" t="s">
        <v>1151</v>
      </c>
      <c r="G773" t="str">
        <f>TRIM(DataCo_Customers[[#This Row],[Customer State]])</f>
        <v>CA</v>
      </c>
    </row>
    <row r="774" spans="1:7" x14ac:dyDescent="0.35">
      <c r="A774">
        <v>19363</v>
      </c>
      <c r="B774" t="s">
        <v>1828</v>
      </c>
      <c r="C774" t="s">
        <v>1141</v>
      </c>
      <c r="D774" t="s">
        <v>2786</v>
      </c>
      <c r="E774" t="s">
        <v>2024</v>
      </c>
      <c r="F774" t="s">
        <v>1172</v>
      </c>
      <c r="G774" t="str">
        <f>TRIM(DataCo_Customers[[#This Row],[Customer State]])</f>
        <v>NC</v>
      </c>
    </row>
    <row r="775" spans="1:7" x14ac:dyDescent="0.35">
      <c r="A775">
        <v>19362</v>
      </c>
      <c r="B775" t="s">
        <v>1829</v>
      </c>
      <c r="C775" t="s">
        <v>1141</v>
      </c>
      <c r="D775" t="s">
        <v>2787</v>
      </c>
      <c r="E775" t="s">
        <v>2024</v>
      </c>
      <c r="F775" t="s">
        <v>1144</v>
      </c>
      <c r="G775" t="str">
        <f>TRIM(DataCo_Customers[[#This Row],[Customer State]])</f>
        <v>NY</v>
      </c>
    </row>
    <row r="776" spans="1:7" x14ac:dyDescent="0.35">
      <c r="A776">
        <v>19361</v>
      </c>
      <c r="B776" t="s">
        <v>1830</v>
      </c>
      <c r="C776" t="s">
        <v>1141</v>
      </c>
      <c r="D776" t="s">
        <v>2788</v>
      </c>
      <c r="E776" t="s">
        <v>1138</v>
      </c>
      <c r="F776" t="s">
        <v>1151</v>
      </c>
      <c r="G776" t="str">
        <f>TRIM(DataCo_Customers[[#This Row],[Customer State]])</f>
        <v>CA</v>
      </c>
    </row>
    <row r="777" spans="1:7" x14ac:dyDescent="0.35">
      <c r="A777">
        <v>19360</v>
      </c>
      <c r="B777" t="s">
        <v>1831</v>
      </c>
      <c r="C777" t="s">
        <v>1167</v>
      </c>
      <c r="D777" t="s">
        <v>2342</v>
      </c>
      <c r="E777" t="s">
        <v>1138</v>
      </c>
      <c r="F777" t="s">
        <v>1175</v>
      </c>
      <c r="G777" t="str">
        <f>TRIM(DataCo_Customers[[#This Row],[Customer State]])</f>
        <v>MO</v>
      </c>
    </row>
    <row r="778" spans="1:7" x14ac:dyDescent="0.35">
      <c r="A778">
        <v>19359</v>
      </c>
      <c r="B778" t="s">
        <v>1832</v>
      </c>
      <c r="C778" t="s">
        <v>1167</v>
      </c>
      <c r="D778" t="s">
        <v>2167</v>
      </c>
      <c r="E778" t="s">
        <v>2024</v>
      </c>
      <c r="F778" t="s">
        <v>1172</v>
      </c>
      <c r="G778" t="str">
        <f>TRIM(DataCo_Customers[[#This Row],[Customer State]])</f>
        <v>NC</v>
      </c>
    </row>
    <row r="779" spans="1:7" x14ac:dyDescent="0.35">
      <c r="A779">
        <v>19358</v>
      </c>
      <c r="B779" t="s">
        <v>1833</v>
      </c>
      <c r="C779" t="s">
        <v>1167</v>
      </c>
      <c r="D779" t="s">
        <v>2789</v>
      </c>
      <c r="E779" t="s">
        <v>2024</v>
      </c>
      <c r="F779" t="s">
        <v>1147</v>
      </c>
      <c r="G779" t="str">
        <f>TRIM(DataCo_Customers[[#This Row],[Customer State]])</f>
        <v>TX</v>
      </c>
    </row>
    <row r="780" spans="1:7" x14ac:dyDescent="0.35">
      <c r="A780">
        <v>19357</v>
      </c>
      <c r="B780" t="s">
        <v>1834</v>
      </c>
      <c r="C780" t="s">
        <v>1167</v>
      </c>
      <c r="D780" t="s">
        <v>2790</v>
      </c>
      <c r="E780" t="s">
        <v>1138</v>
      </c>
      <c r="F780" t="s">
        <v>1152</v>
      </c>
      <c r="G780" t="str">
        <f>TRIM(DataCo_Customers[[#This Row],[Customer State]])</f>
        <v>IL</v>
      </c>
    </row>
    <row r="781" spans="1:7" x14ac:dyDescent="0.35">
      <c r="A781">
        <v>19356</v>
      </c>
      <c r="B781" t="s">
        <v>1835</v>
      </c>
      <c r="C781" t="s">
        <v>1141</v>
      </c>
      <c r="D781" t="s">
        <v>2791</v>
      </c>
      <c r="E781" t="s">
        <v>2024</v>
      </c>
      <c r="F781" t="s">
        <v>1151</v>
      </c>
      <c r="G781" t="str">
        <f>TRIM(DataCo_Customers[[#This Row],[Customer State]])</f>
        <v>CA</v>
      </c>
    </row>
    <row r="782" spans="1:7" x14ac:dyDescent="0.35">
      <c r="A782">
        <v>19355</v>
      </c>
      <c r="B782" t="s">
        <v>1836</v>
      </c>
      <c r="C782" t="s">
        <v>1167</v>
      </c>
      <c r="D782" t="s">
        <v>2792</v>
      </c>
      <c r="E782" t="s">
        <v>1138</v>
      </c>
      <c r="F782" t="s">
        <v>1158</v>
      </c>
      <c r="G782" t="str">
        <f>TRIM(DataCo_Customers[[#This Row],[Customer State]])</f>
        <v>OH</v>
      </c>
    </row>
    <row r="783" spans="1:7" x14ac:dyDescent="0.35">
      <c r="A783">
        <v>19354</v>
      </c>
      <c r="B783" t="s">
        <v>1837</v>
      </c>
      <c r="C783" t="s">
        <v>1137</v>
      </c>
      <c r="D783" t="s">
        <v>2793</v>
      </c>
      <c r="E783" t="s">
        <v>2024</v>
      </c>
      <c r="F783" t="s">
        <v>1147</v>
      </c>
      <c r="G783" t="str">
        <f>TRIM(DataCo_Customers[[#This Row],[Customer State]])</f>
        <v>TX</v>
      </c>
    </row>
    <row r="784" spans="1:7" x14ac:dyDescent="0.35">
      <c r="A784">
        <v>19353</v>
      </c>
      <c r="B784" t="s">
        <v>1838</v>
      </c>
      <c r="C784" t="s">
        <v>1141</v>
      </c>
      <c r="D784" t="s">
        <v>2794</v>
      </c>
      <c r="E784" t="s">
        <v>2024</v>
      </c>
      <c r="F784" t="s">
        <v>1161</v>
      </c>
      <c r="G784" t="str">
        <f>TRIM(DataCo_Customers[[#This Row],[Customer State]])</f>
        <v>MI</v>
      </c>
    </row>
    <row r="785" spans="1:7" x14ac:dyDescent="0.35">
      <c r="A785">
        <v>19352</v>
      </c>
      <c r="B785" t="s">
        <v>1839</v>
      </c>
      <c r="C785" t="s">
        <v>1137</v>
      </c>
      <c r="D785" t="s">
        <v>2795</v>
      </c>
      <c r="E785" t="s">
        <v>1138</v>
      </c>
      <c r="F785" t="s">
        <v>1151</v>
      </c>
      <c r="G785" t="str">
        <f>TRIM(DataCo_Customers[[#This Row],[Customer State]])</f>
        <v>CA</v>
      </c>
    </row>
    <row r="786" spans="1:7" x14ac:dyDescent="0.35">
      <c r="A786">
        <v>19351</v>
      </c>
      <c r="B786" t="s">
        <v>1840</v>
      </c>
      <c r="C786" t="s">
        <v>1137</v>
      </c>
      <c r="D786" t="s">
        <v>2796</v>
      </c>
      <c r="E786" t="s">
        <v>2024</v>
      </c>
      <c r="F786" t="s">
        <v>1150</v>
      </c>
      <c r="G786" t="str">
        <f>TRIM(DataCo_Customers[[#This Row],[Customer State]])</f>
        <v>HI</v>
      </c>
    </row>
    <row r="787" spans="1:7" x14ac:dyDescent="0.35">
      <c r="A787">
        <v>19350</v>
      </c>
      <c r="B787" t="s">
        <v>1841</v>
      </c>
      <c r="C787" t="s">
        <v>1141</v>
      </c>
      <c r="D787" t="s">
        <v>2797</v>
      </c>
      <c r="E787" t="s">
        <v>1138</v>
      </c>
      <c r="F787" t="s">
        <v>1144</v>
      </c>
      <c r="G787" t="str">
        <f>TRIM(DataCo_Customers[[#This Row],[Customer State]])</f>
        <v>NY</v>
      </c>
    </row>
    <row r="788" spans="1:7" x14ac:dyDescent="0.35">
      <c r="A788">
        <v>9597</v>
      </c>
      <c r="B788" t="s">
        <v>1842</v>
      </c>
      <c r="C788" t="s">
        <v>1137</v>
      </c>
      <c r="D788" t="s">
        <v>2028</v>
      </c>
      <c r="E788" t="s">
        <v>1138</v>
      </c>
      <c r="F788" t="s">
        <v>1151</v>
      </c>
      <c r="G788" t="str">
        <f>TRIM(DataCo_Customers[[#This Row],[Customer State]])</f>
        <v>CA</v>
      </c>
    </row>
    <row r="789" spans="1:7" x14ac:dyDescent="0.35">
      <c r="A789">
        <v>9467</v>
      </c>
      <c r="B789" t="s">
        <v>1843</v>
      </c>
      <c r="C789" t="s">
        <v>1137</v>
      </c>
      <c r="D789" t="s">
        <v>2798</v>
      </c>
      <c r="E789" t="s">
        <v>1138</v>
      </c>
      <c r="F789" t="s">
        <v>1151</v>
      </c>
      <c r="G789" t="str">
        <f>TRIM(DataCo_Customers[[#This Row],[Customer State]])</f>
        <v>CA</v>
      </c>
    </row>
    <row r="790" spans="1:7" x14ac:dyDescent="0.35">
      <c r="A790">
        <v>2546</v>
      </c>
      <c r="B790" t="s">
        <v>1196</v>
      </c>
      <c r="C790" t="s">
        <v>1137</v>
      </c>
      <c r="D790" t="s">
        <v>2799</v>
      </c>
      <c r="E790" t="s">
        <v>1138</v>
      </c>
      <c r="F790" t="s">
        <v>1142</v>
      </c>
      <c r="G790" t="str">
        <f>TRIM(DataCo_Customers[[#This Row],[Customer State]])</f>
        <v>PR</v>
      </c>
    </row>
    <row r="791" spans="1:7" x14ac:dyDescent="0.35">
      <c r="A791">
        <v>2240</v>
      </c>
      <c r="B791" t="s">
        <v>1844</v>
      </c>
      <c r="C791" t="s">
        <v>1137</v>
      </c>
      <c r="D791" t="s">
        <v>2255</v>
      </c>
      <c r="E791" t="s">
        <v>1138</v>
      </c>
      <c r="F791" t="s">
        <v>1158</v>
      </c>
      <c r="G791" t="str">
        <f>TRIM(DataCo_Customers[[#This Row],[Customer State]])</f>
        <v>OH</v>
      </c>
    </row>
    <row r="792" spans="1:7" x14ac:dyDescent="0.35">
      <c r="A792">
        <v>11650</v>
      </c>
      <c r="B792" t="s">
        <v>1196</v>
      </c>
      <c r="C792" t="s">
        <v>1137</v>
      </c>
      <c r="D792" t="s">
        <v>2800</v>
      </c>
      <c r="E792" t="s">
        <v>1138</v>
      </c>
      <c r="F792" t="s">
        <v>1161</v>
      </c>
      <c r="G792" t="str">
        <f>TRIM(DataCo_Customers[[#This Row],[Customer State]])</f>
        <v>MI</v>
      </c>
    </row>
    <row r="793" spans="1:7" x14ac:dyDescent="0.35">
      <c r="A793">
        <v>10368</v>
      </c>
      <c r="B793" t="s">
        <v>1845</v>
      </c>
      <c r="C793" t="s">
        <v>1137</v>
      </c>
      <c r="D793" t="s">
        <v>2801</v>
      </c>
      <c r="E793" t="s">
        <v>1138</v>
      </c>
      <c r="F793" t="s">
        <v>1157</v>
      </c>
      <c r="G793" t="str">
        <f>TRIM(DataCo_Customers[[#This Row],[Customer State]])</f>
        <v>NJ</v>
      </c>
    </row>
    <row r="794" spans="1:7" x14ac:dyDescent="0.35">
      <c r="A794">
        <v>6489</v>
      </c>
      <c r="B794" t="s">
        <v>1846</v>
      </c>
      <c r="C794" t="s">
        <v>1137</v>
      </c>
      <c r="D794" t="s">
        <v>2802</v>
      </c>
      <c r="E794" t="s">
        <v>1138</v>
      </c>
      <c r="F794" t="s">
        <v>1166</v>
      </c>
      <c r="G794" t="str">
        <f>TRIM(DataCo_Customers[[#This Row],[Customer State]])</f>
        <v>TN</v>
      </c>
    </row>
    <row r="795" spans="1:7" x14ac:dyDescent="0.35">
      <c r="A795">
        <v>10533</v>
      </c>
      <c r="B795" t="s">
        <v>1847</v>
      </c>
      <c r="C795" t="s">
        <v>1137</v>
      </c>
      <c r="D795" t="s">
        <v>2803</v>
      </c>
      <c r="E795" t="s">
        <v>1138</v>
      </c>
      <c r="F795" t="s">
        <v>1149</v>
      </c>
      <c r="G795" t="str">
        <f>TRIM(DataCo_Customers[[#This Row],[Customer State]])</f>
        <v>PA</v>
      </c>
    </row>
    <row r="796" spans="1:7" x14ac:dyDescent="0.35">
      <c r="A796">
        <v>6491</v>
      </c>
      <c r="B796" t="s">
        <v>1848</v>
      </c>
      <c r="C796" t="s">
        <v>1137</v>
      </c>
      <c r="D796" t="s">
        <v>2804</v>
      </c>
      <c r="E796" t="s">
        <v>1138</v>
      </c>
      <c r="F796" t="s">
        <v>1164</v>
      </c>
      <c r="G796" t="str">
        <f>TRIM(DataCo_Customers[[#This Row],[Customer State]])</f>
        <v>GA</v>
      </c>
    </row>
    <row r="797" spans="1:7" x14ac:dyDescent="0.35">
      <c r="A797">
        <v>5564</v>
      </c>
      <c r="B797" t="s">
        <v>1196</v>
      </c>
      <c r="C797" t="s">
        <v>1137</v>
      </c>
      <c r="D797" t="s">
        <v>2805</v>
      </c>
      <c r="E797" t="s">
        <v>1138</v>
      </c>
      <c r="F797" t="s">
        <v>1152</v>
      </c>
      <c r="G797" t="str">
        <f>TRIM(DataCo_Customers[[#This Row],[Customer State]])</f>
        <v>IL</v>
      </c>
    </row>
    <row r="798" spans="1:7" x14ac:dyDescent="0.35">
      <c r="A798">
        <v>7955</v>
      </c>
      <c r="B798" t="s">
        <v>1539</v>
      </c>
      <c r="C798" t="s">
        <v>1137</v>
      </c>
      <c r="D798" t="s">
        <v>2561</v>
      </c>
      <c r="E798" t="s">
        <v>1138</v>
      </c>
      <c r="F798" t="s">
        <v>1151</v>
      </c>
      <c r="G798" t="str">
        <f>TRIM(DataCo_Customers[[#This Row],[Customer State]])</f>
        <v>CA</v>
      </c>
    </row>
    <row r="799" spans="1:7" x14ac:dyDescent="0.35">
      <c r="A799">
        <v>5728</v>
      </c>
      <c r="B799" t="s">
        <v>1849</v>
      </c>
      <c r="C799" t="s">
        <v>1137</v>
      </c>
      <c r="D799" t="s">
        <v>2806</v>
      </c>
      <c r="E799" t="s">
        <v>1138</v>
      </c>
      <c r="F799" t="s">
        <v>1151</v>
      </c>
      <c r="G799" t="str">
        <f>TRIM(DataCo_Customers[[#This Row],[Customer State]])</f>
        <v>CA</v>
      </c>
    </row>
    <row r="800" spans="1:7" x14ac:dyDescent="0.35">
      <c r="A800">
        <v>9704</v>
      </c>
      <c r="B800" t="s">
        <v>1850</v>
      </c>
      <c r="C800" t="s">
        <v>1137</v>
      </c>
      <c r="D800" t="s">
        <v>2807</v>
      </c>
      <c r="E800" t="s">
        <v>1138</v>
      </c>
      <c r="F800" t="s">
        <v>1147</v>
      </c>
      <c r="G800" t="str">
        <f>TRIM(DataCo_Customers[[#This Row],[Customer State]])</f>
        <v>TX</v>
      </c>
    </row>
    <row r="801" spans="1:7" x14ac:dyDescent="0.35">
      <c r="A801">
        <v>8485</v>
      </c>
      <c r="B801" t="s">
        <v>1851</v>
      </c>
      <c r="C801" t="s">
        <v>1137</v>
      </c>
      <c r="D801" t="s">
        <v>2808</v>
      </c>
      <c r="E801" t="s">
        <v>1138</v>
      </c>
      <c r="F801" t="s">
        <v>1157</v>
      </c>
      <c r="G801" t="str">
        <f>TRIM(DataCo_Customers[[#This Row],[Customer State]])</f>
        <v>NJ</v>
      </c>
    </row>
    <row r="802" spans="1:7" x14ac:dyDescent="0.35">
      <c r="A802">
        <v>11216</v>
      </c>
      <c r="B802" t="s">
        <v>1852</v>
      </c>
      <c r="C802" t="s">
        <v>1137</v>
      </c>
      <c r="D802" t="s">
        <v>2809</v>
      </c>
      <c r="E802" t="s">
        <v>1138</v>
      </c>
      <c r="F802" t="s">
        <v>1159</v>
      </c>
      <c r="G802" t="str">
        <f>TRIM(DataCo_Customers[[#This Row],[Customer State]])</f>
        <v>VA</v>
      </c>
    </row>
    <row r="803" spans="1:7" x14ac:dyDescent="0.35">
      <c r="A803">
        <v>12160</v>
      </c>
      <c r="B803" t="s">
        <v>1853</v>
      </c>
      <c r="C803" t="s">
        <v>1137</v>
      </c>
      <c r="D803" t="s">
        <v>2810</v>
      </c>
      <c r="E803" t="s">
        <v>1138</v>
      </c>
      <c r="F803" t="s">
        <v>1158</v>
      </c>
      <c r="G803" t="str">
        <f>TRIM(DataCo_Customers[[#This Row],[Customer State]])</f>
        <v>OH</v>
      </c>
    </row>
    <row r="804" spans="1:7" x14ac:dyDescent="0.35">
      <c r="A804">
        <v>9495</v>
      </c>
      <c r="B804" t="s">
        <v>1303</v>
      </c>
      <c r="C804" t="s">
        <v>1141</v>
      </c>
      <c r="D804" t="s">
        <v>2811</v>
      </c>
      <c r="E804" t="s">
        <v>1138</v>
      </c>
      <c r="F804" t="s">
        <v>1144</v>
      </c>
      <c r="G804" t="str">
        <f>TRIM(DataCo_Customers[[#This Row],[Customer State]])</f>
        <v>NY</v>
      </c>
    </row>
    <row r="805" spans="1:7" x14ac:dyDescent="0.35">
      <c r="A805">
        <v>4841</v>
      </c>
      <c r="B805" t="s">
        <v>1854</v>
      </c>
      <c r="C805" t="s">
        <v>1141</v>
      </c>
      <c r="D805" t="s">
        <v>2812</v>
      </c>
      <c r="E805" t="s">
        <v>1138</v>
      </c>
      <c r="F805" t="s">
        <v>1164</v>
      </c>
      <c r="G805" t="str">
        <f>TRIM(DataCo_Customers[[#This Row],[Customer State]])</f>
        <v>GA</v>
      </c>
    </row>
    <row r="806" spans="1:7" x14ac:dyDescent="0.35">
      <c r="A806">
        <v>9803</v>
      </c>
      <c r="B806" t="s">
        <v>1855</v>
      </c>
      <c r="C806" t="s">
        <v>1141</v>
      </c>
      <c r="D806" t="s">
        <v>2813</v>
      </c>
      <c r="E806" t="s">
        <v>1138</v>
      </c>
      <c r="F806" t="s">
        <v>1190</v>
      </c>
      <c r="G806" t="str">
        <f>TRIM(DataCo_Customers[[#This Row],[Customer State]])</f>
        <v>LA</v>
      </c>
    </row>
    <row r="807" spans="1:7" x14ac:dyDescent="0.35">
      <c r="A807">
        <v>7391</v>
      </c>
      <c r="B807" t="s">
        <v>1856</v>
      </c>
      <c r="C807" t="s">
        <v>1141</v>
      </c>
      <c r="D807" t="s">
        <v>2814</v>
      </c>
      <c r="E807" t="s">
        <v>1138</v>
      </c>
      <c r="F807" t="s">
        <v>1144</v>
      </c>
      <c r="G807" t="str">
        <f>TRIM(DataCo_Customers[[#This Row],[Customer State]])</f>
        <v>NY</v>
      </c>
    </row>
    <row r="808" spans="1:7" x14ac:dyDescent="0.35">
      <c r="A808">
        <v>11426</v>
      </c>
      <c r="B808" t="s">
        <v>1196</v>
      </c>
      <c r="C808" t="s">
        <v>1141</v>
      </c>
      <c r="D808" t="s">
        <v>2815</v>
      </c>
      <c r="E808" t="s">
        <v>1138</v>
      </c>
      <c r="F808" t="s">
        <v>1142</v>
      </c>
      <c r="G808" t="str">
        <f>TRIM(DataCo_Customers[[#This Row],[Customer State]])</f>
        <v>PR</v>
      </c>
    </row>
    <row r="809" spans="1:7" x14ac:dyDescent="0.35">
      <c r="A809">
        <v>11664</v>
      </c>
      <c r="B809" t="s">
        <v>1196</v>
      </c>
      <c r="C809" t="s">
        <v>1141</v>
      </c>
      <c r="D809" t="s">
        <v>2816</v>
      </c>
      <c r="E809" t="s">
        <v>1138</v>
      </c>
      <c r="F809" t="s">
        <v>1142</v>
      </c>
      <c r="G809" t="str">
        <f>TRIM(DataCo_Customers[[#This Row],[Customer State]])</f>
        <v>PR</v>
      </c>
    </row>
    <row r="810" spans="1:7" x14ac:dyDescent="0.35">
      <c r="A810">
        <v>5339</v>
      </c>
      <c r="B810" t="s">
        <v>1857</v>
      </c>
      <c r="C810" t="s">
        <v>1141</v>
      </c>
      <c r="D810" t="s">
        <v>2817</v>
      </c>
      <c r="E810" t="s">
        <v>1138</v>
      </c>
      <c r="F810" t="s">
        <v>1154</v>
      </c>
      <c r="G810" t="str">
        <f>TRIM(DataCo_Customers[[#This Row],[Customer State]])</f>
        <v>AZ</v>
      </c>
    </row>
    <row r="811" spans="1:7" x14ac:dyDescent="0.35">
      <c r="A811">
        <v>3204</v>
      </c>
      <c r="B811" t="s">
        <v>1858</v>
      </c>
      <c r="C811" t="s">
        <v>1141</v>
      </c>
      <c r="D811" t="s">
        <v>2818</v>
      </c>
      <c r="E811" t="s">
        <v>1138</v>
      </c>
      <c r="F811" t="s">
        <v>1149</v>
      </c>
      <c r="G811" t="str">
        <f>TRIM(DataCo_Customers[[#This Row],[Customer State]])</f>
        <v>PA</v>
      </c>
    </row>
    <row r="812" spans="1:7" x14ac:dyDescent="0.35">
      <c r="A812">
        <v>4438</v>
      </c>
      <c r="B812" t="s">
        <v>1859</v>
      </c>
      <c r="C812" t="s">
        <v>1141</v>
      </c>
      <c r="D812" t="s">
        <v>2640</v>
      </c>
      <c r="E812" t="s">
        <v>1138</v>
      </c>
      <c r="F812" t="s">
        <v>1164</v>
      </c>
      <c r="G812" t="str">
        <f>TRIM(DataCo_Customers[[#This Row],[Customer State]])</f>
        <v>GA</v>
      </c>
    </row>
    <row r="813" spans="1:7" x14ac:dyDescent="0.35">
      <c r="A813">
        <v>5243</v>
      </c>
      <c r="B813" t="s">
        <v>1196</v>
      </c>
      <c r="C813" t="s">
        <v>1141</v>
      </c>
      <c r="D813" t="s">
        <v>2559</v>
      </c>
      <c r="E813" t="s">
        <v>1138</v>
      </c>
      <c r="F813" t="s">
        <v>1176</v>
      </c>
      <c r="G813" t="str">
        <f>TRIM(DataCo_Customers[[#This Row],[Customer State]])</f>
        <v>NV</v>
      </c>
    </row>
    <row r="814" spans="1:7" x14ac:dyDescent="0.35">
      <c r="A814">
        <v>5089</v>
      </c>
      <c r="B814" t="s">
        <v>1860</v>
      </c>
      <c r="C814" t="s">
        <v>1141</v>
      </c>
      <c r="D814" t="s">
        <v>2819</v>
      </c>
      <c r="E814" t="s">
        <v>1138</v>
      </c>
      <c r="F814" t="s">
        <v>1151</v>
      </c>
      <c r="G814" t="str">
        <f>TRIM(DataCo_Customers[[#This Row],[Customer State]])</f>
        <v>CA</v>
      </c>
    </row>
    <row r="815" spans="1:7" x14ac:dyDescent="0.35">
      <c r="A815">
        <v>6073</v>
      </c>
      <c r="B815" t="s">
        <v>1861</v>
      </c>
      <c r="C815" t="s">
        <v>1141</v>
      </c>
      <c r="D815" t="s">
        <v>2820</v>
      </c>
      <c r="E815" t="s">
        <v>1138</v>
      </c>
      <c r="F815" t="s">
        <v>1142</v>
      </c>
      <c r="G815" t="str">
        <f>TRIM(DataCo_Customers[[#This Row],[Customer State]])</f>
        <v>PR</v>
      </c>
    </row>
    <row r="816" spans="1:7" x14ac:dyDescent="0.35">
      <c r="A816">
        <v>8992</v>
      </c>
      <c r="B816" t="s">
        <v>1862</v>
      </c>
      <c r="C816" t="s">
        <v>1141</v>
      </c>
      <c r="D816" t="s">
        <v>2821</v>
      </c>
      <c r="E816" t="s">
        <v>1138</v>
      </c>
      <c r="F816" t="s">
        <v>1151</v>
      </c>
      <c r="G816" t="str">
        <f>TRIM(DataCo_Customers[[#This Row],[Customer State]])</f>
        <v>CA</v>
      </c>
    </row>
    <row r="817" spans="1:7" x14ac:dyDescent="0.35">
      <c r="A817">
        <v>6466</v>
      </c>
      <c r="B817" t="s">
        <v>1863</v>
      </c>
      <c r="C817" t="s">
        <v>1141</v>
      </c>
      <c r="D817" t="s">
        <v>2822</v>
      </c>
      <c r="E817" t="s">
        <v>1138</v>
      </c>
      <c r="F817" t="s">
        <v>1151</v>
      </c>
      <c r="G817" t="str">
        <f>TRIM(DataCo_Customers[[#This Row],[Customer State]])</f>
        <v>CA</v>
      </c>
    </row>
    <row r="818" spans="1:7" x14ac:dyDescent="0.35">
      <c r="A818">
        <v>11438</v>
      </c>
      <c r="B818" t="s">
        <v>1864</v>
      </c>
      <c r="C818" t="s">
        <v>1141</v>
      </c>
      <c r="D818" t="s">
        <v>2823</v>
      </c>
      <c r="E818" t="s">
        <v>1138</v>
      </c>
      <c r="F818" t="s">
        <v>1153</v>
      </c>
      <c r="G818" t="str">
        <f>TRIM(DataCo_Customers[[#This Row],[Customer State]])</f>
        <v>MA</v>
      </c>
    </row>
    <row r="819" spans="1:7" x14ac:dyDescent="0.35">
      <c r="A819">
        <v>9524</v>
      </c>
      <c r="B819" t="s">
        <v>1371</v>
      </c>
      <c r="C819" t="s">
        <v>1141</v>
      </c>
      <c r="D819" t="s">
        <v>2824</v>
      </c>
      <c r="E819" t="s">
        <v>1138</v>
      </c>
      <c r="F819" t="s">
        <v>1151</v>
      </c>
      <c r="G819" t="str">
        <f>TRIM(DataCo_Customers[[#This Row],[Customer State]])</f>
        <v>CA</v>
      </c>
    </row>
    <row r="820" spans="1:7" x14ac:dyDescent="0.35">
      <c r="A820">
        <v>2464</v>
      </c>
      <c r="B820" t="s">
        <v>1865</v>
      </c>
      <c r="C820" t="s">
        <v>1141</v>
      </c>
      <c r="D820" t="s">
        <v>2825</v>
      </c>
      <c r="E820" t="s">
        <v>1138</v>
      </c>
      <c r="F820" t="s">
        <v>1144</v>
      </c>
      <c r="G820" t="str">
        <f>TRIM(DataCo_Customers[[#This Row],[Customer State]])</f>
        <v>NY</v>
      </c>
    </row>
    <row r="821" spans="1:7" x14ac:dyDescent="0.35">
      <c r="A821">
        <v>3770</v>
      </c>
      <c r="B821" t="s">
        <v>1568</v>
      </c>
      <c r="C821" t="s">
        <v>1141</v>
      </c>
      <c r="D821" t="s">
        <v>2826</v>
      </c>
      <c r="E821" t="s">
        <v>1138</v>
      </c>
      <c r="F821" t="s">
        <v>1159</v>
      </c>
      <c r="G821" t="str">
        <f>TRIM(DataCo_Customers[[#This Row],[Customer State]])</f>
        <v>VA</v>
      </c>
    </row>
    <row r="822" spans="1:7" x14ac:dyDescent="0.35">
      <c r="A822">
        <v>1306</v>
      </c>
      <c r="B822" t="s">
        <v>1866</v>
      </c>
      <c r="C822" t="s">
        <v>1141</v>
      </c>
      <c r="D822" t="s">
        <v>2827</v>
      </c>
      <c r="E822" t="s">
        <v>1138</v>
      </c>
      <c r="F822" t="s">
        <v>1157</v>
      </c>
      <c r="G822" t="str">
        <f>TRIM(DataCo_Customers[[#This Row],[Customer State]])</f>
        <v>NJ</v>
      </c>
    </row>
    <row r="823" spans="1:7" x14ac:dyDescent="0.35">
      <c r="A823">
        <v>10811</v>
      </c>
      <c r="B823" t="s">
        <v>1867</v>
      </c>
      <c r="C823" t="s">
        <v>1141</v>
      </c>
      <c r="D823" t="s">
        <v>2828</v>
      </c>
      <c r="E823" t="s">
        <v>1138</v>
      </c>
      <c r="F823" t="s">
        <v>1143</v>
      </c>
      <c r="G823" t="str">
        <f>TRIM(DataCo_Customers[[#This Row],[Customer State]])</f>
        <v>PR</v>
      </c>
    </row>
    <row r="824" spans="1:7" x14ac:dyDescent="0.35">
      <c r="A824">
        <v>12033</v>
      </c>
      <c r="B824" t="s">
        <v>1868</v>
      </c>
      <c r="C824" t="s">
        <v>1141</v>
      </c>
      <c r="D824" t="s">
        <v>2829</v>
      </c>
      <c r="E824" t="s">
        <v>1138</v>
      </c>
      <c r="F824" t="s">
        <v>1184</v>
      </c>
      <c r="G824" t="str">
        <f>TRIM(DataCo_Customers[[#This Row],[Customer State]])</f>
        <v>NY</v>
      </c>
    </row>
    <row r="825" spans="1:7" x14ac:dyDescent="0.35">
      <c r="A825">
        <v>9248</v>
      </c>
      <c r="B825" t="s">
        <v>1869</v>
      </c>
      <c r="C825" t="s">
        <v>1141</v>
      </c>
      <c r="D825" t="s">
        <v>2830</v>
      </c>
      <c r="E825" t="s">
        <v>1138</v>
      </c>
      <c r="F825" t="s">
        <v>1178</v>
      </c>
      <c r="G825" t="str">
        <f>TRIM(DataCo_Customers[[#This Row],[Customer State]])</f>
        <v>IN</v>
      </c>
    </row>
    <row r="826" spans="1:7" x14ac:dyDescent="0.35">
      <c r="A826">
        <v>2214</v>
      </c>
      <c r="B826" t="s">
        <v>1196</v>
      </c>
      <c r="C826" t="s">
        <v>1141</v>
      </c>
      <c r="D826" t="s">
        <v>2560</v>
      </c>
      <c r="E826" t="s">
        <v>1138</v>
      </c>
      <c r="F826" t="s">
        <v>1142</v>
      </c>
      <c r="G826" t="str">
        <f>TRIM(DataCo_Customers[[#This Row],[Customer State]])</f>
        <v>PR</v>
      </c>
    </row>
    <row r="827" spans="1:7" x14ac:dyDescent="0.35">
      <c r="A827">
        <v>6738</v>
      </c>
      <c r="B827" t="s">
        <v>1870</v>
      </c>
      <c r="C827" t="s">
        <v>1141</v>
      </c>
      <c r="D827" t="s">
        <v>2339</v>
      </c>
      <c r="E827" t="s">
        <v>1138</v>
      </c>
      <c r="F827" t="s">
        <v>1151</v>
      </c>
      <c r="G827" t="str">
        <f>TRIM(DataCo_Customers[[#This Row],[Customer State]])</f>
        <v>CA</v>
      </c>
    </row>
    <row r="828" spans="1:7" x14ac:dyDescent="0.35">
      <c r="A828">
        <v>5074</v>
      </c>
      <c r="B828" t="s">
        <v>1260</v>
      </c>
      <c r="C828" t="s">
        <v>1141</v>
      </c>
      <c r="D828" t="s">
        <v>2831</v>
      </c>
      <c r="E828" t="s">
        <v>1138</v>
      </c>
      <c r="F828" t="s">
        <v>1151</v>
      </c>
      <c r="G828" t="str">
        <f>TRIM(DataCo_Customers[[#This Row],[Customer State]])</f>
        <v>CA</v>
      </c>
    </row>
    <row r="829" spans="1:7" x14ac:dyDescent="0.35">
      <c r="A829">
        <v>9148</v>
      </c>
      <c r="B829" t="s">
        <v>1871</v>
      </c>
      <c r="C829" t="s">
        <v>1141</v>
      </c>
      <c r="D829" t="s">
        <v>2832</v>
      </c>
      <c r="E829" t="s">
        <v>1138</v>
      </c>
      <c r="F829" t="s">
        <v>1142</v>
      </c>
      <c r="G829" t="str">
        <f>TRIM(DataCo_Customers[[#This Row],[Customer State]])</f>
        <v>PR</v>
      </c>
    </row>
    <row r="830" spans="1:7" x14ac:dyDescent="0.35">
      <c r="A830">
        <v>8551</v>
      </c>
      <c r="B830" t="s">
        <v>1872</v>
      </c>
      <c r="C830" t="s">
        <v>1167</v>
      </c>
      <c r="D830" t="s">
        <v>2833</v>
      </c>
      <c r="E830" t="s">
        <v>2024</v>
      </c>
      <c r="F830" t="s">
        <v>1151</v>
      </c>
      <c r="G830" t="str">
        <f>TRIM(DataCo_Customers[[#This Row],[Customer State]])</f>
        <v>CA</v>
      </c>
    </row>
    <row r="831" spans="1:7" x14ac:dyDescent="0.35">
      <c r="A831">
        <v>7163</v>
      </c>
      <c r="B831" t="s">
        <v>1873</v>
      </c>
      <c r="C831" t="s">
        <v>1167</v>
      </c>
      <c r="D831" t="s">
        <v>2834</v>
      </c>
      <c r="E831" t="s">
        <v>2024</v>
      </c>
      <c r="F831" t="s">
        <v>1161</v>
      </c>
      <c r="G831" t="str">
        <f>TRIM(DataCo_Customers[[#This Row],[Customer State]])</f>
        <v>MI</v>
      </c>
    </row>
    <row r="832" spans="1:7" x14ac:dyDescent="0.35">
      <c r="A832">
        <v>9163</v>
      </c>
      <c r="B832" t="s">
        <v>1874</v>
      </c>
      <c r="C832" t="s">
        <v>1167</v>
      </c>
      <c r="D832" t="s">
        <v>2835</v>
      </c>
      <c r="E832" t="s">
        <v>2024</v>
      </c>
      <c r="F832" t="s">
        <v>1142</v>
      </c>
      <c r="G832" t="str">
        <f>TRIM(DataCo_Customers[[#This Row],[Customer State]])</f>
        <v>PR</v>
      </c>
    </row>
    <row r="833" spans="1:7" x14ac:dyDescent="0.35">
      <c r="A833">
        <v>20402</v>
      </c>
      <c r="B833" t="s">
        <v>1875</v>
      </c>
      <c r="C833" t="s">
        <v>1167</v>
      </c>
      <c r="D833" t="s">
        <v>2836</v>
      </c>
      <c r="E833" t="s">
        <v>2024</v>
      </c>
      <c r="F833" t="s">
        <v>1142</v>
      </c>
      <c r="G833" t="str">
        <f>TRIM(DataCo_Customers[[#This Row],[Customer State]])</f>
        <v>PR</v>
      </c>
    </row>
    <row r="834" spans="1:7" x14ac:dyDescent="0.35">
      <c r="A834">
        <v>4807</v>
      </c>
      <c r="B834" t="s">
        <v>1876</v>
      </c>
      <c r="C834" t="s">
        <v>1167</v>
      </c>
      <c r="D834" t="s">
        <v>2837</v>
      </c>
      <c r="E834" t="s">
        <v>2024</v>
      </c>
      <c r="F834" t="s">
        <v>1151</v>
      </c>
      <c r="G834" t="str">
        <f>TRIM(DataCo_Customers[[#This Row],[Customer State]])</f>
        <v>CA</v>
      </c>
    </row>
    <row r="835" spans="1:7" x14ac:dyDescent="0.35">
      <c r="A835">
        <v>88</v>
      </c>
      <c r="B835" t="s">
        <v>1877</v>
      </c>
      <c r="C835" t="s">
        <v>1167</v>
      </c>
      <c r="D835" t="s">
        <v>2838</v>
      </c>
      <c r="E835" t="s">
        <v>2024</v>
      </c>
      <c r="F835" t="s">
        <v>1170</v>
      </c>
      <c r="G835" t="str">
        <f>TRIM(DataCo_Customers[[#This Row],[Customer State]])</f>
        <v>CA</v>
      </c>
    </row>
    <row r="836" spans="1:7" x14ac:dyDescent="0.35">
      <c r="A836">
        <v>7697</v>
      </c>
      <c r="B836" t="s">
        <v>1878</v>
      </c>
      <c r="C836" t="s">
        <v>1167</v>
      </c>
      <c r="D836" t="s">
        <v>2839</v>
      </c>
      <c r="E836" t="s">
        <v>2024</v>
      </c>
      <c r="F836" t="s">
        <v>1144</v>
      </c>
      <c r="G836" t="str">
        <f>TRIM(DataCo_Customers[[#This Row],[Customer State]])</f>
        <v>NY</v>
      </c>
    </row>
    <row r="837" spans="1:7" x14ac:dyDescent="0.35">
      <c r="A837">
        <v>18007</v>
      </c>
      <c r="B837" t="s">
        <v>1879</v>
      </c>
      <c r="C837" t="s">
        <v>1167</v>
      </c>
      <c r="D837" t="s">
        <v>2840</v>
      </c>
      <c r="E837" t="s">
        <v>2024</v>
      </c>
      <c r="F837" t="s">
        <v>1162</v>
      </c>
      <c r="G837" t="str">
        <f>TRIM(DataCo_Customers[[#This Row],[Customer State]])</f>
        <v>MD</v>
      </c>
    </row>
    <row r="838" spans="1:7" x14ac:dyDescent="0.35">
      <c r="A838">
        <v>8720</v>
      </c>
      <c r="B838" t="s">
        <v>1880</v>
      </c>
      <c r="C838" t="s">
        <v>1167</v>
      </c>
      <c r="D838" t="s">
        <v>2841</v>
      </c>
      <c r="E838" t="s">
        <v>2024</v>
      </c>
      <c r="F838" t="s">
        <v>1143</v>
      </c>
      <c r="G838" t="str">
        <f>TRIM(DataCo_Customers[[#This Row],[Customer State]])</f>
        <v>PR</v>
      </c>
    </row>
    <row r="839" spans="1:7" x14ac:dyDescent="0.35">
      <c r="A839">
        <v>12100</v>
      </c>
      <c r="B839" t="s">
        <v>1881</v>
      </c>
      <c r="C839" t="s">
        <v>1167</v>
      </c>
      <c r="D839" t="s">
        <v>2842</v>
      </c>
      <c r="E839" t="s">
        <v>2024</v>
      </c>
      <c r="F839" t="s">
        <v>1152</v>
      </c>
      <c r="G839" t="str">
        <f>TRIM(DataCo_Customers[[#This Row],[Customer State]])</f>
        <v>IL</v>
      </c>
    </row>
    <row r="840" spans="1:7" x14ac:dyDescent="0.35">
      <c r="A840">
        <v>11979</v>
      </c>
      <c r="B840" t="s">
        <v>1578</v>
      </c>
      <c r="C840" t="s">
        <v>1167</v>
      </c>
      <c r="D840" t="s">
        <v>2843</v>
      </c>
      <c r="E840" t="s">
        <v>2024</v>
      </c>
      <c r="F840" t="s">
        <v>1147</v>
      </c>
      <c r="G840" t="str">
        <f>TRIM(DataCo_Customers[[#This Row],[Customer State]])</f>
        <v>TX</v>
      </c>
    </row>
    <row r="841" spans="1:7" x14ac:dyDescent="0.35">
      <c r="A841">
        <v>3905</v>
      </c>
      <c r="B841" t="s">
        <v>1352</v>
      </c>
      <c r="C841" t="s">
        <v>1167</v>
      </c>
      <c r="D841" t="s">
        <v>2844</v>
      </c>
      <c r="E841" t="s">
        <v>2024</v>
      </c>
      <c r="F841" t="s">
        <v>1142</v>
      </c>
      <c r="G841" t="str">
        <f>TRIM(DataCo_Customers[[#This Row],[Customer State]])</f>
        <v>PR</v>
      </c>
    </row>
    <row r="842" spans="1:7" x14ac:dyDescent="0.35">
      <c r="A842">
        <v>3296</v>
      </c>
      <c r="B842" t="s">
        <v>1196</v>
      </c>
      <c r="C842" t="s">
        <v>1137</v>
      </c>
      <c r="D842" t="s">
        <v>2845</v>
      </c>
      <c r="E842" t="s">
        <v>1138</v>
      </c>
      <c r="F842" t="s">
        <v>1142</v>
      </c>
      <c r="G842" t="str">
        <f>TRIM(DataCo_Customers[[#This Row],[Customer State]])</f>
        <v>PR</v>
      </c>
    </row>
    <row r="843" spans="1:7" x14ac:dyDescent="0.35">
      <c r="A843">
        <v>7864</v>
      </c>
      <c r="B843" t="s">
        <v>1652</v>
      </c>
      <c r="C843" t="s">
        <v>1137</v>
      </c>
      <c r="D843" t="s">
        <v>2846</v>
      </c>
      <c r="E843" t="s">
        <v>1138</v>
      </c>
      <c r="F843" t="s">
        <v>1143</v>
      </c>
      <c r="G843" t="str">
        <f>TRIM(DataCo_Customers[[#This Row],[Customer State]])</f>
        <v>PR</v>
      </c>
    </row>
    <row r="844" spans="1:7" x14ac:dyDescent="0.35">
      <c r="A844">
        <v>11169</v>
      </c>
      <c r="B844" t="s">
        <v>1882</v>
      </c>
      <c r="C844" t="s">
        <v>1137</v>
      </c>
      <c r="D844" t="s">
        <v>2847</v>
      </c>
      <c r="E844" t="s">
        <v>1138</v>
      </c>
      <c r="F844" t="s">
        <v>1142</v>
      </c>
      <c r="G844" t="str">
        <f>TRIM(DataCo_Customers[[#This Row],[Customer State]])</f>
        <v>PR</v>
      </c>
    </row>
    <row r="845" spans="1:7" x14ac:dyDescent="0.35">
      <c r="A845">
        <v>1509</v>
      </c>
      <c r="B845" t="s">
        <v>1883</v>
      </c>
      <c r="C845" t="s">
        <v>1141</v>
      </c>
      <c r="D845" t="s">
        <v>2848</v>
      </c>
      <c r="E845" t="s">
        <v>2024</v>
      </c>
      <c r="F845" t="s">
        <v>1152</v>
      </c>
      <c r="G845" t="str">
        <f>TRIM(DataCo_Customers[[#This Row],[Customer State]])</f>
        <v>IL</v>
      </c>
    </row>
    <row r="846" spans="1:7" x14ac:dyDescent="0.35">
      <c r="A846">
        <v>1636</v>
      </c>
      <c r="B846" t="s">
        <v>1884</v>
      </c>
      <c r="C846" t="s">
        <v>1141</v>
      </c>
      <c r="D846" t="s">
        <v>2849</v>
      </c>
      <c r="E846" t="s">
        <v>2024</v>
      </c>
      <c r="F846" t="s">
        <v>1162</v>
      </c>
      <c r="G846" t="str">
        <f>TRIM(DataCo_Customers[[#This Row],[Customer State]])</f>
        <v>MD</v>
      </c>
    </row>
    <row r="847" spans="1:7" x14ac:dyDescent="0.35">
      <c r="A847">
        <v>2784</v>
      </c>
      <c r="B847" t="s">
        <v>1530</v>
      </c>
      <c r="C847" t="s">
        <v>1141</v>
      </c>
      <c r="D847" t="s">
        <v>2850</v>
      </c>
      <c r="E847" t="s">
        <v>2024</v>
      </c>
      <c r="F847" t="s">
        <v>1142</v>
      </c>
      <c r="G847" t="str">
        <f>TRIM(DataCo_Customers[[#This Row],[Customer State]])</f>
        <v>PR</v>
      </c>
    </row>
    <row r="848" spans="1:7" x14ac:dyDescent="0.35">
      <c r="A848">
        <v>9174</v>
      </c>
      <c r="B848" t="s">
        <v>1885</v>
      </c>
      <c r="C848" t="s">
        <v>1141</v>
      </c>
      <c r="D848" t="s">
        <v>2851</v>
      </c>
      <c r="E848" t="s">
        <v>2024</v>
      </c>
      <c r="F848" t="s">
        <v>1147</v>
      </c>
      <c r="G848" t="str">
        <f>TRIM(DataCo_Customers[[#This Row],[Customer State]])</f>
        <v>TX</v>
      </c>
    </row>
    <row r="849" spans="1:7" x14ac:dyDescent="0.35">
      <c r="A849">
        <v>122</v>
      </c>
      <c r="B849" t="s">
        <v>1260</v>
      </c>
      <c r="C849" t="s">
        <v>1141</v>
      </c>
      <c r="D849" t="s">
        <v>2852</v>
      </c>
      <c r="E849" t="s">
        <v>2024</v>
      </c>
      <c r="F849" t="s">
        <v>1142</v>
      </c>
      <c r="G849" t="str">
        <f>TRIM(DataCo_Customers[[#This Row],[Customer State]])</f>
        <v>PR</v>
      </c>
    </row>
    <row r="850" spans="1:7" x14ac:dyDescent="0.35">
      <c r="A850">
        <v>3800</v>
      </c>
      <c r="B850" t="s">
        <v>1886</v>
      </c>
      <c r="C850" t="s">
        <v>1141</v>
      </c>
      <c r="D850" t="s">
        <v>2853</v>
      </c>
      <c r="E850" t="s">
        <v>2024</v>
      </c>
      <c r="F850" t="s">
        <v>1166</v>
      </c>
      <c r="G850" t="str">
        <f>TRIM(DataCo_Customers[[#This Row],[Customer State]])</f>
        <v>TN</v>
      </c>
    </row>
    <row r="851" spans="1:7" x14ac:dyDescent="0.35">
      <c r="A851">
        <v>10029</v>
      </c>
      <c r="B851" t="s">
        <v>1487</v>
      </c>
      <c r="C851" t="s">
        <v>1141</v>
      </c>
      <c r="D851" t="s">
        <v>2854</v>
      </c>
      <c r="E851" t="s">
        <v>2024</v>
      </c>
      <c r="F851" t="s">
        <v>1144</v>
      </c>
      <c r="G851" t="str">
        <f>TRIM(DataCo_Customers[[#This Row],[Customer State]])</f>
        <v>NY</v>
      </c>
    </row>
    <row r="852" spans="1:7" x14ac:dyDescent="0.35">
      <c r="A852">
        <v>2805</v>
      </c>
      <c r="B852" t="s">
        <v>1887</v>
      </c>
      <c r="C852" t="s">
        <v>1141</v>
      </c>
      <c r="D852" t="s">
        <v>2855</v>
      </c>
      <c r="E852" t="s">
        <v>2024</v>
      </c>
      <c r="F852" t="s">
        <v>1191</v>
      </c>
      <c r="G852" t="str">
        <f>TRIM(DataCo_Customers[[#This Row],[Customer State]])</f>
        <v/>
      </c>
    </row>
    <row r="853" spans="1:7" x14ac:dyDescent="0.35">
      <c r="A853">
        <v>12253</v>
      </c>
      <c r="B853" t="s">
        <v>1888</v>
      </c>
      <c r="C853" t="s">
        <v>1141</v>
      </c>
      <c r="D853" t="s">
        <v>2856</v>
      </c>
      <c r="E853" t="s">
        <v>2024</v>
      </c>
      <c r="F853" t="s">
        <v>1191</v>
      </c>
      <c r="G853" t="str">
        <f>TRIM(DataCo_Customers[[#This Row],[Customer State]])</f>
        <v/>
      </c>
    </row>
    <row r="854" spans="1:7" x14ac:dyDescent="0.35">
      <c r="A854">
        <v>3528</v>
      </c>
      <c r="B854" t="s">
        <v>1889</v>
      </c>
      <c r="C854" t="s">
        <v>1141</v>
      </c>
      <c r="D854" t="s">
        <v>2857</v>
      </c>
      <c r="E854" t="s">
        <v>2024</v>
      </c>
      <c r="F854" t="s">
        <v>1191</v>
      </c>
      <c r="G854" t="str">
        <f>TRIM(DataCo_Customers[[#This Row],[Customer State]])</f>
        <v/>
      </c>
    </row>
    <row r="855" spans="1:7" x14ac:dyDescent="0.35">
      <c r="A855">
        <v>11018</v>
      </c>
      <c r="B855" t="s">
        <v>1890</v>
      </c>
      <c r="C855" t="s">
        <v>1141</v>
      </c>
      <c r="D855" t="s">
        <v>2858</v>
      </c>
      <c r="E855" t="s">
        <v>2024</v>
      </c>
      <c r="F855" t="s">
        <v>1191</v>
      </c>
      <c r="G855" t="str">
        <f>TRIM(DataCo_Customers[[#This Row],[Customer State]])</f>
        <v/>
      </c>
    </row>
    <row r="856" spans="1:7" x14ac:dyDescent="0.35">
      <c r="A856">
        <v>3222</v>
      </c>
      <c r="B856" t="s">
        <v>1610</v>
      </c>
      <c r="C856" t="s">
        <v>1141</v>
      </c>
      <c r="D856" t="s">
        <v>2859</v>
      </c>
      <c r="E856" t="s">
        <v>2024</v>
      </c>
      <c r="F856" t="s">
        <v>1191</v>
      </c>
      <c r="G856" t="str">
        <f>TRIM(DataCo_Customers[[#This Row],[Customer State]])</f>
        <v/>
      </c>
    </row>
    <row r="857" spans="1:7" x14ac:dyDescent="0.35">
      <c r="A857">
        <v>11292</v>
      </c>
      <c r="B857" t="s">
        <v>1891</v>
      </c>
      <c r="C857" t="s">
        <v>1137</v>
      </c>
      <c r="D857" t="s">
        <v>2860</v>
      </c>
      <c r="E857" t="s">
        <v>1138</v>
      </c>
      <c r="F857" t="s">
        <v>1191</v>
      </c>
      <c r="G857" t="str">
        <f>TRIM(DataCo_Customers[[#This Row],[Customer State]])</f>
        <v/>
      </c>
    </row>
    <row r="858" spans="1:7" x14ac:dyDescent="0.35">
      <c r="A858">
        <v>47</v>
      </c>
      <c r="B858" t="s">
        <v>1892</v>
      </c>
      <c r="C858" t="s">
        <v>1137</v>
      </c>
      <c r="D858" t="s">
        <v>2861</v>
      </c>
      <c r="E858" t="s">
        <v>1138</v>
      </c>
      <c r="F858" t="s">
        <v>1191</v>
      </c>
      <c r="G858" t="str">
        <f>TRIM(DataCo_Customers[[#This Row],[Customer State]])</f>
        <v/>
      </c>
    </row>
    <row r="859" spans="1:7" x14ac:dyDescent="0.35">
      <c r="A859">
        <v>6405</v>
      </c>
      <c r="B859" t="s">
        <v>1520</v>
      </c>
      <c r="C859" t="s">
        <v>1137</v>
      </c>
      <c r="D859" t="s">
        <v>2862</v>
      </c>
      <c r="E859" t="s">
        <v>1138</v>
      </c>
      <c r="F859" t="s">
        <v>1191</v>
      </c>
      <c r="G859" t="str">
        <f>TRIM(DataCo_Customers[[#This Row],[Customer State]])</f>
        <v/>
      </c>
    </row>
    <row r="860" spans="1:7" x14ac:dyDescent="0.35">
      <c r="A860">
        <v>2426</v>
      </c>
      <c r="B860" t="s">
        <v>1547</v>
      </c>
      <c r="C860" t="s">
        <v>1137</v>
      </c>
      <c r="D860" t="s">
        <v>2863</v>
      </c>
      <c r="E860" t="s">
        <v>1138</v>
      </c>
      <c r="F860" t="s">
        <v>1191</v>
      </c>
      <c r="G860" t="str">
        <f>TRIM(DataCo_Customers[[#This Row],[Customer State]])</f>
        <v/>
      </c>
    </row>
    <row r="861" spans="1:7" x14ac:dyDescent="0.35">
      <c r="A861">
        <v>6352</v>
      </c>
      <c r="B861" t="s">
        <v>1893</v>
      </c>
      <c r="C861" t="s">
        <v>1137</v>
      </c>
      <c r="D861" t="s">
        <v>2442</v>
      </c>
      <c r="E861" t="s">
        <v>1138</v>
      </c>
      <c r="F861" t="s">
        <v>1191</v>
      </c>
      <c r="G861" t="str">
        <f>TRIM(DataCo_Customers[[#This Row],[Customer State]])</f>
        <v/>
      </c>
    </row>
    <row r="862" spans="1:7" x14ac:dyDescent="0.35">
      <c r="A862">
        <v>5870</v>
      </c>
      <c r="B862" t="s">
        <v>1894</v>
      </c>
      <c r="C862" t="s">
        <v>1137</v>
      </c>
      <c r="D862" t="s">
        <v>2864</v>
      </c>
      <c r="E862" t="s">
        <v>1138</v>
      </c>
      <c r="F862" t="s">
        <v>1191</v>
      </c>
      <c r="G862" t="str">
        <f>TRIM(DataCo_Customers[[#This Row],[Customer State]])</f>
        <v/>
      </c>
    </row>
    <row r="863" spans="1:7" x14ac:dyDescent="0.35">
      <c r="A863">
        <v>11776</v>
      </c>
      <c r="B863" t="s">
        <v>1196</v>
      </c>
      <c r="C863" t="s">
        <v>1137</v>
      </c>
      <c r="D863" t="s">
        <v>2865</v>
      </c>
      <c r="E863" t="s">
        <v>1138</v>
      </c>
      <c r="F863" t="s">
        <v>1191</v>
      </c>
      <c r="G863" t="str">
        <f>TRIM(DataCo_Customers[[#This Row],[Customer State]])</f>
        <v/>
      </c>
    </row>
    <row r="864" spans="1:7" x14ac:dyDescent="0.35">
      <c r="A864">
        <v>7060</v>
      </c>
      <c r="B864" t="s">
        <v>1895</v>
      </c>
      <c r="C864" t="s">
        <v>1137</v>
      </c>
      <c r="D864" t="s">
        <v>2866</v>
      </c>
      <c r="E864" t="s">
        <v>1138</v>
      </c>
      <c r="F864" t="s">
        <v>1191</v>
      </c>
      <c r="G864" t="str">
        <f>TRIM(DataCo_Customers[[#This Row],[Customer State]])</f>
        <v/>
      </c>
    </row>
    <row r="865" spans="1:7" x14ac:dyDescent="0.35">
      <c r="A865">
        <v>3466</v>
      </c>
      <c r="B865" t="s">
        <v>1896</v>
      </c>
      <c r="C865" t="s">
        <v>1137</v>
      </c>
      <c r="D865" t="s">
        <v>2867</v>
      </c>
      <c r="E865" t="s">
        <v>1138</v>
      </c>
      <c r="F865" t="s">
        <v>1191</v>
      </c>
      <c r="G865" t="str">
        <f>TRIM(DataCo_Customers[[#This Row],[Customer State]])</f>
        <v/>
      </c>
    </row>
    <row r="866" spans="1:7" x14ac:dyDescent="0.35">
      <c r="A866">
        <v>1575</v>
      </c>
      <c r="B866" t="s">
        <v>1897</v>
      </c>
      <c r="C866" t="s">
        <v>1137</v>
      </c>
      <c r="D866" t="s">
        <v>2868</v>
      </c>
      <c r="E866" t="s">
        <v>1138</v>
      </c>
      <c r="F866" t="s">
        <v>1191</v>
      </c>
      <c r="G866" t="str">
        <f>TRIM(DataCo_Customers[[#This Row],[Customer State]])</f>
        <v/>
      </c>
    </row>
    <row r="867" spans="1:7" x14ac:dyDescent="0.35">
      <c r="A867">
        <v>5820</v>
      </c>
      <c r="B867" t="s">
        <v>1233</v>
      </c>
      <c r="C867" t="s">
        <v>1137</v>
      </c>
      <c r="D867" t="s">
        <v>2869</v>
      </c>
      <c r="E867" t="s">
        <v>1138</v>
      </c>
      <c r="F867" t="s">
        <v>1191</v>
      </c>
      <c r="G867" t="str">
        <f>TRIM(DataCo_Customers[[#This Row],[Customer State]])</f>
        <v/>
      </c>
    </row>
    <row r="868" spans="1:7" x14ac:dyDescent="0.35">
      <c r="A868">
        <v>8608</v>
      </c>
      <c r="B868" t="s">
        <v>1898</v>
      </c>
      <c r="C868" t="s">
        <v>1137</v>
      </c>
      <c r="D868" t="s">
        <v>2870</v>
      </c>
      <c r="E868" t="s">
        <v>1138</v>
      </c>
      <c r="F868" t="s">
        <v>1191</v>
      </c>
      <c r="G868" t="str">
        <f>TRIM(DataCo_Customers[[#This Row],[Customer State]])</f>
        <v/>
      </c>
    </row>
    <row r="869" spans="1:7" x14ac:dyDescent="0.35">
      <c r="A869">
        <v>3104</v>
      </c>
      <c r="B869" t="s">
        <v>1899</v>
      </c>
      <c r="C869" t="s">
        <v>1137</v>
      </c>
      <c r="D869" t="s">
        <v>2871</v>
      </c>
      <c r="E869" t="s">
        <v>1138</v>
      </c>
      <c r="F869" t="s">
        <v>1191</v>
      </c>
      <c r="G869" t="str">
        <f>TRIM(DataCo_Customers[[#This Row],[Customer State]])</f>
        <v/>
      </c>
    </row>
    <row r="870" spans="1:7" x14ac:dyDescent="0.35">
      <c r="A870">
        <v>1627</v>
      </c>
      <c r="B870" t="s">
        <v>1900</v>
      </c>
      <c r="C870" t="s">
        <v>1141</v>
      </c>
      <c r="D870" t="s">
        <v>2872</v>
      </c>
      <c r="E870" t="s">
        <v>1138</v>
      </c>
      <c r="F870" t="s">
        <v>1191</v>
      </c>
      <c r="G870" t="str">
        <f>TRIM(DataCo_Customers[[#This Row],[Customer State]])</f>
        <v/>
      </c>
    </row>
    <row r="871" spans="1:7" x14ac:dyDescent="0.35">
      <c r="A871">
        <v>1243</v>
      </c>
      <c r="B871" t="s">
        <v>1901</v>
      </c>
      <c r="C871" t="s">
        <v>1141</v>
      </c>
      <c r="D871" t="s">
        <v>2873</v>
      </c>
      <c r="E871" t="s">
        <v>1138</v>
      </c>
      <c r="F871" t="s">
        <v>1191</v>
      </c>
      <c r="G871" t="str">
        <f>TRIM(DataCo_Customers[[#This Row],[Customer State]])</f>
        <v/>
      </c>
    </row>
    <row r="872" spans="1:7" x14ac:dyDescent="0.35">
      <c r="A872">
        <v>7635</v>
      </c>
      <c r="B872" t="s">
        <v>1902</v>
      </c>
      <c r="C872" t="s">
        <v>1141</v>
      </c>
      <c r="D872" t="s">
        <v>2874</v>
      </c>
      <c r="E872" t="s">
        <v>1138</v>
      </c>
      <c r="F872" t="s">
        <v>1191</v>
      </c>
      <c r="G872" t="str">
        <f>TRIM(DataCo_Customers[[#This Row],[Customer State]])</f>
        <v/>
      </c>
    </row>
    <row r="873" spans="1:7" x14ac:dyDescent="0.35">
      <c r="A873">
        <v>7200</v>
      </c>
      <c r="B873" t="s">
        <v>1903</v>
      </c>
      <c r="C873" t="s">
        <v>1141</v>
      </c>
      <c r="D873" t="s">
        <v>2875</v>
      </c>
      <c r="E873" t="s">
        <v>1138</v>
      </c>
      <c r="F873" t="s">
        <v>1191</v>
      </c>
      <c r="G873" t="str">
        <f>TRIM(DataCo_Customers[[#This Row],[Customer State]])</f>
        <v/>
      </c>
    </row>
    <row r="874" spans="1:7" x14ac:dyDescent="0.35">
      <c r="A874">
        <v>3142</v>
      </c>
      <c r="B874" t="s">
        <v>1904</v>
      </c>
      <c r="C874" t="s">
        <v>1141</v>
      </c>
      <c r="D874" t="s">
        <v>2876</v>
      </c>
      <c r="E874" t="s">
        <v>1138</v>
      </c>
      <c r="F874" t="s">
        <v>1191</v>
      </c>
      <c r="G874" t="str">
        <f>TRIM(DataCo_Customers[[#This Row],[Customer State]])</f>
        <v/>
      </c>
    </row>
    <row r="875" spans="1:7" x14ac:dyDescent="0.35">
      <c r="A875">
        <v>8024</v>
      </c>
      <c r="B875" t="s">
        <v>1461</v>
      </c>
      <c r="C875" t="s">
        <v>1141</v>
      </c>
      <c r="D875" t="s">
        <v>2877</v>
      </c>
      <c r="E875" t="s">
        <v>1138</v>
      </c>
      <c r="F875" t="s">
        <v>1191</v>
      </c>
      <c r="G875" t="str">
        <f>TRIM(DataCo_Customers[[#This Row],[Customer State]])</f>
        <v/>
      </c>
    </row>
    <row r="876" spans="1:7" x14ac:dyDescent="0.35">
      <c r="A876">
        <v>5023</v>
      </c>
      <c r="B876" t="s">
        <v>1196</v>
      </c>
      <c r="C876" t="s">
        <v>1141</v>
      </c>
      <c r="D876" t="s">
        <v>2878</v>
      </c>
      <c r="E876" t="s">
        <v>1138</v>
      </c>
      <c r="F876" t="s">
        <v>1191</v>
      </c>
      <c r="G876" t="str">
        <f>TRIM(DataCo_Customers[[#This Row],[Customer State]])</f>
        <v/>
      </c>
    </row>
    <row r="877" spans="1:7" x14ac:dyDescent="0.35">
      <c r="A877">
        <v>9581</v>
      </c>
      <c r="B877" t="s">
        <v>1236</v>
      </c>
      <c r="C877" t="s">
        <v>1141</v>
      </c>
      <c r="D877" t="s">
        <v>2879</v>
      </c>
      <c r="E877" t="s">
        <v>1138</v>
      </c>
      <c r="F877" t="s">
        <v>1191</v>
      </c>
      <c r="G877" t="str">
        <f>TRIM(DataCo_Customers[[#This Row],[Customer State]])</f>
        <v/>
      </c>
    </row>
    <row r="878" spans="1:7" x14ac:dyDescent="0.35">
      <c r="A878">
        <v>9294</v>
      </c>
      <c r="B878" t="s">
        <v>1905</v>
      </c>
      <c r="C878" t="s">
        <v>1141</v>
      </c>
      <c r="D878" t="s">
        <v>2880</v>
      </c>
      <c r="E878" t="s">
        <v>1138</v>
      </c>
      <c r="F878" t="s">
        <v>1191</v>
      </c>
      <c r="G878" t="str">
        <f>TRIM(DataCo_Customers[[#This Row],[Customer State]])</f>
        <v/>
      </c>
    </row>
    <row r="879" spans="1:7" x14ac:dyDescent="0.35">
      <c r="A879">
        <v>3797</v>
      </c>
      <c r="B879" t="s">
        <v>1906</v>
      </c>
      <c r="C879" t="s">
        <v>1141</v>
      </c>
      <c r="D879" t="s">
        <v>2881</v>
      </c>
      <c r="E879" t="s">
        <v>1138</v>
      </c>
      <c r="F879" t="s">
        <v>1191</v>
      </c>
      <c r="G879" t="str">
        <f>TRIM(DataCo_Customers[[#This Row],[Customer State]])</f>
        <v/>
      </c>
    </row>
    <row r="880" spans="1:7" x14ac:dyDescent="0.35">
      <c r="A880">
        <v>11999</v>
      </c>
      <c r="B880" t="s">
        <v>1195</v>
      </c>
      <c r="C880" t="s">
        <v>1141</v>
      </c>
      <c r="D880" t="s">
        <v>2882</v>
      </c>
      <c r="E880" t="s">
        <v>1138</v>
      </c>
      <c r="F880" t="s">
        <v>1191</v>
      </c>
      <c r="G880" t="str">
        <f>TRIM(DataCo_Customers[[#This Row],[Customer State]])</f>
        <v/>
      </c>
    </row>
    <row r="881" spans="1:7" x14ac:dyDescent="0.35">
      <c r="A881">
        <v>3715</v>
      </c>
      <c r="B881" t="s">
        <v>1907</v>
      </c>
      <c r="C881" t="s">
        <v>1141</v>
      </c>
      <c r="D881" t="s">
        <v>2883</v>
      </c>
      <c r="E881" t="s">
        <v>1138</v>
      </c>
      <c r="F881" t="s">
        <v>1191</v>
      </c>
      <c r="G881" t="str">
        <f>TRIM(DataCo_Customers[[#This Row],[Customer State]])</f>
        <v/>
      </c>
    </row>
    <row r="882" spans="1:7" x14ac:dyDescent="0.35">
      <c r="A882">
        <v>2922</v>
      </c>
      <c r="B882" t="s">
        <v>1908</v>
      </c>
      <c r="C882" t="s">
        <v>1141</v>
      </c>
      <c r="D882" t="s">
        <v>2884</v>
      </c>
      <c r="E882" t="s">
        <v>1138</v>
      </c>
      <c r="F882" t="s">
        <v>1143</v>
      </c>
      <c r="G882" t="str">
        <f>TRIM(DataCo_Customers[[#This Row],[Customer State]])</f>
        <v>PR</v>
      </c>
    </row>
    <row r="883" spans="1:7" x14ac:dyDescent="0.35">
      <c r="A883">
        <v>967</v>
      </c>
      <c r="B883" t="s">
        <v>1893</v>
      </c>
      <c r="C883" t="s">
        <v>1141</v>
      </c>
      <c r="D883" t="s">
        <v>2885</v>
      </c>
      <c r="E883" t="s">
        <v>1138</v>
      </c>
      <c r="F883" t="s">
        <v>1191</v>
      </c>
      <c r="G883" t="str">
        <f>TRIM(DataCo_Customers[[#This Row],[Customer State]])</f>
        <v/>
      </c>
    </row>
    <row r="884" spans="1:7" x14ac:dyDescent="0.35">
      <c r="A884">
        <v>8481</v>
      </c>
      <c r="B884" t="s">
        <v>1196</v>
      </c>
      <c r="C884" t="s">
        <v>1141</v>
      </c>
      <c r="D884" t="s">
        <v>2886</v>
      </c>
      <c r="E884" t="s">
        <v>1138</v>
      </c>
      <c r="F884" t="s">
        <v>1191</v>
      </c>
      <c r="G884" t="str">
        <f>TRIM(DataCo_Customers[[#This Row],[Customer State]])</f>
        <v/>
      </c>
    </row>
    <row r="885" spans="1:7" x14ac:dyDescent="0.35">
      <c r="A885">
        <v>8205</v>
      </c>
      <c r="B885" t="s">
        <v>1909</v>
      </c>
      <c r="C885" t="s">
        <v>1141</v>
      </c>
      <c r="D885" t="s">
        <v>2887</v>
      </c>
      <c r="E885" t="s">
        <v>1138</v>
      </c>
      <c r="F885" t="s">
        <v>1191</v>
      </c>
      <c r="G885" t="str">
        <f>TRIM(DataCo_Customers[[#This Row],[Customer State]])</f>
        <v/>
      </c>
    </row>
    <row r="886" spans="1:7" x14ac:dyDescent="0.35">
      <c r="A886">
        <v>11380</v>
      </c>
      <c r="B886" t="s">
        <v>1910</v>
      </c>
      <c r="C886" t="s">
        <v>1141</v>
      </c>
      <c r="D886" t="s">
        <v>2888</v>
      </c>
      <c r="E886" t="s">
        <v>1138</v>
      </c>
      <c r="F886" t="s">
        <v>1191</v>
      </c>
      <c r="G886" t="str">
        <f>TRIM(DataCo_Customers[[#This Row],[Customer State]])</f>
        <v/>
      </c>
    </row>
    <row r="887" spans="1:7" x14ac:dyDescent="0.35">
      <c r="A887">
        <v>12052</v>
      </c>
      <c r="B887" t="s">
        <v>1911</v>
      </c>
      <c r="C887" t="s">
        <v>1141</v>
      </c>
      <c r="D887" t="s">
        <v>2889</v>
      </c>
      <c r="E887" t="s">
        <v>1138</v>
      </c>
      <c r="F887" t="s">
        <v>1191</v>
      </c>
      <c r="G887" t="str">
        <f>TRIM(DataCo_Customers[[#This Row],[Customer State]])</f>
        <v/>
      </c>
    </row>
    <row r="888" spans="1:7" x14ac:dyDescent="0.35">
      <c r="A888">
        <v>3915</v>
      </c>
      <c r="B888" t="s">
        <v>1912</v>
      </c>
      <c r="C888" t="s">
        <v>1141</v>
      </c>
      <c r="D888" t="s">
        <v>2890</v>
      </c>
      <c r="E888" t="s">
        <v>1138</v>
      </c>
      <c r="F888" t="s">
        <v>1191</v>
      </c>
      <c r="G888" t="str">
        <f>TRIM(DataCo_Customers[[#This Row],[Customer State]])</f>
        <v/>
      </c>
    </row>
    <row r="889" spans="1:7" x14ac:dyDescent="0.35">
      <c r="A889">
        <v>8051</v>
      </c>
      <c r="B889" t="s">
        <v>1913</v>
      </c>
      <c r="C889" t="s">
        <v>1141</v>
      </c>
      <c r="D889" t="s">
        <v>2891</v>
      </c>
      <c r="E889" t="s">
        <v>1138</v>
      </c>
      <c r="F889" t="s">
        <v>1191</v>
      </c>
      <c r="G889" t="str">
        <f>TRIM(DataCo_Customers[[#This Row],[Customer State]])</f>
        <v/>
      </c>
    </row>
    <row r="890" spans="1:7" x14ac:dyDescent="0.35">
      <c r="A890">
        <v>3249</v>
      </c>
      <c r="B890" t="s">
        <v>1621</v>
      </c>
      <c r="C890" t="s">
        <v>1141</v>
      </c>
      <c r="D890" t="s">
        <v>2892</v>
      </c>
      <c r="E890" t="s">
        <v>1138</v>
      </c>
      <c r="F890" t="s">
        <v>1191</v>
      </c>
      <c r="G890" t="str">
        <f>TRIM(DataCo_Customers[[#This Row],[Customer State]])</f>
        <v/>
      </c>
    </row>
    <row r="891" spans="1:7" x14ac:dyDescent="0.35">
      <c r="A891">
        <v>7894</v>
      </c>
      <c r="B891" t="s">
        <v>1914</v>
      </c>
      <c r="C891" t="s">
        <v>1141</v>
      </c>
      <c r="D891" t="s">
        <v>2893</v>
      </c>
      <c r="E891" t="s">
        <v>1138</v>
      </c>
      <c r="F891" t="s">
        <v>1191</v>
      </c>
      <c r="G891" t="str">
        <f>TRIM(DataCo_Customers[[#This Row],[Customer State]])</f>
        <v/>
      </c>
    </row>
    <row r="892" spans="1:7" x14ac:dyDescent="0.35">
      <c r="A892">
        <v>9197</v>
      </c>
      <c r="B892" t="s">
        <v>1915</v>
      </c>
      <c r="C892" t="s">
        <v>1141</v>
      </c>
      <c r="D892" t="s">
        <v>2894</v>
      </c>
      <c r="E892" t="s">
        <v>1138</v>
      </c>
      <c r="F892" t="s">
        <v>1191</v>
      </c>
      <c r="G892" t="str">
        <f>TRIM(DataCo_Customers[[#This Row],[Customer State]])</f>
        <v/>
      </c>
    </row>
    <row r="893" spans="1:7" x14ac:dyDescent="0.35">
      <c r="A893">
        <v>5855</v>
      </c>
      <c r="B893" t="s">
        <v>1916</v>
      </c>
      <c r="C893" t="s">
        <v>1141</v>
      </c>
      <c r="D893" t="s">
        <v>2895</v>
      </c>
      <c r="E893" t="s">
        <v>1138</v>
      </c>
      <c r="F893" t="s">
        <v>1191</v>
      </c>
      <c r="G893" t="str">
        <f>TRIM(DataCo_Customers[[#This Row],[Customer State]])</f>
        <v/>
      </c>
    </row>
    <row r="894" spans="1:7" x14ac:dyDescent="0.35">
      <c r="A894">
        <v>4611</v>
      </c>
      <c r="B894" t="s">
        <v>1917</v>
      </c>
      <c r="C894" t="s">
        <v>1141</v>
      </c>
      <c r="D894" t="s">
        <v>2896</v>
      </c>
      <c r="E894" t="s">
        <v>1138</v>
      </c>
      <c r="F894" t="s">
        <v>1191</v>
      </c>
      <c r="G894" t="str">
        <f>TRIM(DataCo_Customers[[#This Row],[Customer State]])</f>
        <v/>
      </c>
    </row>
    <row r="895" spans="1:7" x14ac:dyDescent="0.35">
      <c r="A895">
        <v>1657</v>
      </c>
      <c r="B895" t="s">
        <v>1918</v>
      </c>
      <c r="C895" t="s">
        <v>1141</v>
      </c>
      <c r="D895" t="s">
        <v>2897</v>
      </c>
      <c r="E895" t="s">
        <v>1138</v>
      </c>
      <c r="F895" t="s">
        <v>1191</v>
      </c>
      <c r="G895" t="str">
        <f>TRIM(DataCo_Customers[[#This Row],[Customer State]])</f>
        <v/>
      </c>
    </row>
    <row r="896" spans="1:7" x14ac:dyDescent="0.35">
      <c r="A896">
        <v>9202</v>
      </c>
      <c r="B896" t="s">
        <v>1919</v>
      </c>
      <c r="C896" t="s">
        <v>1141</v>
      </c>
      <c r="D896" t="s">
        <v>2898</v>
      </c>
      <c r="E896" t="s">
        <v>1138</v>
      </c>
      <c r="F896" t="s">
        <v>1191</v>
      </c>
      <c r="G896" t="str">
        <f>TRIM(DataCo_Customers[[#This Row],[Customer State]])</f>
        <v/>
      </c>
    </row>
    <row r="897" spans="1:7" x14ac:dyDescent="0.35">
      <c r="A897">
        <v>9368</v>
      </c>
      <c r="B897" t="s">
        <v>1920</v>
      </c>
      <c r="C897" t="s">
        <v>1141</v>
      </c>
      <c r="D897" t="s">
        <v>2899</v>
      </c>
      <c r="E897" t="s">
        <v>1138</v>
      </c>
      <c r="F897" t="s">
        <v>1191</v>
      </c>
      <c r="G897" t="str">
        <f>TRIM(DataCo_Customers[[#This Row],[Customer State]])</f>
        <v/>
      </c>
    </row>
    <row r="898" spans="1:7" x14ac:dyDescent="0.35">
      <c r="A898">
        <v>712</v>
      </c>
      <c r="B898" t="s">
        <v>1316</v>
      </c>
      <c r="C898" t="s">
        <v>1141</v>
      </c>
      <c r="D898" t="s">
        <v>2900</v>
      </c>
      <c r="E898" t="s">
        <v>1138</v>
      </c>
      <c r="F898" t="s">
        <v>1191</v>
      </c>
      <c r="G898" t="str">
        <f>TRIM(DataCo_Customers[[#This Row],[Customer State]])</f>
        <v/>
      </c>
    </row>
    <row r="899" spans="1:7" x14ac:dyDescent="0.35">
      <c r="A899">
        <v>275</v>
      </c>
      <c r="B899" t="s">
        <v>1921</v>
      </c>
      <c r="C899" t="s">
        <v>1141</v>
      </c>
      <c r="D899" t="s">
        <v>2901</v>
      </c>
      <c r="E899" t="s">
        <v>1138</v>
      </c>
      <c r="F899" t="s">
        <v>1191</v>
      </c>
      <c r="G899" t="str">
        <f>TRIM(DataCo_Customers[[#This Row],[Customer State]])</f>
        <v/>
      </c>
    </row>
    <row r="900" spans="1:7" x14ac:dyDescent="0.35">
      <c r="A900">
        <v>12279</v>
      </c>
      <c r="B900" t="s">
        <v>1922</v>
      </c>
      <c r="C900" t="s">
        <v>1141</v>
      </c>
      <c r="D900" t="s">
        <v>2902</v>
      </c>
      <c r="E900" t="s">
        <v>1138</v>
      </c>
      <c r="F900" t="s">
        <v>1191</v>
      </c>
      <c r="G900" t="str">
        <f>TRIM(DataCo_Customers[[#This Row],[Customer State]])</f>
        <v/>
      </c>
    </row>
    <row r="901" spans="1:7" x14ac:dyDescent="0.35">
      <c r="A901">
        <v>8520</v>
      </c>
      <c r="B901" t="s">
        <v>1352</v>
      </c>
      <c r="C901" t="s">
        <v>1141</v>
      </c>
      <c r="D901" t="s">
        <v>2903</v>
      </c>
      <c r="E901" t="s">
        <v>1138</v>
      </c>
      <c r="F901" t="s">
        <v>1191</v>
      </c>
      <c r="G901" t="str">
        <f>TRIM(DataCo_Customers[[#This Row],[Customer State]])</f>
        <v/>
      </c>
    </row>
    <row r="902" spans="1:7" x14ac:dyDescent="0.35">
      <c r="A902">
        <v>3373</v>
      </c>
      <c r="B902" t="s">
        <v>1923</v>
      </c>
      <c r="C902" t="s">
        <v>1141</v>
      </c>
      <c r="D902" t="s">
        <v>2904</v>
      </c>
      <c r="E902" t="s">
        <v>1138</v>
      </c>
      <c r="F902" t="s">
        <v>1191</v>
      </c>
      <c r="G902" t="str">
        <f>TRIM(DataCo_Customers[[#This Row],[Customer State]])</f>
        <v/>
      </c>
    </row>
    <row r="903" spans="1:7" x14ac:dyDescent="0.35">
      <c r="A903">
        <v>8587</v>
      </c>
      <c r="B903" t="s">
        <v>1924</v>
      </c>
      <c r="C903" t="s">
        <v>1141</v>
      </c>
      <c r="D903" t="s">
        <v>2905</v>
      </c>
      <c r="E903" t="s">
        <v>1138</v>
      </c>
      <c r="F903" t="s">
        <v>1191</v>
      </c>
      <c r="G903" t="str">
        <f>TRIM(DataCo_Customers[[#This Row],[Customer State]])</f>
        <v/>
      </c>
    </row>
    <row r="904" spans="1:7" x14ac:dyDescent="0.35">
      <c r="A904">
        <v>288</v>
      </c>
      <c r="B904" t="s">
        <v>1925</v>
      </c>
      <c r="C904" t="s">
        <v>1141</v>
      </c>
      <c r="D904" t="s">
        <v>2906</v>
      </c>
      <c r="E904" t="s">
        <v>1138</v>
      </c>
      <c r="F904" t="s">
        <v>1191</v>
      </c>
      <c r="G904" t="str">
        <f>TRIM(DataCo_Customers[[#This Row],[Customer State]])</f>
        <v/>
      </c>
    </row>
    <row r="905" spans="1:7" x14ac:dyDescent="0.35">
      <c r="A905">
        <v>8004</v>
      </c>
      <c r="B905" t="s">
        <v>1196</v>
      </c>
      <c r="C905" t="s">
        <v>1141</v>
      </c>
      <c r="D905" t="s">
        <v>2907</v>
      </c>
      <c r="E905" t="s">
        <v>1138</v>
      </c>
      <c r="F905" t="s">
        <v>1191</v>
      </c>
      <c r="G905" t="str">
        <f>TRIM(DataCo_Customers[[#This Row],[Customer State]])</f>
        <v/>
      </c>
    </row>
    <row r="906" spans="1:7" x14ac:dyDescent="0.35">
      <c r="A906">
        <v>1507</v>
      </c>
      <c r="B906" t="s">
        <v>1196</v>
      </c>
      <c r="C906" t="s">
        <v>1141</v>
      </c>
      <c r="D906" t="s">
        <v>2908</v>
      </c>
      <c r="E906" t="s">
        <v>1138</v>
      </c>
      <c r="F906" t="s">
        <v>1191</v>
      </c>
      <c r="G906" t="str">
        <f>TRIM(DataCo_Customers[[#This Row],[Customer State]])</f>
        <v/>
      </c>
    </row>
    <row r="907" spans="1:7" x14ac:dyDescent="0.35">
      <c r="A907">
        <v>228</v>
      </c>
      <c r="B907" t="s">
        <v>1926</v>
      </c>
      <c r="C907" t="s">
        <v>1141</v>
      </c>
      <c r="D907" t="s">
        <v>2909</v>
      </c>
      <c r="E907" t="s">
        <v>1138</v>
      </c>
      <c r="F907" t="s">
        <v>1191</v>
      </c>
      <c r="G907" t="str">
        <f>TRIM(DataCo_Customers[[#This Row],[Customer State]])</f>
        <v/>
      </c>
    </row>
    <row r="908" spans="1:7" x14ac:dyDescent="0.35">
      <c r="A908">
        <v>10753</v>
      </c>
      <c r="B908" t="s">
        <v>1927</v>
      </c>
      <c r="C908" t="s">
        <v>1141</v>
      </c>
      <c r="D908" t="s">
        <v>2910</v>
      </c>
      <c r="E908" t="s">
        <v>1138</v>
      </c>
      <c r="F908" t="s">
        <v>1191</v>
      </c>
      <c r="G908" t="str">
        <f>TRIM(DataCo_Customers[[#This Row],[Customer State]])</f>
        <v/>
      </c>
    </row>
    <row r="909" spans="1:7" x14ac:dyDescent="0.35">
      <c r="A909">
        <v>2368</v>
      </c>
      <c r="B909" t="s">
        <v>1928</v>
      </c>
      <c r="C909" t="s">
        <v>1141</v>
      </c>
      <c r="D909" t="s">
        <v>2911</v>
      </c>
      <c r="E909" t="s">
        <v>1138</v>
      </c>
      <c r="F909" t="s">
        <v>1191</v>
      </c>
      <c r="G909" t="str">
        <f>TRIM(DataCo_Customers[[#This Row],[Customer State]])</f>
        <v/>
      </c>
    </row>
    <row r="910" spans="1:7" x14ac:dyDescent="0.35">
      <c r="A910">
        <v>9484</v>
      </c>
      <c r="B910" t="s">
        <v>1929</v>
      </c>
      <c r="C910" t="s">
        <v>1141</v>
      </c>
      <c r="D910" t="s">
        <v>2912</v>
      </c>
      <c r="E910" t="s">
        <v>1138</v>
      </c>
      <c r="F910" t="s">
        <v>1191</v>
      </c>
      <c r="G910" t="str">
        <f>TRIM(DataCo_Customers[[#This Row],[Customer State]])</f>
        <v/>
      </c>
    </row>
    <row r="911" spans="1:7" x14ac:dyDescent="0.35">
      <c r="A911">
        <v>7005</v>
      </c>
      <c r="B911" t="s">
        <v>1930</v>
      </c>
      <c r="C911" t="s">
        <v>1141</v>
      </c>
      <c r="D911" t="s">
        <v>2913</v>
      </c>
      <c r="E911" t="s">
        <v>1138</v>
      </c>
      <c r="F911" t="s">
        <v>1191</v>
      </c>
      <c r="G911" t="str">
        <f>TRIM(DataCo_Customers[[#This Row],[Customer State]])</f>
        <v/>
      </c>
    </row>
    <row r="912" spans="1:7" x14ac:dyDescent="0.35">
      <c r="A912">
        <v>9164</v>
      </c>
      <c r="B912" t="s">
        <v>1931</v>
      </c>
      <c r="C912" t="s">
        <v>1141</v>
      </c>
      <c r="D912" t="s">
        <v>2914</v>
      </c>
      <c r="E912" t="s">
        <v>1138</v>
      </c>
      <c r="F912" t="s">
        <v>1191</v>
      </c>
      <c r="G912" t="str">
        <f>TRIM(DataCo_Customers[[#This Row],[Customer State]])</f>
        <v/>
      </c>
    </row>
    <row r="913" spans="1:7" x14ac:dyDescent="0.35">
      <c r="A913">
        <v>10500</v>
      </c>
      <c r="B913" t="s">
        <v>1196</v>
      </c>
      <c r="C913" t="s">
        <v>1141</v>
      </c>
      <c r="D913" t="s">
        <v>2915</v>
      </c>
      <c r="E913" t="s">
        <v>1138</v>
      </c>
      <c r="F913" t="s">
        <v>1191</v>
      </c>
      <c r="G913" t="str">
        <f>TRIM(DataCo_Customers[[#This Row],[Customer State]])</f>
        <v/>
      </c>
    </row>
    <row r="914" spans="1:7" x14ac:dyDescent="0.35">
      <c r="A914">
        <v>3814</v>
      </c>
      <c r="B914" t="s">
        <v>1932</v>
      </c>
      <c r="C914" t="s">
        <v>1141</v>
      </c>
      <c r="D914" t="s">
        <v>2916</v>
      </c>
      <c r="E914" t="s">
        <v>1138</v>
      </c>
      <c r="F914" t="s">
        <v>1191</v>
      </c>
      <c r="G914" t="str">
        <f>TRIM(DataCo_Customers[[#This Row],[Customer State]])</f>
        <v/>
      </c>
    </row>
    <row r="915" spans="1:7" x14ac:dyDescent="0.35">
      <c r="A915">
        <v>4346</v>
      </c>
      <c r="B915" t="s">
        <v>1505</v>
      </c>
      <c r="C915" t="s">
        <v>1141</v>
      </c>
      <c r="D915" t="s">
        <v>2773</v>
      </c>
      <c r="E915" t="s">
        <v>1138</v>
      </c>
      <c r="F915" t="s">
        <v>1191</v>
      </c>
      <c r="G915" t="str">
        <f>TRIM(DataCo_Customers[[#This Row],[Customer State]])</f>
        <v/>
      </c>
    </row>
    <row r="916" spans="1:7" x14ac:dyDescent="0.35">
      <c r="A916">
        <v>2233</v>
      </c>
      <c r="B916" t="s">
        <v>1933</v>
      </c>
      <c r="C916" t="s">
        <v>1141</v>
      </c>
      <c r="D916" t="s">
        <v>2917</v>
      </c>
      <c r="E916" t="s">
        <v>1138</v>
      </c>
      <c r="F916" t="s">
        <v>1191</v>
      </c>
      <c r="G916" t="str">
        <f>TRIM(DataCo_Customers[[#This Row],[Customer State]])</f>
        <v/>
      </c>
    </row>
    <row r="917" spans="1:7" x14ac:dyDescent="0.35">
      <c r="A917">
        <v>7045</v>
      </c>
      <c r="B917" t="s">
        <v>1934</v>
      </c>
      <c r="C917" t="s">
        <v>1141</v>
      </c>
      <c r="D917" t="s">
        <v>2337</v>
      </c>
      <c r="E917" t="s">
        <v>1138</v>
      </c>
      <c r="F917" t="s">
        <v>1191</v>
      </c>
      <c r="G917" t="str">
        <f>TRIM(DataCo_Customers[[#This Row],[Customer State]])</f>
        <v/>
      </c>
    </row>
    <row r="918" spans="1:7" x14ac:dyDescent="0.35">
      <c r="A918">
        <v>7330</v>
      </c>
      <c r="B918" t="s">
        <v>1196</v>
      </c>
      <c r="C918" t="s">
        <v>1141</v>
      </c>
      <c r="D918" t="s">
        <v>2918</v>
      </c>
      <c r="E918" t="s">
        <v>1138</v>
      </c>
      <c r="F918" t="s">
        <v>1191</v>
      </c>
      <c r="G918" t="str">
        <f>TRIM(DataCo_Customers[[#This Row],[Customer State]])</f>
        <v/>
      </c>
    </row>
    <row r="919" spans="1:7" x14ac:dyDescent="0.35">
      <c r="A919">
        <v>2136</v>
      </c>
      <c r="B919" t="s">
        <v>1935</v>
      </c>
      <c r="C919" t="s">
        <v>1141</v>
      </c>
      <c r="D919" t="s">
        <v>2919</v>
      </c>
      <c r="E919" t="s">
        <v>1138</v>
      </c>
      <c r="F919" t="s">
        <v>1191</v>
      </c>
      <c r="G919" t="str">
        <f>TRIM(DataCo_Customers[[#This Row],[Customer State]])</f>
        <v/>
      </c>
    </row>
    <row r="920" spans="1:7" x14ac:dyDescent="0.35">
      <c r="A920">
        <v>12333</v>
      </c>
      <c r="B920" t="s">
        <v>1936</v>
      </c>
      <c r="C920" t="s">
        <v>1141</v>
      </c>
      <c r="D920" t="s">
        <v>2920</v>
      </c>
      <c r="E920" t="s">
        <v>1138</v>
      </c>
      <c r="F920" t="s">
        <v>1191</v>
      </c>
      <c r="G920" t="str">
        <f>TRIM(DataCo_Customers[[#This Row],[Customer State]])</f>
        <v/>
      </c>
    </row>
    <row r="921" spans="1:7" x14ac:dyDescent="0.35">
      <c r="A921">
        <v>2062</v>
      </c>
      <c r="B921" t="s">
        <v>1561</v>
      </c>
      <c r="C921" t="s">
        <v>1141</v>
      </c>
      <c r="D921" t="s">
        <v>2921</v>
      </c>
      <c r="E921" t="s">
        <v>1138</v>
      </c>
      <c r="F921" t="s">
        <v>1191</v>
      </c>
      <c r="G921" t="str">
        <f>TRIM(DataCo_Customers[[#This Row],[Customer State]])</f>
        <v/>
      </c>
    </row>
    <row r="922" spans="1:7" x14ac:dyDescent="0.35">
      <c r="A922">
        <v>2518</v>
      </c>
      <c r="B922" t="s">
        <v>1196</v>
      </c>
      <c r="C922" t="s">
        <v>1141</v>
      </c>
      <c r="D922" t="s">
        <v>2922</v>
      </c>
      <c r="E922" t="s">
        <v>1138</v>
      </c>
      <c r="F922" t="s">
        <v>1191</v>
      </c>
      <c r="G922" t="str">
        <f>TRIM(DataCo_Customers[[#This Row],[Customer State]])</f>
        <v/>
      </c>
    </row>
    <row r="923" spans="1:7" x14ac:dyDescent="0.35">
      <c r="A923">
        <v>7007</v>
      </c>
      <c r="B923" t="s">
        <v>1937</v>
      </c>
      <c r="C923" t="s">
        <v>1141</v>
      </c>
      <c r="D923" t="s">
        <v>2923</v>
      </c>
      <c r="E923" t="s">
        <v>1138</v>
      </c>
      <c r="F923" t="s">
        <v>1191</v>
      </c>
      <c r="G923" t="str">
        <f>TRIM(DataCo_Customers[[#This Row],[Customer State]])</f>
        <v/>
      </c>
    </row>
    <row r="924" spans="1:7" x14ac:dyDescent="0.35">
      <c r="A924">
        <v>11743</v>
      </c>
      <c r="B924" t="s">
        <v>1524</v>
      </c>
      <c r="C924" t="s">
        <v>1141</v>
      </c>
      <c r="D924" t="s">
        <v>2924</v>
      </c>
      <c r="E924" t="s">
        <v>1138</v>
      </c>
      <c r="F924" t="s">
        <v>1191</v>
      </c>
      <c r="G924" t="str">
        <f>TRIM(DataCo_Customers[[#This Row],[Customer State]])</f>
        <v/>
      </c>
    </row>
    <row r="925" spans="1:7" x14ac:dyDescent="0.35">
      <c r="A925">
        <v>5001</v>
      </c>
      <c r="B925" t="s">
        <v>1938</v>
      </c>
      <c r="C925" t="s">
        <v>1141</v>
      </c>
      <c r="D925" t="s">
        <v>2925</v>
      </c>
      <c r="E925" t="s">
        <v>1138</v>
      </c>
      <c r="F925" t="s">
        <v>1191</v>
      </c>
      <c r="G925" t="str">
        <f>TRIM(DataCo_Customers[[#This Row],[Customer State]])</f>
        <v/>
      </c>
    </row>
    <row r="926" spans="1:7" x14ac:dyDescent="0.35">
      <c r="A926">
        <v>6162</v>
      </c>
      <c r="B926" t="s">
        <v>1939</v>
      </c>
      <c r="C926" t="s">
        <v>1141</v>
      </c>
      <c r="D926" t="s">
        <v>2926</v>
      </c>
      <c r="E926" t="s">
        <v>1138</v>
      </c>
      <c r="F926" t="s">
        <v>1191</v>
      </c>
      <c r="G926" t="str">
        <f>TRIM(DataCo_Customers[[#This Row],[Customer State]])</f>
        <v/>
      </c>
    </row>
    <row r="927" spans="1:7" x14ac:dyDescent="0.35">
      <c r="A927">
        <v>4045</v>
      </c>
      <c r="B927" t="s">
        <v>1940</v>
      </c>
      <c r="C927" t="s">
        <v>1141</v>
      </c>
      <c r="D927" t="s">
        <v>2927</v>
      </c>
      <c r="E927" t="s">
        <v>1138</v>
      </c>
      <c r="F927" t="s">
        <v>1191</v>
      </c>
      <c r="G927" t="str">
        <f>TRIM(DataCo_Customers[[#This Row],[Customer State]])</f>
        <v/>
      </c>
    </row>
    <row r="928" spans="1:7" x14ac:dyDescent="0.35">
      <c r="A928">
        <v>11197</v>
      </c>
      <c r="B928" t="s">
        <v>1941</v>
      </c>
      <c r="C928" t="s">
        <v>1141</v>
      </c>
      <c r="D928" t="s">
        <v>2928</v>
      </c>
      <c r="E928" t="s">
        <v>1138</v>
      </c>
      <c r="F928" t="s">
        <v>1191</v>
      </c>
      <c r="G928" t="str">
        <f>TRIM(DataCo_Customers[[#This Row],[Customer State]])</f>
        <v/>
      </c>
    </row>
    <row r="929" spans="1:7" x14ac:dyDescent="0.35">
      <c r="A929">
        <v>6736</v>
      </c>
      <c r="B929" t="s">
        <v>1942</v>
      </c>
      <c r="C929" t="s">
        <v>1167</v>
      </c>
      <c r="D929" t="s">
        <v>2929</v>
      </c>
      <c r="E929" t="s">
        <v>2024</v>
      </c>
      <c r="F929" t="s">
        <v>1191</v>
      </c>
      <c r="G929" t="str">
        <f>TRIM(DataCo_Customers[[#This Row],[Customer State]])</f>
        <v/>
      </c>
    </row>
    <row r="930" spans="1:7" x14ac:dyDescent="0.35">
      <c r="A930">
        <v>552</v>
      </c>
      <c r="B930" t="s">
        <v>1943</v>
      </c>
      <c r="C930" t="s">
        <v>1167</v>
      </c>
      <c r="D930" t="s">
        <v>2930</v>
      </c>
      <c r="E930" t="s">
        <v>2024</v>
      </c>
      <c r="F930" t="s">
        <v>1191</v>
      </c>
      <c r="G930" t="str">
        <f>TRIM(DataCo_Customers[[#This Row],[Customer State]])</f>
        <v/>
      </c>
    </row>
    <row r="931" spans="1:7" x14ac:dyDescent="0.35">
      <c r="A931">
        <v>7733</v>
      </c>
      <c r="B931" t="s">
        <v>1350</v>
      </c>
      <c r="C931" t="s">
        <v>1167</v>
      </c>
      <c r="D931" t="s">
        <v>2931</v>
      </c>
      <c r="E931" t="s">
        <v>2024</v>
      </c>
      <c r="F931" t="s">
        <v>1191</v>
      </c>
      <c r="G931" t="str">
        <f>TRIM(DataCo_Customers[[#This Row],[Customer State]])</f>
        <v/>
      </c>
    </row>
    <row r="932" spans="1:7" x14ac:dyDescent="0.35">
      <c r="A932">
        <v>3424</v>
      </c>
      <c r="B932" t="s">
        <v>1944</v>
      </c>
      <c r="C932" t="s">
        <v>1167</v>
      </c>
      <c r="D932" t="s">
        <v>2932</v>
      </c>
      <c r="E932" t="s">
        <v>2024</v>
      </c>
      <c r="F932" t="s">
        <v>1191</v>
      </c>
      <c r="G932" t="str">
        <f>TRIM(DataCo_Customers[[#This Row],[Customer State]])</f>
        <v/>
      </c>
    </row>
    <row r="933" spans="1:7" x14ac:dyDescent="0.35">
      <c r="A933">
        <v>1263</v>
      </c>
      <c r="B933" t="s">
        <v>1945</v>
      </c>
      <c r="C933" t="s">
        <v>1167</v>
      </c>
      <c r="D933" t="s">
        <v>2933</v>
      </c>
      <c r="E933" t="s">
        <v>2024</v>
      </c>
      <c r="F933" t="s">
        <v>1191</v>
      </c>
      <c r="G933" t="str">
        <f>TRIM(DataCo_Customers[[#This Row],[Customer State]])</f>
        <v/>
      </c>
    </row>
    <row r="934" spans="1:7" x14ac:dyDescent="0.35">
      <c r="A934">
        <v>5271</v>
      </c>
      <c r="B934" t="s">
        <v>1946</v>
      </c>
      <c r="C934" t="s">
        <v>1167</v>
      </c>
      <c r="D934" t="s">
        <v>2934</v>
      </c>
      <c r="E934" t="s">
        <v>2024</v>
      </c>
      <c r="F934" t="s">
        <v>1191</v>
      </c>
      <c r="G934" t="str">
        <f>TRIM(DataCo_Customers[[#This Row],[Customer State]])</f>
        <v/>
      </c>
    </row>
    <row r="935" spans="1:7" x14ac:dyDescent="0.35">
      <c r="A935">
        <v>7707</v>
      </c>
      <c r="B935" t="s">
        <v>1947</v>
      </c>
      <c r="C935" t="s">
        <v>1167</v>
      </c>
      <c r="D935" t="s">
        <v>2935</v>
      </c>
      <c r="E935" t="s">
        <v>2024</v>
      </c>
      <c r="F935" t="s">
        <v>1191</v>
      </c>
      <c r="G935" t="str">
        <f>TRIM(DataCo_Customers[[#This Row],[Customer State]])</f>
        <v/>
      </c>
    </row>
    <row r="936" spans="1:7" x14ac:dyDescent="0.35">
      <c r="A936">
        <v>12055</v>
      </c>
      <c r="B936" t="s">
        <v>1948</v>
      </c>
      <c r="C936" t="s">
        <v>1167</v>
      </c>
      <c r="D936" t="s">
        <v>2936</v>
      </c>
      <c r="E936" t="s">
        <v>2024</v>
      </c>
      <c r="F936" t="s">
        <v>1191</v>
      </c>
      <c r="G936" t="str">
        <f>TRIM(DataCo_Customers[[#This Row],[Customer State]])</f>
        <v/>
      </c>
    </row>
    <row r="937" spans="1:7" x14ac:dyDescent="0.35">
      <c r="A937">
        <v>10365</v>
      </c>
      <c r="B937" t="s">
        <v>1949</v>
      </c>
      <c r="C937" t="s">
        <v>1167</v>
      </c>
      <c r="D937" t="s">
        <v>2937</v>
      </c>
      <c r="E937" t="s">
        <v>2024</v>
      </c>
      <c r="F937" t="s">
        <v>1191</v>
      </c>
      <c r="G937" t="str">
        <f>TRIM(DataCo_Customers[[#This Row],[Customer State]])</f>
        <v/>
      </c>
    </row>
    <row r="938" spans="1:7" x14ac:dyDescent="0.35">
      <c r="A938">
        <v>1618</v>
      </c>
      <c r="B938" t="s">
        <v>1950</v>
      </c>
      <c r="C938" t="s">
        <v>1167</v>
      </c>
      <c r="D938" t="s">
        <v>2938</v>
      </c>
      <c r="E938" t="s">
        <v>2024</v>
      </c>
      <c r="F938" t="s">
        <v>1191</v>
      </c>
      <c r="G938" t="str">
        <f>TRIM(DataCo_Customers[[#This Row],[Customer State]])</f>
        <v/>
      </c>
    </row>
    <row r="939" spans="1:7" x14ac:dyDescent="0.35">
      <c r="A939">
        <v>11573</v>
      </c>
      <c r="B939" t="s">
        <v>1951</v>
      </c>
      <c r="C939" t="s">
        <v>1167</v>
      </c>
      <c r="D939" t="s">
        <v>2939</v>
      </c>
      <c r="E939" t="s">
        <v>2024</v>
      </c>
      <c r="F939" t="s">
        <v>1191</v>
      </c>
      <c r="G939" t="str">
        <f>TRIM(DataCo_Customers[[#This Row],[Customer State]])</f>
        <v/>
      </c>
    </row>
    <row r="940" spans="1:7" x14ac:dyDescent="0.35">
      <c r="A940">
        <v>1331</v>
      </c>
      <c r="B940" t="s">
        <v>1196</v>
      </c>
      <c r="C940" t="s">
        <v>1167</v>
      </c>
      <c r="D940" t="s">
        <v>2940</v>
      </c>
      <c r="E940" t="s">
        <v>2024</v>
      </c>
      <c r="F940" t="s">
        <v>1191</v>
      </c>
      <c r="G940" t="str">
        <f>TRIM(DataCo_Customers[[#This Row],[Customer State]])</f>
        <v/>
      </c>
    </row>
    <row r="941" spans="1:7" x14ac:dyDescent="0.35">
      <c r="A941">
        <v>5097</v>
      </c>
      <c r="B941" t="s">
        <v>1952</v>
      </c>
      <c r="C941" t="s">
        <v>1167</v>
      </c>
      <c r="D941" t="s">
        <v>2941</v>
      </c>
      <c r="E941" t="s">
        <v>2024</v>
      </c>
      <c r="F941" t="s">
        <v>1191</v>
      </c>
      <c r="G941" t="str">
        <f>TRIM(DataCo_Customers[[#This Row],[Customer State]])</f>
        <v/>
      </c>
    </row>
    <row r="942" spans="1:7" x14ac:dyDescent="0.35">
      <c r="A942">
        <v>7178</v>
      </c>
      <c r="B942" t="s">
        <v>1196</v>
      </c>
      <c r="C942" t="s">
        <v>1167</v>
      </c>
      <c r="D942" t="s">
        <v>2942</v>
      </c>
      <c r="E942" t="s">
        <v>2024</v>
      </c>
      <c r="F942" t="s">
        <v>1191</v>
      </c>
      <c r="G942" t="str">
        <f>TRIM(DataCo_Customers[[#This Row],[Customer State]])</f>
        <v/>
      </c>
    </row>
    <row r="943" spans="1:7" x14ac:dyDescent="0.35">
      <c r="A943">
        <v>8404</v>
      </c>
      <c r="B943" t="s">
        <v>1953</v>
      </c>
      <c r="C943" t="s">
        <v>1167</v>
      </c>
      <c r="D943" t="s">
        <v>2943</v>
      </c>
      <c r="E943" t="s">
        <v>2024</v>
      </c>
      <c r="F943" t="s">
        <v>1191</v>
      </c>
      <c r="G943" t="str">
        <f>TRIM(DataCo_Customers[[#This Row],[Customer State]])</f>
        <v/>
      </c>
    </row>
    <row r="944" spans="1:7" x14ac:dyDescent="0.35">
      <c r="A944">
        <v>10518</v>
      </c>
      <c r="B944" t="s">
        <v>1954</v>
      </c>
      <c r="C944" t="s">
        <v>1167</v>
      </c>
      <c r="D944" t="s">
        <v>2944</v>
      </c>
      <c r="E944" t="s">
        <v>2024</v>
      </c>
      <c r="F944" t="s">
        <v>1191</v>
      </c>
      <c r="G944" t="str">
        <f>TRIM(DataCo_Customers[[#This Row],[Customer State]])</f>
        <v/>
      </c>
    </row>
    <row r="945" spans="1:7" x14ac:dyDescent="0.35">
      <c r="A945">
        <v>1342</v>
      </c>
      <c r="B945" t="s">
        <v>1955</v>
      </c>
      <c r="C945" t="s">
        <v>1167</v>
      </c>
      <c r="D945" t="s">
        <v>2945</v>
      </c>
      <c r="E945" t="s">
        <v>2024</v>
      </c>
      <c r="F945" t="s">
        <v>1191</v>
      </c>
      <c r="G945" t="str">
        <f>TRIM(DataCo_Customers[[#This Row],[Customer State]])</f>
        <v/>
      </c>
    </row>
    <row r="946" spans="1:7" x14ac:dyDescent="0.35">
      <c r="A946">
        <v>2511</v>
      </c>
      <c r="B946" t="s">
        <v>1956</v>
      </c>
      <c r="C946" t="s">
        <v>1167</v>
      </c>
      <c r="D946" t="s">
        <v>2946</v>
      </c>
      <c r="E946" t="s">
        <v>2024</v>
      </c>
      <c r="F946" t="s">
        <v>1191</v>
      </c>
      <c r="G946" t="str">
        <f>TRIM(DataCo_Customers[[#This Row],[Customer State]])</f>
        <v/>
      </c>
    </row>
    <row r="947" spans="1:7" x14ac:dyDescent="0.35">
      <c r="A947">
        <v>248</v>
      </c>
      <c r="B947" t="s">
        <v>1957</v>
      </c>
      <c r="C947" t="s">
        <v>1167</v>
      </c>
      <c r="D947" t="s">
        <v>2947</v>
      </c>
      <c r="E947" t="s">
        <v>2024</v>
      </c>
      <c r="F947" t="s">
        <v>1191</v>
      </c>
      <c r="G947" t="str">
        <f>TRIM(DataCo_Customers[[#This Row],[Customer State]])</f>
        <v/>
      </c>
    </row>
    <row r="948" spans="1:7" x14ac:dyDescent="0.35">
      <c r="A948">
        <v>5917</v>
      </c>
      <c r="B948" t="s">
        <v>1958</v>
      </c>
      <c r="C948" t="s">
        <v>1167</v>
      </c>
      <c r="D948" t="s">
        <v>2948</v>
      </c>
      <c r="E948" t="s">
        <v>2024</v>
      </c>
      <c r="F948" t="s">
        <v>1191</v>
      </c>
      <c r="G948" t="str">
        <f>TRIM(DataCo_Customers[[#This Row],[Customer State]])</f>
        <v/>
      </c>
    </row>
    <row r="949" spans="1:7" x14ac:dyDescent="0.35">
      <c r="A949">
        <v>10983</v>
      </c>
      <c r="B949" t="s">
        <v>1714</v>
      </c>
      <c r="C949" t="s">
        <v>1167</v>
      </c>
      <c r="D949" t="s">
        <v>2949</v>
      </c>
      <c r="E949" t="s">
        <v>2024</v>
      </c>
      <c r="F949" t="s">
        <v>1191</v>
      </c>
      <c r="G949" t="str">
        <f>TRIM(DataCo_Customers[[#This Row],[Customer State]])</f>
        <v/>
      </c>
    </row>
    <row r="950" spans="1:7" x14ac:dyDescent="0.35">
      <c r="A950">
        <v>11114</v>
      </c>
      <c r="B950" t="s">
        <v>1959</v>
      </c>
      <c r="C950" t="s">
        <v>1167</v>
      </c>
      <c r="D950" t="s">
        <v>2950</v>
      </c>
      <c r="E950" t="s">
        <v>2024</v>
      </c>
      <c r="F950" t="s">
        <v>1191</v>
      </c>
      <c r="G950" t="str">
        <f>TRIM(DataCo_Customers[[#This Row],[Customer State]])</f>
        <v/>
      </c>
    </row>
    <row r="951" spans="1:7" x14ac:dyDescent="0.35">
      <c r="A951">
        <v>5902</v>
      </c>
      <c r="B951" t="s">
        <v>1873</v>
      </c>
      <c r="C951" t="s">
        <v>1167</v>
      </c>
      <c r="D951" t="s">
        <v>2951</v>
      </c>
      <c r="E951" t="s">
        <v>2024</v>
      </c>
      <c r="F951" t="s">
        <v>1191</v>
      </c>
      <c r="G951" t="str">
        <f>TRIM(DataCo_Customers[[#This Row],[Customer State]])</f>
        <v/>
      </c>
    </row>
    <row r="952" spans="1:7" x14ac:dyDescent="0.35">
      <c r="A952">
        <v>1219</v>
      </c>
      <c r="B952" t="s">
        <v>1960</v>
      </c>
      <c r="C952" t="s">
        <v>1167</v>
      </c>
      <c r="D952" t="s">
        <v>2952</v>
      </c>
      <c r="E952" t="s">
        <v>2024</v>
      </c>
      <c r="F952" t="s">
        <v>1191</v>
      </c>
      <c r="G952" t="str">
        <f>TRIM(DataCo_Customers[[#This Row],[Customer State]])</f>
        <v/>
      </c>
    </row>
    <row r="953" spans="1:7" x14ac:dyDescent="0.35">
      <c r="A953">
        <v>4269</v>
      </c>
      <c r="B953" t="s">
        <v>1961</v>
      </c>
      <c r="C953" t="s">
        <v>1167</v>
      </c>
      <c r="D953" t="s">
        <v>2953</v>
      </c>
      <c r="E953" t="s">
        <v>2024</v>
      </c>
      <c r="F953" t="s">
        <v>1191</v>
      </c>
      <c r="G953" t="str">
        <f>TRIM(DataCo_Customers[[#This Row],[Customer State]])</f>
        <v/>
      </c>
    </row>
    <row r="954" spans="1:7" x14ac:dyDescent="0.35">
      <c r="A954">
        <v>6725</v>
      </c>
      <c r="B954" t="s">
        <v>1962</v>
      </c>
      <c r="C954" t="s">
        <v>1167</v>
      </c>
      <c r="D954" t="s">
        <v>2954</v>
      </c>
      <c r="E954" t="s">
        <v>2024</v>
      </c>
      <c r="F954" t="s">
        <v>1191</v>
      </c>
      <c r="G954" t="str">
        <f>TRIM(DataCo_Customers[[#This Row],[Customer State]])</f>
        <v/>
      </c>
    </row>
    <row r="955" spans="1:7" x14ac:dyDescent="0.35">
      <c r="A955">
        <v>5054</v>
      </c>
      <c r="B955" t="s">
        <v>1963</v>
      </c>
      <c r="C955" t="s">
        <v>1167</v>
      </c>
      <c r="D955" t="s">
        <v>2955</v>
      </c>
      <c r="E955" t="s">
        <v>2024</v>
      </c>
      <c r="F955" t="s">
        <v>1191</v>
      </c>
      <c r="G955" t="str">
        <f>TRIM(DataCo_Customers[[#This Row],[Customer State]])</f>
        <v/>
      </c>
    </row>
    <row r="956" spans="1:7" x14ac:dyDescent="0.35">
      <c r="A956">
        <v>10648</v>
      </c>
      <c r="B956" t="s">
        <v>1196</v>
      </c>
      <c r="C956" t="s">
        <v>1167</v>
      </c>
      <c r="D956" t="s">
        <v>2956</v>
      </c>
      <c r="E956" t="s">
        <v>2024</v>
      </c>
      <c r="F956" t="s">
        <v>1191</v>
      </c>
      <c r="G956" t="str">
        <f>TRIM(DataCo_Customers[[#This Row],[Customer State]])</f>
        <v/>
      </c>
    </row>
    <row r="957" spans="1:7" x14ac:dyDescent="0.35">
      <c r="A957">
        <v>4986</v>
      </c>
      <c r="B957" t="s">
        <v>1964</v>
      </c>
      <c r="C957" t="s">
        <v>1167</v>
      </c>
      <c r="D957" t="s">
        <v>2957</v>
      </c>
      <c r="E957" t="s">
        <v>2024</v>
      </c>
      <c r="F957" t="s">
        <v>1191</v>
      </c>
      <c r="G957" t="str">
        <f>TRIM(DataCo_Customers[[#This Row],[Customer State]])</f>
        <v/>
      </c>
    </row>
    <row r="958" spans="1:7" x14ac:dyDescent="0.35">
      <c r="A958">
        <v>6708</v>
      </c>
      <c r="B958" t="s">
        <v>1965</v>
      </c>
      <c r="C958" t="s">
        <v>1167</v>
      </c>
      <c r="D958" t="s">
        <v>2958</v>
      </c>
      <c r="E958" t="s">
        <v>2024</v>
      </c>
      <c r="F958" t="s">
        <v>1191</v>
      </c>
      <c r="G958" t="str">
        <f>TRIM(DataCo_Customers[[#This Row],[Customer State]])</f>
        <v/>
      </c>
    </row>
    <row r="959" spans="1:7" x14ac:dyDescent="0.35">
      <c r="A959">
        <v>6872</v>
      </c>
      <c r="B959" t="s">
        <v>1966</v>
      </c>
      <c r="C959" t="s">
        <v>1167</v>
      </c>
      <c r="D959" t="s">
        <v>2959</v>
      </c>
      <c r="E959" t="s">
        <v>2024</v>
      </c>
      <c r="F959" t="s">
        <v>1191</v>
      </c>
      <c r="G959" t="str">
        <f>TRIM(DataCo_Customers[[#This Row],[Customer State]])</f>
        <v/>
      </c>
    </row>
    <row r="960" spans="1:7" x14ac:dyDescent="0.35">
      <c r="A960">
        <v>11170</v>
      </c>
      <c r="B960" t="s">
        <v>1967</v>
      </c>
      <c r="C960" t="s">
        <v>1167</v>
      </c>
      <c r="D960" t="s">
        <v>2960</v>
      </c>
      <c r="E960" t="s">
        <v>2024</v>
      </c>
      <c r="F960" t="s">
        <v>1191</v>
      </c>
      <c r="G960" t="str">
        <f>TRIM(DataCo_Customers[[#This Row],[Customer State]])</f>
        <v/>
      </c>
    </row>
    <row r="961" spans="1:7" x14ac:dyDescent="0.35">
      <c r="A961">
        <v>4707</v>
      </c>
      <c r="B961" t="s">
        <v>1326</v>
      </c>
      <c r="C961" t="s">
        <v>1167</v>
      </c>
      <c r="D961" t="s">
        <v>2961</v>
      </c>
      <c r="E961" t="s">
        <v>2024</v>
      </c>
      <c r="F961" t="s">
        <v>1191</v>
      </c>
      <c r="G961" t="str">
        <f>TRIM(DataCo_Customers[[#This Row],[Customer State]])</f>
        <v/>
      </c>
    </row>
    <row r="962" spans="1:7" x14ac:dyDescent="0.35">
      <c r="A962">
        <v>3085</v>
      </c>
      <c r="B962" t="s">
        <v>1235</v>
      </c>
      <c r="C962" t="s">
        <v>1167</v>
      </c>
      <c r="D962" t="s">
        <v>2962</v>
      </c>
      <c r="E962" t="s">
        <v>2024</v>
      </c>
      <c r="F962" t="s">
        <v>1191</v>
      </c>
      <c r="G962" t="str">
        <f>TRIM(DataCo_Customers[[#This Row],[Customer State]])</f>
        <v/>
      </c>
    </row>
    <row r="963" spans="1:7" x14ac:dyDescent="0.35">
      <c r="A963">
        <v>2319</v>
      </c>
      <c r="B963" t="s">
        <v>1968</v>
      </c>
      <c r="C963" t="s">
        <v>1167</v>
      </c>
      <c r="D963" t="s">
        <v>2963</v>
      </c>
      <c r="E963" t="s">
        <v>2024</v>
      </c>
      <c r="F963" t="s">
        <v>1191</v>
      </c>
      <c r="G963" t="str">
        <f>TRIM(DataCo_Customers[[#This Row],[Customer State]])</f>
        <v/>
      </c>
    </row>
    <row r="964" spans="1:7" x14ac:dyDescent="0.35">
      <c r="A964">
        <v>3302</v>
      </c>
      <c r="B964" t="s">
        <v>1969</v>
      </c>
      <c r="C964" t="s">
        <v>1167</v>
      </c>
      <c r="D964" t="s">
        <v>2964</v>
      </c>
      <c r="E964" t="s">
        <v>2024</v>
      </c>
      <c r="F964" t="s">
        <v>1191</v>
      </c>
      <c r="G964" t="str">
        <f>TRIM(DataCo_Customers[[#This Row],[Customer State]])</f>
        <v/>
      </c>
    </row>
    <row r="965" spans="1:7" x14ac:dyDescent="0.35">
      <c r="A965">
        <v>3815</v>
      </c>
      <c r="B965" t="s">
        <v>1970</v>
      </c>
      <c r="C965" t="s">
        <v>1167</v>
      </c>
      <c r="D965" t="s">
        <v>2965</v>
      </c>
      <c r="E965" t="s">
        <v>2024</v>
      </c>
      <c r="F965" t="s">
        <v>1191</v>
      </c>
      <c r="G965" t="str">
        <f>TRIM(DataCo_Customers[[#This Row],[Customer State]])</f>
        <v/>
      </c>
    </row>
    <row r="966" spans="1:7" x14ac:dyDescent="0.35">
      <c r="A966">
        <v>10226</v>
      </c>
      <c r="B966" t="s">
        <v>1196</v>
      </c>
      <c r="C966" t="s">
        <v>1167</v>
      </c>
      <c r="D966" t="s">
        <v>2966</v>
      </c>
      <c r="E966" t="s">
        <v>2024</v>
      </c>
      <c r="F966" t="s">
        <v>1191</v>
      </c>
      <c r="G966" t="str">
        <f>TRIM(DataCo_Customers[[#This Row],[Customer State]])</f>
        <v/>
      </c>
    </row>
    <row r="967" spans="1:7" x14ac:dyDescent="0.35">
      <c r="A967">
        <v>2456</v>
      </c>
      <c r="B967" t="s">
        <v>1971</v>
      </c>
      <c r="C967" t="s">
        <v>1167</v>
      </c>
      <c r="D967" t="s">
        <v>2967</v>
      </c>
      <c r="E967" t="s">
        <v>2024</v>
      </c>
      <c r="F967" t="s">
        <v>1191</v>
      </c>
      <c r="G967" t="str">
        <f>TRIM(DataCo_Customers[[#This Row],[Customer State]])</f>
        <v/>
      </c>
    </row>
    <row r="968" spans="1:7" x14ac:dyDescent="0.35">
      <c r="A968">
        <v>4477</v>
      </c>
      <c r="B968" t="s">
        <v>1258</v>
      </c>
      <c r="C968" t="s">
        <v>1167</v>
      </c>
      <c r="D968" t="s">
        <v>2968</v>
      </c>
      <c r="E968" t="s">
        <v>2024</v>
      </c>
      <c r="F968" t="s">
        <v>1191</v>
      </c>
      <c r="G968" t="str">
        <f>TRIM(DataCo_Customers[[#This Row],[Customer State]])</f>
        <v/>
      </c>
    </row>
    <row r="969" spans="1:7" x14ac:dyDescent="0.35">
      <c r="A969">
        <v>4427</v>
      </c>
      <c r="B969" t="s">
        <v>1972</v>
      </c>
      <c r="C969" t="s">
        <v>1167</v>
      </c>
      <c r="D969" t="s">
        <v>2650</v>
      </c>
      <c r="E969" t="s">
        <v>2024</v>
      </c>
      <c r="F969" t="s">
        <v>1191</v>
      </c>
      <c r="G969" t="str">
        <f>TRIM(DataCo_Customers[[#This Row],[Customer State]])</f>
        <v/>
      </c>
    </row>
    <row r="970" spans="1:7" x14ac:dyDescent="0.35">
      <c r="A970">
        <v>3628</v>
      </c>
      <c r="B970" t="s">
        <v>1973</v>
      </c>
      <c r="C970" t="s">
        <v>1167</v>
      </c>
      <c r="D970" t="s">
        <v>2969</v>
      </c>
      <c r="E970" t="s">
        <v>2024</v>
      </c>
      <c r="F970" t="s">
        <v>1191</v>
      </c>
      <c r="G970" t="str">
        <f>TRIM(DataCo_Customers[[#This Row],[Customer State]])</f>
        <v/>
      </c>
    </row>
    <row r="971" spans="1:7" x14ac:dyDescent="0.35">
      <c r="A971">
        <v>3029</v>
      </c>
      <c r="B971" t="s">
        <v>1300</v>
      </c>
      <c r="C971" t="s">
        <v>1167</v>
      </c>
      <c r="D971" t="s">
        <v>2970</v>
      </c>
      <c r="E971" t="s">
        <v>2024</v>
      </c>
      <c r="F971" t="s">
        <v>1191</v>
      </c>
      <c r="G971" t="str">
        <f>TRIM(DataCo_Customers[[#This Row],[Customer State]])</f>
        <v/>
      </c>
    </row>
    <row r="972" spans="1:7" x14ac:dyDescent="0.35">
      <c r="A972">
        <v>11791</v>
      </c>
      <c r="B972" t="s">
        <v>1250</v>
      </c>
      <c r="C972" t="s">
        <v>1167</v>
      </c>
      <c r="D972" t="s">
        <v>2971</v>
      </c>
      <c r="E972" t="s">
        <v>2024</v>
      </c>
      <c r="F972" t="s">
        <v>1191</v>
      </c>
      <c r="G972" t="str">
        <f>TRIM(DataCo_Customers[[#This Row],[Customer State]])</f>
        <v/>
      </c>
    </row>
    <row r="973" spans="1:7" x14ac:dyDescent="0.35">
      <c r="A973">
        <v>5935</v>
      </c>
      <c r="B973" t="s">
        <v>1196</v>
      </c>
      <c r="C973" t="s">
        <v>1167</v>
      </c>
      <c r="D973" t="s">
        <v>2972</v>
      </c>
      <c r="E973" t="s">
        <v>2024</v>
      </c>
      <c r="F973" t="s">
        <v>1191</v>
      </c>
      <c r="G973" t="str">
        <f>TRIM(DataCo_Customers[[#This Row],[Customer State]])</f>
        <v/>
      </c>
    </row>
    <row r="974" spans="1:7" x14ac:dyDescent="0.35">
      <c r="A974">
        <v>12381</v>
      </c>
      <c r="B974" t="s">
        <v>1974</v>
      </c>
      <c r="C974" t="s">
        <v>1167</v>
      </c>
      <c r="D974" t="s">
        <v>2973</v>
      </c>
      <c r="E974" t="s">
        <v>2024</v>
      </c>
      <c r="F974" t="s">
        <v>1191</v>
      </c>
      <c r="G974" t="str">
        <f>TRIM(DataCo_Customers[[#This Row],[Customer State]])</f>
        <v/>
      </c>
    </row>
    <row r="975" spans="1:7" x14ac:dyDescent="0.35">
      <c r="A975">
        <v>6227</v>
      </c>
      <c r="B975" t="s">
        <v>1975</v>
      </c>
      <c r="C975" t="s">
        <v>1167</v>
      </c>
      <c r="D975" t="s">
        <v>2974</v>
      </c>
      <c r="E975" t="s">
        <v>2024</v>
      </c>
      <c r="F975" t="s">
        <v>1191</v>
      </c>
      <c r="G975" t="str">
        <f>TRIM(DataCo_Customers[[#This Row],[Customer State]])</f>
        <v/>
      </c>
    </row>
    <row r="976" spans="1:7" x14ac:dyDescent="0.35">
      <c r="A976">
        <v>1899</v>
      </c>
      <c r="B976" t="s">
        <v>1976</v>
      </c>
      <c r="C976" t="s">
        <v>1167</v>
      </c>
      <c r="D976" t="s">
        <v>2975</v>
      </c>
      <c r="E976" t="s">
        <v>2024</v>
      </c>
      <c r="F976" t="s">
        <v>1191</v>
      </c>
      <c r="G976" t="str">
        <f>TRIM(DataCo_Customers[[#This Row],[Customer State]])</f>
        <v/>
      </c>
    </row>
    <row r="977" spans="1:7" x14ac:dyDescent="0.35">
      <c r="A977">
        <v>11337</v>
      </c>
      <c r="B977" t="s">
        <v>1929</v>
      </c>
      <c r="C977" t="s">
        <v>1167</v>
      </c>
      <c r="D977" t="s">
        <v>2976</v>
      </c>
      <c r="E977" t="s">
        <v>2024</v>
      </c>
      <c r="F977" t="s">
        <v>1191</v>
      </c>
      <c r="G977" t="str">
        <f>TRIM(DataCo_Customers[[#This Row],[Customer State]])</f>
        <v/>
      </c>
    </row>
    <row r="978" spans="1:7" x14ac:dyDescent="0.35">
      <c r="A978">
        <v>5941</v>
      </c>
      <c r="B978" t="s">
        <v>1534</v>
      </c>
      <c r="C978" t="s">
        <v>1167</v>
      </c>
      <c r="D978" t="s">
        <v>2977</v>
      </c>
      <c r="E978" t="s">
        <v>2024</v>
      </c>
      <c r="F978" t="s">
        <v>1191</v>
      </c>
      <c r="G978" t="str">
        <f>TRIM(DataCo_Customers[[#This Row],[Customer State]])</f>
        <v/>
      </c>
    </row>
    <row r="979" spans="1:7" x14ac:dyDescent="0.35">
      <c r="A979">
        <v>8556</v>
      </c>
      <c r="B979" t="s">
        <v>1977</v>
      </c>
      <c r="C979" t="s">
        <v>1167</v>
      </c>
      <c r="D979" t="s">
        <v>2978</v>
      </c>
      <c r="E979" t="s">
        <v>2024</v>
      </c>
      <c r="F979" t="s">
        <v>1191</v>
      </c>
      <c r="G979" t="str">
        <f>TRIM(DataCo_Customers[[#This Row],[Customer State]])</f>
        <v/>
      </c>
    </row>
    <row r="980" spans="1:7" x14ac:dyDescent="0.35">
      <c r="A980">
        <v>2871</v>
      </c>
      <c r="B980" t="s">
        <v>1978</v>
      </c>
      <c r="C980" t="s">
        <v>1167</v>
      </c>
      <c r="D980" t="s">
        <v>2979</v>
      </c>
      <c r="E980" t="s">
        <v>2024</v>
      </c>
      <c r="F980" t="s">
        <v>1191</v>
      </c>
      <c r="G980" t="str">
        <f>TRIM(DataCo_Customers[[#This Row],[Customer State]])</f>
        <v/>
      </c>
    </row>
    <row r="981" spans="1:7" x14ac:dyDescent="0.35">
      <c r="A981">
        <v>11586</v>
      </c>
      <c r="B981" t="s">
        <v>1979</v>
      </c>
      <c r="C981" t="s">
        <v>1167</v>
      </c>
      <c r="D981" t="s">
        <v>2980</v>
      </c>
      <c r="E981" t="s">
        <v>2024</v>
      </c>
      <c r="F981" t="s">
        <v>1191</v>
      </c>
      <c r="G981" t="str">
        <f>TRIM(DataCo_Customers[[#This Row],[Customer State]])</f>
        <v/>
      </c>
    </row>
    <row r="982" spans="1:7" x14ac:dyDescent="0.35">
      <c r="A982">
        <v>4070</v>
      </c>
      <c r="B982" t="s">
        <v>1980</v>
      </c>
      <c r="C982" t="s">
        <v>1167</v>
      </c>
      <c r="D982" t="s">
        <v>2981</v>
      </c>
      <c r="E982" t="s">
        <v>2024</v>
      </c>
      <c r="F982" t="s">
        <v>1191</v>
      </c>
      <c r="G982" t="str">
        <f>TRIM(DataCo_Customers[[#This Row],[Customer State]])</f>
        <v/>
      </c>
    </row>
    <row r="983" spans="1:7" x14ac:dyDescent="0.35">
      <c r="A983">
        <v>6376</v>
      </c>
      <c r="B983" t="s">
        <v>1981</v>
      </c>
      <c r="C983" t="s">
        <v>1167</v>
      </c>
      <c r="D983" t="s">
        <v>2982</v>
      </c>
      <c r="E983" t="s">
        <v>2024</v>
      </c>
      <c r="F983" t="s">
        <v>1191</v>
      </c>
      <c r="G983" t="str">
        <f>TRIM(DataCo_Customers[[#This Row],[Customer State]])</f>
        <v/>
      </c>
    </row>
    <row r="984" spans="1:7" x14ac:dyDescent="0.35">
      <c r="A984">
        <v>10591</v>
      </c>
      <c r="B984" t="s">
        <v>1982</v>
      </c>
      <c r="C984" t="s">
        <v>1167</v>
      </c>
      <c r="D984" t="s">
        <v>2983</v>
      </c>
      <c r="E984" t="s">
        <v>2024</v>
      </c>
      <c r="F984" t="s">
        <v>1191</v>
      </c>
      <c r="G984" t="str">
        <f>TRIM(DataCo_Customers[[#This Row],[Customer State]])</f>
        <v/>
      </c>
    </row>
    <row r="985" spans="1:7" x14ac:dyDescent="0.35">
      <c r="A985">
        <v>7268</v>
      </c>
      <c r="B985" t="s">
        <v>1983</v>
      </c>
      <c r="C985" t="s">
        <v>1167</v>
      </c>
      <c r="D985" t="s">
        <v>2984</v>
      </c>
      <c r="E985" t="s">
        <v>2024</v>
      </c>
      <c r="F985" t="s">
        <v>1191</v>
      </c>
      <c r="G985" t="str">
        <f>TRIM(DataCo_Customers[[#This Row],[Customer State]])</f>
        <v/>
      </c>
    </row>
    <row r="986" spans="1:7" x14ac:dyDescent="0.35">
      <c r="A986">
        <v>3598</v>
      </c>
      <c r="B986" t="s">
        <v>1984</v>
      </c>
      <c r="C986" t="s">
        <v>1167</v>
      </c>
      <c r="D986" t="s">
        <v>2985</v>
      </c>
      <c r="E986" t="s">
        <v>2024</v>
      </c>
      <c r="F986" t="s">
        <v>1191</v>
      </c>
      <c r="G986" t="str">
        <f>TRIM(DataCo_Customers[[#This Row],[Customer State]])</f>
        <v/>
      </c>
    </row>
    <row r="987" spans="1:7" x14ac:dyDescent="0.35">
      <c r="A987">
        <v>1958</v>
      </c>
      <c r="B987" t="s">
        <v>1609</v>
      </c>
      <c r="C987" t="s">
        <v>1167</v>
      </c>
      <c r="D987" t="s">
        <v>2986</v>
      </c>
      <c r="E987" t="s">
        <v>2024</v>
      </c>
      <c r="F987" t="s">
        <v>1191</v>
      </c>
      <c r="G987" t="str">
        <f>TRIM(DataCo_Customers[[#This Row],[Customer State]])</f>
        <v/>
      </c>
    </row>
    <row r="988" spans="1:7" x14ac:dyDescent="0.35">
      <c r="A988">
        <v>9307</v>
      </c>
      <c r="B988" t="s">
        <v>1985</v>
      </c>
      <c r="C988" t="s">
        <v>1167</v>
      </c>
      <c r="D988" t="s">
        <v>2987</v>
      </c>
      <c r="E988" t="s">
        <v>2024</v>
      </c>
      <c r="F988" t="s">
        <v>1191</v>
      </c>
      <c r="G988" t="str">
        <f>TRIM(DataCo_Customers[[#This Row],[Customer State]])</f>
        <v/>
      </c>
    </row>
    <row r="989" spans="1:7" x14ac:dyDescent="0.35">
      <c r="A989">
        <v>3995</v>
      </c>
      <c r="B989" t="s">
        <v>1986</v>
      </c>
      <c r="C989" t="s">
        <v>1167</v>
      </c>
      <c r="D989" t="s">
        <v>2988</v>
      </c>
      <c r="E989" t="s">
        <v>2024</v>
      </c>
      <c r="F989" t="s">
        <v>1191</v>
      </c>
      <c r="G989" t="str">
        <f>TRIM(DataCo_Customers[[#This Row],[Customer State]])</f>
        <v/>
      </c>
    </row>
    <row r="990" spans="1:7" x14ac:dyDescent="0.35">
      <c r="A990">
        <v>3485</v>
      </c>
      <c r="B990" t="s">
        <v>1196</v>
      </c>
      <c r="C990" t="s">
        <v>1167</v>
      </c>
      <c r="D990" t="s">
        <v>2989</v>
      </c>
      <c r="E990" t="s">
        <v>2024</v>
      </c>
      <c r="F990" t="s">
        <v>1191</v>
      </c>
      <c r="G990" t="str">
        <f>TRIM(DataCo_Customers[[#This Row],[Customer State]])</f>
        <v/>
      </c>
    </row>
    <row r="991" spans="1:7" x14ac:dyDescent="0.35">
      <c r="A991">
        <v>5732</v>
      </c>
      <c r="B991" t="s">
        <v>1987</v>
      </c>
      <c r="C991" t="s">
        <v>1167</v>
      </c>
      <c r="D991" t="s">
        <v>2990</v>
      </c>
      <c r="E991" t="s">
        <v>2024</v>
      </c>
      <c r="F991" t="s">
        <v>1191</v>
      </c>
      <c r="G991" t="str">
        <f>TRIM(DataCo_Customers[[#This Row],[Customer State]])</f>
        <v/>
      </c>
    </row>
    <row r="992" spans="1:7" x14ac:dyDescent="0.35">
      <c r="A992">
        <v>8100</v>
      </c>
      <c r="B992" t="s">
        <v>1326</v>
      </c>
      <c r="C992" t="s">
        <v>1167</v>
      </c>
      <c r="D992" t="s">
        <v>2991</v>
      </c>
      <c r="E992" t="s">
        <v>2024</v>
      </c>
      <c r="F992" t="s">
        <v>1191</v>
      </c>
      <c r="G992" t="str">
        <f>TRIM(DataCo_Customers[[#This Row],[Customer State]])</f>
        <v/>
      </c>
    </row>
    <row r="993" spans="1:7" x14ac:dyDescent="0.35">
      <c r="A993">
        <v>1475</v>
      </c>
      <c r="B993" t="s">
        <v>1196</v>
      </c>
      <c r="C993" t="s">
        <v>1167</v>
      </c>
      <c r="D993" t="s">
        <v>2992</v>
      </c>
      <c r="E993" t="s">
        <v>2024</v>
      </c>
      <c r="F993" t="s">
        <v>1191</v>
      </c>
      <c r="G993" t="str">
        <f>TRIM(DataCo_Customers[[#This Row],[Customer State]])</f>
        <v/>
      </c>
    </row>
    <row r="994" spans="1:7" x14ac:dyDescent="0.35">
      <c r="A994">
        <v>7113</v>
      </c>
      <c r="B994" t="s">
        <v>1519</v>
      </c>
      <c r="C994" t="s">
        <v>1167</v>
      </c>
      <c r="D994" t="s">
        <v>2993</v>
      </c>
      <c r="E994" t="s">
        <v>2024</v>
      </c>
      <c r="F994" t="s">
        <v>1191</v>
      </c>
      <c r="G994" t="str">
        <f>TRIM(DataCo_Customers[[#This Row],[Customer State]])</f>
        <v/>
      </c>
    </row>
    <row r="995" spans="1:7" x14ac:dyDescent="0.35">
      <c r="A995">
        <v>10667</v>
      </c>
      <c r="B995" t="s">
        <v>1988</v>
      </c>
      <c r="C995" t="s">
        <v>1167</v>
      </c>
      <c r="D995" t="s">
        <v>2994</v>
      </c>
      <c r="E995" t="s">
        <v>2024</v>
      </c>
      <c r="F995" t="s">
        <v>1191</v>
      </c>
      <c r="G995" t="str">
        <f>TRIM(DataCo_Customers[[#This Row],[Customer State]])</f>
        <v/>
      </c>
    </row>
    <row r="996" spans="1:7" x14ac:dyDescent="0.35">
      <c r="A996">
        <v>10643</v>
      </c>
      <c r="B996" t="s">
        <v>1989</v>
      </c>
      <c r="C996" t="s">
        <v>1167</v>
      </c>
      <c r="D996" t="s">
        <v>2995</v>
      </c>
      <c r="E996" t="s">
        <v>2024</v>
      </c>
      <c r="F996" t="s">
        <v>1191</v>
      </c>
      <c r="G996" t="str">
        <f>TRIM(DataCo_Customers[[#This Row],[Customer State]])</f>
        <v/>
      </c>
    </row>
    <row r="997" spans="1:7" x14ac:dyDescent="0.35">
      <c r="A997">
        <v>2571</v>
      </c>
      <c r="B997" t="s">
        <v>1990</v>
      </c>
      <c r="C997" t="s">
        <v>1167</v>
      </c>
      <c r="D997" t="s">
        <v>2996</v>
      </c>
      <c r="E997" t="s">
        <v>2024</v>
      </c>
      <c r="F997" t="s">
        <v>1191</v>
      </c>
      <c r="G997" t="str">
        <f>TRIM(DataCo_Customers[[#This Row],[Customer State]])</f>
        <v/>
      </c>
    </row>
    <row r="998" spans="1:7" x14ac:dyDescent="0.35">
      <c r="A998">
        <v>8650</v>
      </c>
      <c r="B998" t="s">
        <v>1991</v>
      </c>
      <c r="C998" t="s">
        <v>1167</v>
      </c>
      <c r="D998" t="s">
        <v>2997</v>
      </c>
      <c r="E998" t="s">
        <v>2024</v>
      </c>
      <c r="F998" t="s">
        <v>1191</v>
      </c>
      <c r="G998" t="str">
        <f>TRIM(DataCo_Customers[[#This Row],[Customer State]])</f>
        <v/>
      </c>
    </row>
    <row r="999" spans="1:7" x14ac:dyDescent="0.35">
      <c r="A999">
        <v>5674</v>
      </c>
      <c r="B999" t="s">
        <v>1992</v>
      </c>
      <c r="C999" t="s">
        <v>1167</v>
      </c>
      <c r="D999" t="s">
        <v>2998</v>
      </c>
      <c r="E999" t="s">
        <v>2024</v>
      </c>
      <c r="F999" t="s">
        <v>1191</v>
      </c>
      <c r="G999" t="str">
        <f>TRIM(DataCo_Customers[[#This Row],[Customer State]])</f>
        <v/>
      </c>
    </row>
    <row r="1000" spans="1:7" x14ac:dyDescent="0.35">
      <c r="A1000">
        <v>210</v>
      </c>
      <c r="B1000" t="s">
        <v>1993</v>
      </c>
      <c r="C1000" t="s">
        <v>1167</v>
      </c>
      <c r="D1000" t="s">
        <v>2710</v>
      </c>
      <c r="E1000" t="s">
        <v>1138</v>
      </c>
      <c r="F1000" t="s">
        <v>1191</v>
      </c>
      <c r="G1000" t="str">
        <f>TRIM(DataCo_Customers[[#This Row],[Customer State]])</f>
        <v/>
      </c>
    </row>
    <row r="1001" spans="1:7" x14ac:dyDescent="0.35">
      <c r="A1001">
        <v>1153</v>
      </c>
      <c r="B1001" t="s">
        <v>1994</v>
      </c>
      <c r="C1001" t="s">
        <v>1141</v>
      </c>
      <c r="D1001" t="s">
        <v>2999</v>
      </c>
      <c r="E1001" t="s">
        <v>2024</v>
      </c>
      <c r="F1001" t="s">
        <v>1191</v>
      </c>
      <c r="G1001" t="str">
        <f>TRIM(DataCo_Customers[[#This Row],[Customer State]])</f>
        <v/>
      </c>
    </row>
    <row r="1002" spans="1:7" x14ac:dyDescent="0.35">
      <c r="A1002">
        <v>10499</v>
      </c>
      <c r="B1002" t="s">
        <v>1995</v>
      </c>
      <c r="C1002" t="s">
        <v>1167</v>
      </c>
      <c r="D1002" t="s">
        <v>3000</v>
      </c>
      <c r="E1002" t="s">
        <v>2024</v>
      </c>
      <c r="F1002" t="s">
        <v>1191</v>
      </c>
      <c r="G1002" t="str">
        <f>TRIM(DataCo_Customers[[#This Row],[Customer State]])</f>
        <v/>
      </c>
    </row>
    <row r="1003" spans="1:7" x14ac:dyDescent="0.35">
      <c r="A1003">
        <v>7576</v>
      </c>
      <c r="B1003" t="s">
        <v>1377</v>
      </c>
      <c r="C1003" t="s">
        <v>1137</v>
      </c>
      <c r="D1003" t="s">
        <v>3001</v>
      </c>
      <c r="E1003" t="s">
        <v>1138</v>
      </c>
      <c r="F1003" t="s">
        <v>1191</v>
      </c>
      <c r="G1003" t="str">
        <f>TRIM(DataCo_Customers[[#This Row],[Customer State]])</f>
        <v/>
      </c>
    </row>
    <row r="1004" spans="1:7" x14ac:dyDescent="0.35">
      <c r="A1004">
        <v>11187</v>
      </c>
      <c r="B1004" t="s">
        <v>1196</v>
      </c>
      <c r="C1004" t="s">
        <v>1141</v>
      </c>
      <c r="D1004" t="s">
        <v>3002</v>
      </c>
      <c r="E1004" t="s">
        <v>1138</v>
      </c>
      <c r="F1004" t="s">
        <v>1191</v>
      </c>
      <c r="G1004" t="str">
        <f>TRIM(DataCo_Customers[[#This Row],[Customer State]])</f>
        <v/>
      </c>
    </row>
    <row r="1005" spans="1:7" x14ac:dyDescent="0.35">
      <c r="A1005">
        <v>9742</v>
      </c>
      <c r="B1005" t="s">
        <v>1996</v>
      </c>
      <c r="C1005" t="s">
        <v>1137</v>
      </c>
      <c r="D1005" t="s">
        <v>3003</v>
      </c>
      <c r="E1005" t="s">
        <v>2024</v>
      </c>
      <c r="F1005" t="s">
        <v>1191</v>
      </c>
      <c r="G1005" t="str">
        <f>TRIM(DataCo_Customers[[#This Row],[Customer State]])</f>
        <v/>
      </c>
    </row>
    <row r="1006" spans="1:7" x14ac:dyDescent="0.35">
      <c r="A1006">
        <v>4316</v>
      </c>
      <c r="B1006" t="s">
        <v>1997</v>
      </c>
      <c r="C1006" t="s">
        <v>1167</v>
      </c>
      <c r="D1006" t="s">
        <v>3004</v>
      </c>
      <c r="E1006" t="s">
        <v>2024</v>
      </c>
      <c r="F1006" t="s">
        <v>1191</v>
      </c>
      <c r="G1006" t="str">
        <f>TRIM(DataCo_Customers[[#This Row],[Customer State]])</f>
        <v/>
      </c>
    </row>
    <row r="1007" spans="1:7" x14ac:dyDescent="0.35">
      <c r="A1007">
        <v>10582</v>
      </c>
      <c r="B1007" t="s">
        <v>1998</v>
      </c>
      <c r="C1007" t="s">
        <v>1141</v>
      </c>
      <c r="D1007" t="s">
        <v>3005</v>
      </c>
      <c r="E1007" t="s">
        <v>1138</v>
      </c>
      <c r="F1007" t="s">
        <v>1191</v>
      </c>
      <c r="G1007" t="str">
        <f>TRIM(DataCo_Customers[[#This Row],[Customer State]])</f>
        <v/>
      </c>
    </row>
    <row r="1008" spans="1:7" x14ac:dyDescent="0.35">
      <c r="A1008">
        <v>10893</v>
      </c>
      <c r="B1008" t="s">
        <v>1530</v>
      </c>
      <c r="C1008" t="s">
        <v>1167</v>
      </c>
      <c r="D1008" t="s">
        <v>3006</v>
      </c>
      <c r="E1008" t="s">
        <v>2024</v>
      </c>
      <c r="F1008" t="s">
        <v>1191</v>
      </c>
      <c r="G1008" t="str">
        <f>TRIM(DataCo_Customers[[#This Row],[Customer State]])</f>
        <v/>
      </c>
    </row>
    <row r="1009" spans="1:7" x14ac:dyDescent="0.35">
      <c r="A1009">
        <v>8744</v>
      </c>
      <c r="B1009" t="s">
        <v>1999</v>
      </c>
      <c r="C1009" t="s">
        <v>1141</v>
      </c>
      <c r="D1009" t="s">
        <v>3007</v>
      </c>
      <c r="E1009" t="s">
        <v>2024</v>
      </c>
      <c r="F1009" t="s">
        <v>1191</v>
      </c>
      <c r="G1009" t="str">
        <f>TRIM(DataCo_Customers[[#This Row],[Customer State]])</f>
        <v/>
      </c>
    </row>
    <row r="1010" spans="1:7" x14ac:dyDescent="0.35">
      <c r="A1010">
        <v>8807</v>
      </c>
      <c r="B1010" t="s">
        <v>2000</v>
      </c>
      <c r="C1010" t="s">
        <v>1141</v>
      </c>
      <c r="D1010" t="s">
        <v>3008</v>
      </c>
      <c r="E1010" t="s">
        <v>1138</v>
      </c>
      <c r="F1010" t="s">
        <v>1191</v>
      </c>
      <c r="G1010" t="str">
        <f>TRIM(DataCo_Customers[[#This Row],[Customer State]])</f>
        <v/>
      </c>
    </row>
    <row r="1011" spans="1:7" x14ac:dyDescent="0.35">
      <c r="A1011">
        <v>11616</v>
      </c>
      <c r="B1011" t="s">
        <v>2001</v>
      </c>
      <c r="C1011" t="s">
        <v>1137</v>
      </c>
      <c r="D1011" t="s">
        <v>3009</v>
      </c>
      <c r="E1011" t="s">
        <v>2024</v>
      </c>
      <c r="F1011" t="s">
        <v>1191</v>
      </c>
      <c r="G1011" t="str">
        <f>TRIM(DataCo_Customers[[#This Row],[Customer State]])</f>
        <v/>
      </c>
    </row>
    <row r="1012" spans="1:7" x14ac:dyDescent="0.35">
      <c r="A1012">
        <v>711</v>
      </c>
      <c r="B1012" t="s">
        <v>2002</v>
      </c>
      <c r="C1012" t="s">
        <v>1167</v>
      </c>
      <c r="D1012" t="s">
        <v>3010</v>
      </c>
      <c r="E1012" t="s">
        <v>1138</v>
      </c>
      <c r="F1012" t="s">
        <v>1191</v>
      </c>
      <c r="G1012" t="str">
        <f>TRIM(DataCo_Customers[[#This Row],[Customer State]])</f>
        <v/>
      </c>
    </row>
    <row r="1013" spans="1:7" x14ac:dyDescent="0.35">
      <c r="A1013">
        <v>6499</v>
      </c>
      <c r="B1013" t="s">
        <v>2003</v>
      </c>
      <c r="C1013" t="s">
        <v>1137</v>
      </c>
      <c r="D1013" t="s">
        <v>3011</v>
      </c>
      <c r="E1013" t="s">
        <v>2024</v>
      </c>
      <c r="F1013" t="s">
        <v>1191</v>
      </c>
      <c r="G1013" t="str">
        <f>TRIM(DataCo_Customers[[#This Row],[Customer State]])</f>
        <v/>
      </c>
    </row>
    <row r="1014" spans="1:7" x14ac:dyDescent="0.35">
      <c r="A1014">
        <v>8572</v>
      </c>
      <c r="B1014" t="s">
        <v>1326</v>
      </c>
      <c r="C1014" t="s">
        <v>1141</v>
      </c>
      <c r="D1014" t="s">
        <v>3012</v>
      </c>
      <c r="E1014" t="s">
        <v>1138</v>
      </c>
      <c r="F1014" t="s">
        <v>1191</v>
      </c>
      <c r="G1014" t="str">
        <f>TRIM(DataCo_Customers[[#This Row],[Customer State]])</f>
        <v/>
      </c>
    </row>
    <row r="1015" spans="1:7" x14ac:dyDescent="0.35">
      <c r="A1015">
        <v>7994</v>
      </c>
      <c r="B1015" t="s">
        <v>1286</v>
      </c>
      <c r="C1015" t="s">
        <v>1167</v>
      </c>
      <c r="D1015" t="s">
        <v>3013</v>
      </c>
      <c r="E1015" t="s">
        <v>1138</v>
      </c>
      <c r="F1015" t="s">
        <v>1191</v>
      </c>
      <c r="G1015" t="str">
        <f>TRIM(DataCo_Customers[[#This Row],[Customer State]])</f>
        <v/>
      </c>
    </row>
    <row r="1016" spans="1:7" x14ac:dyDescent="0.35">
      <c r="A1016">
        <v>8478</v>
      </c>
      <c r="B1016" t="s">
        <v>2004</v>
      </c>
      <c r="C1016" t="s">
        <v>1167</v>
      </c>
      <c r="D1016" t="s">
        <v>3014</v>
      </c>
      <c r="E1016" t="s">
        <v>2024</v>
      </c>
      <c r="F1016" t="s">
        <v>1191</v>
      </c>
      <c r="G1016" t="str">
        <f>TRIM(DataCo_Customers[[#This Row],[Customer State]])</f>
        <v/>
      </c>
    </row>
    <row r="1017" spans="1:7" x14ac:dyDescent="0.35">
      <c r="A1017">
        <v>5845</v>
      </c>
      <c r="B1017" t="s">
        <v>2005</v>
      </c>
      <c r="C1017" t="s">
        <v>1137</v>
      </c>
      <c r="D1017" t="s">
        <v>3015</v>
      </c>
      <c r="E1017" t="s">
        <v>2024</v>
      </c>
      <c r="F1017" t="s">
        <v>1191</v>
      </c>
      <c r="G1017" t="str">
        <f>TRIM(DataCo_Customers[[#This Row],[Customer State]])</f>
        <v/>
      </c>
    </row>
    <row r="1018" spans="1:7" x14ac:dyDescent="0.35">
      <c r="A1018">
        <v>9807</v>
      </c>
      <c r="B1018" t="s">
        <v>2006</v>
      </c>
      <c r="C1018" t="s">
        <v>1141</v>
      </c>
      <c r="D1018" t="s">
        <v>3016</v>
      </c>
      <c r="E1018" t="s">
        <v>2024</v>
      </c>
      <c r="F1018" t="s">
        <v>1191</v>
      </c>
      <c r="G1018" t="str">
        <f>TRIM(DataCo_Customers[[#This Row],[Customer State]])</f>
        <v/>
      </c>
    </row>
    <row r="1019" spans="1:7" x14ac:dyDescent="0.35">
      <c r="A1019">
        <v>11757</v>
      </c>
      <c r="B1019" t="s">
        <v>2007</v>
      </c>
      <c r="C1019" t="s">
        <v>1141</v>
      </c>
      <c r="D1019" t="s">
        <v>3017</v>
      </c>
      <c r="E1019" t="s">
        <v>1138</v>
      </c>
      <c r="F1019" t="s">
        <v>1191</v>
      </c>
      <c r="G1019" t="str">
        <f>TRIM(DataCo_Customers[[#This Row],[Customer State]])</f>
        <v/>
      </c>
    </row>
    <row r="1020" spans="1:7" x14ac:dyDescent="0.35">
      <c r="A1020">
        <v>5785</v>
      </c>
      <c r="B1020" t="s">
        <v>1996</v>
      </c>
      <c r="C1020" t="s">
        <v>1137</v>
      </c>
      <c r="D1020" t="s">
        <v>3018</v>
      </c>
      <c r="E1020" t="s">
        <v>1138</v>
      </c>
      <c r="F1020" t="s">
        <v>1191</v>
      </c>
      <c r="G1020" t="str">
        <f>TRIM(DataCo_Customers[[#This Row],[Customer State]])</f>
        <v/>
      </c>
    </row>
    <row r="1021" spans="1:7" x14ac:dyDescent="0.35">
      <c r="A1021">
        <v>9129</v>
      </c>
      <c r="B1021" t="s">
        <v>2008</v>
      </c>
      <c r="C1021" t="s">
        <v>1167</v>
      </c>
      <c r="D1021" t="s">
        <v>3019</v>
      </c>
      <c r="E1021" t="s">
        <v>1138</v>
      </c>
      <c r="F1021" t="s">
        <v>1191</v>
      </c>
      <c r="G1021" t="str">
        <f>TRIM(DataCo_Customers[[#This Row],[Customer State]])</f>
        <v/>
      </c>
    </row>
    <row r="1022" spans="1:7" x14ac:dyDescent="0.35">
      <c r="A1022">
        <v>9326</v>
      </c>
      <c r="B1022" t="s">
        <v>2009</v>
      </c>
      <c r="C1022" t="s">
        <v>1141</v>
      </c>
      <c r="D1022" t="s">
        <v>3020</v>
      </c>
      <c r="E1022" t="s">
        <v>2024</v>
      </c>
      <c r="F1022" t="s">
        <v>1191</v>
      </c>
      <c r="G1022" t="str">
        <f>TRIM(DataCo_Customers[[#This Row],[Customer State]])</f>
        <v/>
      </c>
    </row>
    <row r="1023" spans="1:7" x14ac:dyDescent="0.35">
      <c r="A1023">
        <v>2641</v>
      </c>
      <c r="B1023" t="s">
        <v>2010</v>
      </c>
      <c r="C1023" t="s">
        <v>1141</v>
      </c>
      <c r="D1023" t="s">
        <v>3021</v>
      </c>
      <c r="E1023" t="s">
        <v>2024</v>
      </c>
      <c r="F1023" t="s">
        <v>1191</v>
      </c>
      <c r="G1023" t="str">
        <f>TRIM(DataCo_Customers[[#This Row],[Customer State]])</f>
        <v/>
      </c>
    </row>
    <row r="1024" spans="1:7" x14ac:dyDescent="0.35">
      <c r="A1024">
        <v>10245</v>
      </c>
      <c r="B1024" t="s">
        <v>1294</v>
      </c>
      <c r="C1024" t="s">
        <v>1167</v>
      </c>
      <c r="D1024" t="s">
        <v>3022</v>
      </c>
      <c r="E1024" t="s">
        <v>2024</v>
      </c>
      <c r="F1024" t="s">
        <v>1191</v>
      </c>
      <c r="G1024" t="str">
        <f>TRIM(DataCo_Customers[[#This Row],[Customer State]])</f>
        <v/>
      </c>
    </row>
    <row r="1025" spans="1:7" x14ac:dyDescent="0.35">
      <c r="A1025">
        <v>1168</v>
      </c>
      <c r="B1025" t="s">
        <v>2011</v>
      </c>
      <c r="C1025" t="s">
        <v>1167</v>
      </c>
      <c r="D1025" t="s">
        <v>3023</v>
      </c>
      <c r="E1025" t="s">
        <v>2024</v>
      </c>
      <c r="F1025" t="s">
        <v>1191</v>
      </c>
      <c r="G1025" t="str">
        <f>TRIM(DataCo_Customers[[#This Row],[Customer State]])</f>
        <v/>
      </c>
    </row>
    <row r="1026" spans="1:7" x14ac:dyDescent="0.35">
      <c r="A1026">
        <v>12363</v>
      </c>
      <c r="B1026" t="s">
        <v>2012</v>
      </c>
      <c r="C1026" t="s">
        <v>1141</v>
      </c>
      <c r="D1026" t="s">
        <v>3024</v>
      </c>
      <c r="E1026" t="s">
        <v>1138</v>
      </c>
      <c r="F1026" t="s">
        <v>1191</v>
      </c>
      <c r="G1026" t="str">
        <f>TRIM(DataCo_Customers[[#This Row],[Customer State]])</f>
        <v/>
      </c>
    </row>
    <row r="1027" spans="1:7" x14ac:dyDescent="0.35">
      <c r="A1027">
        <v>7512</v>
      </c>
      <c r="B1027" t="s">
        <v>1976</v>
      </c>
      <c r="C1027" t="s">
        <v>1141</v>
      </c>
      <c r="D1027" t="s">
        <v>2565</v>
      </c>
      <c r="E1027" t="s">
        <v>1138</v>
      </c>
      <c r="F1027" t="s">
        <v>1191</v>
      </c>
      <c r="G1027" t="str">
        <f>TRIM(DataCo_Customers[[#This Row],[Customer State]])</f>
        <v/>
      </c>
    </row>
    <row r="1028" spans="1:7" x14ac:dyDescent="0.35">
      <c r="A1028">
        <v>10291</v>
      </c>
      <c r="B1028" t="s">
        <v>2013</v>
      </c>
      <c r="C1028" t="s">
        <v>1167</v>
      </c>
      <c r="D1028" t="s">
        <v>3025</v>
      </c>
      <c r="E1028" t="s">
        <v>2024</v>
      </c>
      <c r="F1028" t="s">
        <v>1191</v>
      </c>
      <c r="G1028" t="str">
        <f>TRIM(DataCo_Customers[[#This Row],[Customer State]])</f>
        <v/>
      </c>
    </row>
    <row r="1029" spans="1:7" x14ac:dyDescent="0.35">
      <c r="A1029">
        <v>11044</v>
      </c>
      <c r="B1029" t="s">
        <v>2014</v>
      </c>
      <c r="C1029" t="s">
        <v>1141</v>
      </c>
      <c r="D1029" t="s">
        <v>3026</v>
      </c>
      <c r="E1029" t="s">
        <v>2024</v>
      </c>
      <c r="F1029" t="s">
        <v>1191</v>
      </c>
      <c r="G1029" t="str">
        <f>TRIM(DataCo_Customers[[#This Row],[Customer State]])</f>
        <v/>
      </c>
    </row>
    <row r="1030" spans="1:7" x14ac:dyDescent="0.35">
      <c r="A1030">
        <v>1826</v>
      </c>
      <c r="B1030" t="s">
        <v>2015</v>
      </c>
      <c r="C1030" t="s">
        <v>1167</v>
      </c>
      <c r="D1030" t="s">
        <v>3027</v>
      </c>
      <c r="E1030" t="s">
        <v>1138</v>
      </c>
      <c r="F1030" t="s">
        <v>1191</v>
      </c>
      <c r="G1030" t="str">
        <f>TRIM(DataCo_Customers[[#This Row],[Customer State]])</f>
        <v/>
      </c>
    </row>
    <row r="1031" spans="1:7" x14ac:dyDescent="0.35">
      <c r="A1031">
        <v>1804</v>
      </c>
      <c r="B1031" t="s">
        <v>2016</v>
      </c>
      <c r="C1031" t="s">
        <v>1167</v>
      </c>
      <c r="D1031" t="s">
        <v>3028</v>
      </c>
      <c r="E1031" t="s">
        <v>2024</v>
      </c>
      <c r="F1031" t="s">
        <v>1191</v>
      </c>
      <c r="G1031" t="str">
        <f>TRIM(DataCo_Customers[[#This Row],[Customer State]])</f>
        <v/>
      </c>
    </row>
    <row r="1032" spans="1:7" x14ac:dyDescent="0.35">
      <c r="A1032">
        <v>11551</v>
      </c>
      <c r="B1032" t="s">
        <v>2017</v>
      </c>
      <c r="C1032" t="s">
        <v>1141</v>
      </c>
      <c r="D1032" t="s">
        <v>3029</v>
      </c>
      <c r="E1032" t="s">
        <v>1138</v>
      </c>
      <c r="F1032" t="s">
        <v>1191</v>
      </c>
      <c r="G1032" t="str">
        <f>TRIM(DataCo_Customers[[#This Row],[Customer State]])</f>
        <v/>
      </c>
    </row>
    <row r="1033" spans="1:7" x14ac:dyDescent="0.35">
      <c r="A1033">
        <v>11674</v>
      </c>
      <c r="B1033" t="s">
        <v>2018</v>
      </c>
      <c r="C1033" t="s">
        <v>1141</v>
      </c>
      <c r="D1033" t="s">
        <v>3030</v>
      </c>
      <c r="E1033" t="s">
        <v>1138</v>
      </c>
      <c r="F1033" t="s">
        <v>1191</v>
      </c>
      <c r="G1033" t="str">
        <f>TRIM(DataCo_Customers[[#This Row],[Customer State]])</f>
        <v/>
      </c>
    </row>
    <row r="1034" spans="1:7" x14ac:dyDescent="0.35">
      <c r="A1034">
        <v>614</v>
      </c>
      <c r="B1034" t="s">
        <v>2019</v>
      </c>
      <c r="C1034" t="s">
        <v>1167</v>
      </c>
      <c r="D1034" t="s">
        <v>3031</v>
      </c>
      <c r="E1034" t="s">
        <v>1138</v>
      </c>
      <c r="F1034" t="s">
        <v>1191</v>
      </c>
      <c r="G1034" t="str">
        <f>TRIM(DataCo_Customers[[#This Row],[Customer State]])</f>
        <v/>
      </c>
    </row>
    <row r="1035" spans="1:7" x14ac:dyDescent="0.35">
      <c r="A1035">
        <v>2353</v>
      </c>
      <c r="B1035" t="s">
        <v>1196</v>
      </c>
      <c r="C1035" t="s">
        <v>1141</v>
      </c>
      <c r="D1035" t="s">
        <v>3032</v>
      </c>
      <c r="E1035" t="s">
        <v>2024</v>
      </c>
      <c r="F1035" t="s">
        <v>1191</v>
      </c>
      <c r="G1035" t="str">
        <f>TRIM(DataCo_Customers[[#This Row],[Customer State]])</f>
        <v/>
      </c>
    </row>
    <row r="1036" spans="1:7" x14ac:dyDescent="0.35">
      <c r="A1036">
        <v>7735</v>
      </c>
      <c r="B1036" t="s">
        <v>1869</v>
      </c>
      <c r="C1036" t="s">
        <v>1141</v>
      </c>
      <c r="D1036" t="s">
        <v>3033</v>
      </c>
      <c r="E1036" t="s">
        <v>1138</v>
      </c>
      <c r="F1036" t="s">
        <v>1191</v>
      </c>
      <c r="G1036" t="str">
        <f>TRIM(DataCo_Customers[[#This Row],[Customer State]])</f>
        <v/>
      </c>
    </row>
    <row r="1037" spans="1:7" x14ac:dyDescent="0.35">
      <c r="A1037">
        <v>1445</v>
      </c>
      <c r="B1037" t="s">
        <v>2020</v>
      </c>
      <c r="C1037" t="s">
        <v>1141</v>
      </c>
      <c r="D1037" t="s">
        <v>3034</v>
      </c>
      <c r="E1037" t="s">
        <v>2024</v>
      </c>
      <c r="F1037" t="s">
        <v>1191</v>
      </c>
      <c r="G1037" t="str">
        <f>TRIM(DataCo_Customers[[#This Row],[Customer State]])</f>
        <v/>
      </c>
    </row>
    <row r="1038" spans="1:7" x14ac:dyDescent="0.35">
      <c r="A1038">
        <v>6199</v>
      </c>
      <c r="B1038" t="s">
        <v>2021</v>
      </c>
      <c r="C1038" t="s">
        <v>1141</v>
      </c>
      <c r="D1038" t="s">
        <v>3035</v>
      </c>
      <c r="E1038" t="s">
        <v>2024</v>
      </c>
      <c r="F1038" t="s">
        <v>1191</v>
      </c>
      <c r="G1038" t="str">
        <f>TRIM(DataCo_Customers[[#This Row],[Customer State]])</f>
        <v/>
      </c>
    </row>
    <row r="1039" spans="1:7" x14ac:dyDescent="0.35">
      <c r="A1039">
        <v>6817</v>
      </c>
      <c r="B1039" t="s">
        <v>1856</v>
      </c>
      <c r="C1039" t="s">
        <v>1141</v>
      </c>
      <c r="D1039" t="s">
        <v>3036</v>
      </c>
      <c r="E1039" t="s">
        <v>2024</v>
      </c>
      <c r="F1039" t="s">
        <v>1191</v>
      </c>
      <c r="G1039" t="str">
        <f>TRIM(DataCo_Customers[[#This Row],[Customer State]])</f>
        <v/>
      </c>
    </row>
  </sheetData>
  <sheetProtection algorithmName="SHA-512" hashValue="3Qm0wcpamRfawRaXxty9v3SIELtmstKRZkQmuHzXdNFTpz9e7tU61uVspFR2qOhmDf6zE8g4s6aHK1FIs01OvA==" saltValue="glDiKbyVibUeAob1hNMC5A==" spinCount="100000" sheet="1" objects="1" scenarios="1" formatCells="0" formatColumns="0" formatRow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EF01-D29E-42BF-BD2D-F63C4E9CF033}">
  <dimension ref="A1:H60"/>
  <sheetViews>
    <sheetView topLeftCell="A43" workbookViewId="0">
      <selection activeCell="C2" sqref="C2"/>
    </sheetView>
  </sheetViews>
  <sheetFormatPr defaultRowHeight="15.5" x14ac:dyDescent="0.35"/>
  <cols>
    <col min="1" max="5" width="23.25" customWidth="1"/>
    <col min="6" max="6" width="18.6640625" customWidth="1"/>
    <col min="8" max="8" width="8.83203125" bestFit="1" customWidth="1"/>
  </cols>
  <sheetData>
    <row r="1" spans="1:8" x14ac:dyDescent="0.35">
      <c r="A1" t="s">
        <v>16</v>
      </c>
      <c r="B1" t="s">
        <v>1042</v>
      </c>
      <c r="C1" t="s">
        <v>15</v>
      </c>
      <c r="D1" t="s">
        <v>1043</v>
      </c>
      <c r="E1" t="s">
        <v>17</v>
      </c>
      <c r="F1" t="s">
        <v>3040</v>
      </c>
    </row>
    <row r="2" spans="1:8" x14ac:dyDescent="0.35">
      <c r="A2" s="2">
        <v>191</v>
      </c>
      <c r="B2" t="s">
        <v>1044</v>
      </c>
      <c r="C2">
        <v>9</v>
      </c>
      <c r="D2" t="s">
        <v>1045</v>
      </c>
      <c r="E2" s="6">
        <v>99.989997860000003</v>
      </c>
      <c r="F2" t="b">
        <f>NOT(DataCo_Products[[#This Row],[Product Price]]&lt;=$H$2)</f>
        <v>0</v>
      </c>
      <c r="H2" s="5">
        <f>AVERAGE(DataCo_Products[Product Price])</f>
        <v>131.68576334033898</v>
      </c>
    </row>
    <row r="3" spans="1:8" x14ac:dyDescent="0.35">
      <c r="A3" s="2">
        <v>627</v>
      </c>
      <c r="B3" t="s">
        <v>1046</v>
      </c>
      <c r="C3">
        <v>29</v>
      </c>
      <c r="D3" t="s">
        <v>1047</v>
      </c>
      <c r="E3" s="6">
        <v>39.990001679999999</v>
      </c>
      <c r="F3" t="b">
        <f>NOT(DataCo_Products[[#This Row],[Product Price]]&lt;=$H$2)</f>
        <v>0</v>
      </c>
    </row>
    <row r="4" spans="1:8" x14ac:dyDescent="0.35">
      <c r="A4" s="2">
        <v>917</v>
      </c>
      <c r="B4" t="s">
        <v>1048</v>
      </c>
      <c r="C4">
        <v>41</v>
      </c>
      <c r="D4" t="s">
        <v>1049</v>
      </c>
      <c r="E4" s="6">
        <v>21.989999770000001</v>
      </c>
      <c r="F4" t="b">
        <f>NOT(DataCo_Products[[#This Row],[Product Price]]&lt;=$H$2)</f>
        <v>0</v>
      </c>
    </row>
    <row r="5" spans="1:8" x14ac:dyDescent="0.35">
      <c r="A5" s="2">
        <v>828</v>
      </c>
      <c r="B5" t="s">
        <v>1050</v>
      </c>
      <c r="C5">
        <v>37</v>
      </c>
      <c r="D5" t="s">
        <v>1051</v>
      </c>
      <c r="E5" s="6">
        <v>31.989999770000001</v>
      </c>
      <c r="F5" t="b">
        <f>NOT(DataCo_Products[[#This Row],[Product Price]]&lt;=$H$2)</f>
        <v>0</v>
      </c>
    </row>
    <row r="6" spans="1:8" x14ac:dyDescent="0.35">
      <c r="A6" s="2">
        <v>403</v>
      </c>
      <c r="B6" t="s">
        <v>1052</v>
      </c>
      <c r="C6">
        <v>18</v>
      </c>
      <c r="D6" t="s">
        <v>1053</v>
      </c>
      <c r="E6" s="6">
        <v>129.9900055</v>
      </c>
      <c r="F6" t="b">
        <f>NOT(DataCo_Products[[#This Row],[Product Price]]&lt;=$H$2)</f>
        <v>0</v>
      </c>
    </row>
    <row r="7" spans="1:8" x14ac:dyDescent="0.35">
      <c r="A7" s="2">
        <v>365</v>
      </c>
      <c r="B7" t="s">
        <v>1054</v>
      </c>
      <c r="C7">
        <v>17</v>
      </c>
      <c r="D7" t="s">
        <v>1055</v>
      </c>
      <c r="E7" s="6">
        <v>59.990001679999999</v>
      </c>
      <c r="F7" t="b">
        <f>NOT(DataCo_Products[[#This Row],[Product Price]]&lt;=$H$2)</f>
        <v>0</v>
      </c>
    </row>
    <row r="8" spans="1:8" x14ac:dyDescent="0.35">
      <c r="A8" s="2">
        <v>957</v>
      </c>
      <c r="B8" t="s">
        <v>1056</v>
      </c>
      <c r="C8">
        <v>43</v>
      </c>
      <c r="D8" t="s">
        <v>1057</v>
      </c>
      <c r="E8" s="6">
        <v>299.98001099999999</v>
      </c>
      <c r="F8" t="b">
        <f>NOT(DataCo_Products[[#This Row],[Product Price]]&lt;=$H$2)</f>
        <v>1</v>
      </c>
    </row>
    <row r="9" spans="1:8" x14ac:dyDescent="0.35">
      <c r="A9" s="2">
        <v>502</v>
      </c>
      <c r="B9" t="s">
        <v>1058</v>
      </c>
      <c r="C9">
        <v>24</v>
      </c>
      <c r="D9" t="s">
        <v>1059</v>
      </c>
      <c r="E9" s="6">
        <v>50</v>
      </c>
      <c r="F9" t="b">
        <f>NOT(DataCo_Products[[#This Row],[Product Price]]&lt;=$H$2)</f>
        <v>0</v>
      </c>
    </row>
    <row r="10" spans="1:8" x14ac:dyDescent="0.35">
      <c r="A10" s="2">
        <v>905</v>
      </c>
      <c r="B10" t="s">
        <v>1060</v>
      </c>
      <c r="C10">
        <v>40</v>
      </c>
      <c r="D10" t="s">
        <v>1061</v>
      </c>
      <c r="E10" s="6">
        <v>24.989999770000001</v>
      </c>
      <c r="F10" t="b">
        <f>NOT(DataCo_Products[[#This Row],[Product Price]]&lt;=$H$2)</f>
        <v>0</v>
      </c>
    </row>
    <row r="11" spans="1:8" x14ac:dyDescent="0.35">
      <c r="A11" s="2">
        <v>564</v>
      </c>
      <c r="B11" t="s">
        <v>1062</v>
      </c>
      <c r="C11">
        <v>26</v>
      </c>
      <c r="D11" t="s">
        <v>1063</v>
      </c>
      <c r="E11" s="6">
        <v>30</v>
      </c>
      <c r="F11" t="b">
        <f>NOT(DataCo_Products[[#This Row],[Product Price]]&lt;=$H$2)</f>
        <v>0</v>
      </c>
    </row>
    <row r="12" spans="1:8" x14ac:dyDescent="0.35">
      <c r="A12" s="2">
        <v>885</v>
      </c>
      <c r="B12" t="s">
        <v>1064</v>
      </c>
      <c r="C12">
        <v>40</v>
      </c>
      <c r="D12" t="s">
        <v>1061</v>
      </c>
      <c r="E12" s="6">
        <v>24.989999770000001</v>
      </c>
      <c r="F12" t="b">
        <f>NOT(DataCo_Products[[#This Row],[Product Price]]&lt;=$H$2)</f>
        <v>0</v>
      </c>
    </row>
    <row r="13" spans="1:8" x14ac:dyDescent="0.35">
      <c r="A13" s="2">
        <v>906</v>
      </c>
      <c r="B13" t="s">
        <v>1065</v>
      </c>
      <c r="C13">
        <v>40</v>
      </c>
      <c r="D13" t="s">
        <v>1061</v>
      </c>
      <c r="E13" s="6">
        <v>24.989999770000001</v>
      </c>
      <c r="F13" t="b">
        <f>NOT(DataCo_Products[[#This Row],[Product Price]]&lt;=$H$2)</f>
        <v>0</v>
      </c>
    </row>
    <row r="14" spans="1:8" x14ac:dyDescent="0.35">
      <c r="A14" s="2">
        <v>886</v>
      </c>
      <c r="B14" t="s">
        <v>1066</v>
      </c>
      <c r="C14">
        <v>40</v>
      </c>
      <c r="D14" t="s">
        <v>1061</v>
      </c>
      <c r="E14" s="6">
        <v>24.989999770000001</v>
      </c>
      <c r="F14" t="b">
        <f>NOT(DataCo_Products[[#This Row],[Product Price]]&lt;=$H$2)</f>
        <v>0</v>
      </c>
    </row>
    <row r="15" spans="1:8" x14ac:dyDescent="0.35">
      <c r="A15" s="2">
        <v>926</v>
      </c>
      <c r="B15" t="s">
        <v>1067</v>
      </c>
      <c r="C15">
        <v>41</v>
      </c>
      <c r="D15" t="s">
        <v>1049</v>
      </c>
      <c r="E15" s="6">
        <v>15.989999770000001</v>
      </c>
      <c r="F15" t="b">
        <f>NOT(DataCo_Products[[#This Row],[Product Price]]&lt;=$H$2)</f>
        <v>0</v>
      </c>
    </row>
    <row r="16" spans="1:8" x14ac:dyDescent="0.35">
      <c r="A16" s="2">
        <v>924</v>
      </c>
      <c r="B16" t="s">
        <v>1068</v>
      </c>
      <c r="C16">
        <v>41</v>
      </c>
      <c r="D16" t="s">
        <v>1049</v>
      </c>
      <c r="E16" s="6">
        <v>15.989999770000001</v>
      </c>
      <c r="F16" t="b">
        <f>NOT(DataCo_Products[[#This Row],[Product Price]]&lt;=$H$2)</f>
        <v>0</v>
      </c>
    </row>
    <row r="17" spans="1:6" x14ac:dyDescent="0.35">
      <c r="A17" s="2">
        <v>825</v>
      </c>
      <c r="B17" t="s">
        <v>1069</v>
      </c>
      <c r="C17">
        <v>37</v>
      </c>
      <c r="D17" t="s">
        <v>1051</v>
      </c>
      <c r="E17" s="6">
        <v>31.989999770000001</v>
      </c>
      <c r="F17" t="b">
        <f>NOT(DataCo_Products[[#This Row],[Product Price]]&lt;=$H$2)</f>
        <v>0</v>
      </c>
    </row>
    <row r="18" spans="1:6" x14ac:dyDescent="0.35">
      <c r="A18" s="2">
        <v>977</v>
      </c>
      <c r="B18" t="s">
        <v>1070</v>
      </c>
      <c r="C18">
        <v>44</v>
      </c>
      <c r="D18" t="s">
        <v>1071</v>
      </c>
      <c r="E18" s="6">
        <v>29.989999770000001</v>
      </c>
      <c r="F18" t="b">
        <f>NOT(DataCo_Products[[#This Row],[Product Price]]&lt;=$H$2)</f>
        <v>0</v>
      </c>
    </row>
    <row r="19" spans="1:6" x14ac:dyDescent="0.35">
      <c r="A19" s="2">
        <v>116</v>
      </c>
      <c r="B19" t="s">
        <v>1072</v>
      </c>
      <c r="C19">
        <v>6</v>
      </c>
      <c r="D19" t="s">
        <v>1073</v>
      </c>
      <c r="E19" s="6">
        <v>44.990001679999999</v>
      </c>
      <c r="F19" t="b">
        <f>NOT(DataCo_Products[[#This Row],[Product Price]]&lt;=$H$2)</f>
        <v>0</v>
      </c>
    </row>
    <row r="20" spans="1:6" x14ac:dyDescent="0.35">
      <c r="A20" s="2">
        <v>818</v>
      </c>
      <c r="B20" t="s">
        <v>1074</v>
      </c>
      <c r="C20">
        <v>37</v>
      </c>
      <c r="D20" t="s">
        <v>1051</v>
      </c>
      <c r="E20" s="6">
        <v>47.990001679999999</v>
      </c>
      <c r="F20" t="b">
        <f>NOT(DataCo_Products[[#This Row],[Product Price]]&lt;=$H$2)</f>
        <v>0</v>
      </c>
    </row>
    <row r="21" spans="1:6" x14ac:dyDescent="0.35">
      <c r="A21" s="2">
        <v>835</v>
      </c>
      <c r="B21" t="s">
        <v>1075</v>
      </c>
      <c r="C21">
        <v>37</v>
      </c>
      <c r="D21" t="s">
        <v>1051</v>
      </c>
      <c r="E21" s="6">
        <v>31.989999770000001</v>
      </c>
      <c r="F21" t="b">
        <f>NOT(DataCo_Products[[#This Row],[Product Price]]&lt;=$H$2)</f>
        <v>0</v>
      </c>
    </row>
    <row r="22" spans="1:6" x14ac:dyDescent="0.35">
      <c r="A22" s="2">
        <v>810</v>
      </c>
      <c r="B22" t="s">
        <v>1076</v>
      </c>
      <c r="C22">
        <v>36</v>
      </c>
      <c r="D22" t="s">
        <v>1077</v>
      </c>
      <c r="E22" s="6">
        <v>19.989999770000001</v>
      </c>
      <c r="F22" t="b">
        <f>NOT(DataCo_Products[[#This Row],[Product Price]]&lt;=$H$2)</f>
        <v>0</v>
      </c>
    </row>
    <row r="23" spans="1:6" x14ac:dyDescent="0.35">
      <c r="A23" s="2">
        <v>565</v>
      </c>
      <c r="B23" t="s">
        <v>1078</v>
      </c>
      <c r="C23">
        <v>26</v>
      </c>
      <c r="D23" t="s">
        <v>1063</v>
      </c>
      <c r="E23" s="6">
        <v>70</v>
      </c>
      <c r="F23" t="b">
        <f>NOT(DataCo_Products[[#This Row],[Product Price]]&lt;=$H$2)</f>
        <v>0</v>
      </c>
    </row>
    <row r="24" spans="1:6" x14ac:dyDescent="0.35">
      <c r="A24" s="2">
        <v>821</v>
      </c>
      <c r="B24" t="s">
        <v>1079</v>
      </c>
      <c r="C24">
        <v>37</v>
      </c>
      <c r="D24" t="s">
        <v>1051</v>
      </c>
      <c r="E24" s="6">
        <v>51.990001679999999</v>
      </c>
      <c r="F24" t="b">
        <f>NOT(DataCo_Products[[#This Row],[Product Price]]&lt;=$H$2)</f>
        <v>0</v>
      </c>
    </row>
    <row r="25" spans="1:6" x14ac:dyDescent="0.35">
      <c r="A25" s="2">
        <v>897</v>
      </c>
      <c r="B25" t="s">
        <v>1080</v>
      </c>
      <c r="C25">
        <v>40</v>
      </c>
      <c r="D25" t="s">
        <v>1061</v>
      </c>
      <c r="E25" s="6">
        <v>24.989999770000001</v>
      </c>
      <c r="F25" t="b">
        <f>NOT(DataCo_Products[[#This Row],[Product Price]]&lt;=$H$2)</f>
        <v>0</v>
      </c>
    </row>
    <row r="26" spans="1:6" x14ac:dyDescent="0.35">
      <c r="A26" s="2">
        <v>567</v>
      </c>
      <c r="B26" t="s">
        <v>1081</v>
      </c>
      <c r="C26">
        <v>26</v>
      </c>
      <c r="D26" t="s">
        <v>1063</v>
      </c>
      <c r="E26" s="6">
        <v>25</v>
      </c>
      <c r="F26" t="b">
        <f>NOT(DataCo_Products[[#This Row],[Product Price]]&lt;=$H$2)</f>
        <v>0</v>
      </c>
    </row>
    <row r="27" spans="1:6" x14ac:dyDescent="0.35">
      <c r="A27" s="2">
        <v>135</v>
      </c>
      <c r="B27" t="s">
        <v>1082</v>
      </c>
      <c r="C27">
        <v>7</v>
      </c>
      <c r="D27" t="s">
        <v>1083</v>
      </c>
      <c r="E27" s="6">
        <v>22</v>
      </c>
      <c r="F27" t="b">
        <f>NOT(DataCo_Products[[#This Row],[Product Price]]&lt;=$H$2)</f>
        <v>0</v>
      </c>
    </row>
    <row r="28" spans="1:6" x14ac:dyDescent="0.35">
      <c r="A28" s="2">
        <v>134</v>
      </c>
      <c r="B28" t="s">
        <v>1084</v>
      </c>
      <c r="C28">
        <v>7</v>
      </c>
      <c r="D28" t="s">
        <v>1083</v>
      </c>
      <c r="E28" s="6">
        <v>25</v>
      </c>
      <c r="F28" t="b">
        <f>NOT(DataCo_Products[[#This Row],[Product Price]]&lt;=$H$2)</f>
        <v>0</v>
      </c>
    </row>
    <row r="29" spans="1:6" x14ac:dyDescent="0.35">
      <c r="A29" s="2">
        <v>282</v>
      </c>
      <c r="B29" t="s">
        <v>1085</v>
      </c>
      <c r="C29">
        <v>13</v>
      </c>
      <c r="D29" t="s">
        <v>1051</v>
      </c>
      <c r="E29" s="6">
        <v>31.989999770000001</v>
      </c>
      <c r="F29" t="b">
        <f>NOT(DataCo_Products[[#This Row],[Product Price]]&lt;=$H$2)</f>
        <v>0</v>
      </c>
    </row>
    <row r="30" spans="1:6" x14ac:dyDescent="0.35">
      <c r="A30" s="2">
        <v>249</v>
      </c>
      <c r="B30" t="s">
        <v>1086</v>
      </c>
      <c r="C30">
        <v>12</v>
      </c>
      <c r="D30" t="s">
        <v>1087</v>
      </c>
      <c r="E30" s="6">
        <v>54.97000122</v>
      </c>
      <c r="F30" t="b">
        <f>NOT(DataCo_Products[[#This Row],[Product Price]]&lt;=$H$2)</f>
        <v>0</v>
      </c>
    </row>
    <row r="31" spans="1:6" x14ac:dyDescent="0.35">
      <c r="A31" s="2">
        <v>44</v>
      </c>
      <c r="B31" t="s">
        <v>1088</v>
      </c>
      <c r="C31">
        <v>3</v>
      </c>
      <c r="D31" t="s">
        <v>1089</v>
      </c>
      <c r="E31" s="6">
        <v>59.990001679999999</v>
      </c>
      <c r="F31" t="b">
        <f>NOT(DataCo_Products[[#This Row],[Product Price]]&lt;=$H$2)</f>
        <v>0</v>
      </c>
    </row>
    <row r="32" spans="1:6" x14ac:dyDescent="0.35">
      <c r="A32" s="2">
        <v>804</v>
      </c>
      <c r="B32" t="s">
        <v>1090</v>
      </c>
      <c r="C32">
        <v>36</v>
      </c>
      <c r="D32" t="s">
        <v>1077</v>
      </c>
      <c r="E32" s="6">
        <v>19.989999770000001</v>
      </c>
      <c r="F32" t="b">
        <f>NOT(DataCo_Products[[#This Row],[Product Price]]&lt;=$H$2)</f>
        <v>0</v>
      </c>
    </row>
    <row r="33" spans="1:6" x14ac:dyDescent="0.35">
      <c r="A33" s="2">
        <v>642</v>
      </c>
      <c r="B33" t="s">
        <v>1091</v>
      </c>
      <c r="C33">
        <v>29</v>
      </c>
      <c r="D33" t="s">
        <v>1047</v>
      </c>
      <c r="E33" s="6">
        <v>30</v>
      </c>
      <c r="F33" t="b">
        <f>NOT(DataCo_Products[[#This Row],[Product Price]]&lt;=$H$2)</f>
        <v>0</v>
      </c>
    </row>
    <row r="34" spans="1:6" x14ac:dyDescent="0.35">
      <c r="A34" s="2">
        <v>893</v>
      </c>
      <c r="B34" t="s">
        <v>1092</v>
      </c>
      <c r="C34">
        <v>40</v>
      </c>
      <c r="D34" t="s">
        <v>1061</v>
      </c>
      <c r="E34" s="6">
        <v>24.989999770000001</v>
      </c>
      <c r="F34" t="b">
        <f>NOT(DataCo_Products[[#This Row],[Product Price]]&lt;=$H$2)</f>
        <v>0</v>
      </c>
    </row>
    <row r="35" spans="1:6" x14ac:dyDescent="0.35">
      <c r="A35" s="2">
        <v>235</v>
      </c>
      <c r="B35" t="s">
        <v>1093</v>
      </c>
      <c r="C35">
        <v>11</v>
      </c>
      <c r="D35" t="s">
        <v>1094</v>
      </c>
      <c r="E35" s="6">
        <v>34.990001679999999</v>
      </c>
      <c r="F35" t="b">
        <f>NOT(DataCo_Products[[#This Row],[Product Price]]&lt;=$H$2)</f>
        <v>0</v>
      </c>
    </row>
    <row r="36" spans="1:6" x14ac:dyDescent="0.35">
      <c r="A36" s="2">
        <v>172</v>
      </c>
      <c r="B36" t="s">
        <v>1095</v>
      </c>
      <c r="C36">
        <v>9</v>
      </c>
      <c r="D36" t="s">
        <v>1045</v>
      </c>
      <c r="E36" s="6">
        <v>30</v>
      </c>
      <c r="F36" t="b">
        <f>NOT(DataCo_Products[[#This Row],[Product Price]]&lt;=$H$2)</f>
        <v>0</v>
      </c>
    </row>
    <row r="37" spans="1:6" x14ac:dyDescent="0.35">
      <c r="A37" s="2">
        <v>1352</v>
      </c>
      <c r="B37" t="s">
        <v>1096</v>
      </c>
      <c r="C37">
        <v>65</v>
      </c>
      <c r="D37" t="s">
        <v>1097</v>
      </c>
      <c r="E37" s="6">
        <v>252.88000489999999</v>
      </c>
      <c r="F37" t="b">
        <f>NOT(DataCo_Products[[#This Row],[Product Price]]&lt;=$H$2)</f>
        <v>1</v>
      </c>
    </row>
    <row r="38" spans="1:6" x14ac:dyDescent="0.35">
      <c r="A38" s="2">
        <v>1349</v>
      </c>
      <c r="B38" t="s">
        <v>1098</v>
      </c>
      <c r="C38">
        <v>62</v>
      </c>
      <c r="D38" t="s">
        <v>1099</v>
      </c>
      <c r="E38" s="6">
        <v>452.0400085</v>
      </c>
      <c r="F38" t="b">
        <f>NOT(DataCo_Products[[#This Row],[Product Price]]&lt;=$H$2)</f>
        <v>1</v>
      </c>
    </row>
    <row r="39" spans="1:6" x14ac:dyDescent="0.35">
      <c r="A39" s="2">
        <v>1351</v>
      </c>
      <c r="B39" t="s">
        <v>1100</v>
      </c>
      <c r="C39">
        <v>64</v>
      </c>
      <c r="D39" t="s">
        <v>1101</v>
      </c>
      <c r="E39" s="6">
        <v>1500</v>
      </c>
      <c r="F39" t="b">
        <f>NOT(DataCo_Products[[#This Row],[Product Price]]&lt;=$H$2)</f>
        <v>1</v>
      </c>
    </row>
    <row r="40" spans="1:6" x14ac:dyDescent="0.35">
      <c r="A40" s="2">
        <v>60</v>
      </c>
      <c r="B40" t="s">
        <v>1102</v>
      </c>
      <c r="C40">
        <v>4</v>
      </c>
      <c r="D40" t="s">
        <v>1103</v>
      </c>
      <c r="E40" s="6">
        <v>999.98999019999997</v>
      </c>
      <c r="F40" t="b">
        <f>NOT(DataCo_Products[[#This Row],[Product Price]]&lt;=$H$2)</f>
        <v>1</v>
      </c>
    </row>
    <row r="41" spans="1:6" x14ac:dyDescent="0.35">
      <c r="A41" s="2">
        <v>24</v>
      </c>
      <c r="B41" t="s">
        <v>1104</v>
      </c>
      <c r="C41">
        <v>2</v>
      </c>
      <c r="D41" t="s">
        <v>1105</v>
      </c>
      <c r="E41" s="6">
        <v>79.989997860000003</v>
      </c>
      <c r="F41" t="b">
        <f>NOT(DataCo_Products[[#This Row],[Product Price]]&lt;=$H$2)</f>
        <v>0</v>
      </c>
    </row>
    <row r="42" spans="1:6" x14ac:dyDescent="0.35">
      <c r="A42" s="2">
        <v>278</v>
      </c>
      <c r="B42" t="s">
        <v>1106</v>
      </c>
      <c r="C42">
        <v>13</v>
      </c>
      <c r="D42" t="s">
        <v>1051</v>
      </c>
      <c r="E42" s="6">
        <v>44.990001679999999</v>
      </c>
      <c r="F42" t="b">
        <f>NOT(DataCo_Products[[#This Row],[Product Price]]&lt;=$H$2)</f>
        <v>0</v>
      </c>
    </row>
    <row r="43" spans="1:6" x14ac:dyDescent="0.35">
      <c r="A43" s="2">
        <v>273</v>
      </c>
      <c r="B43" t="s">
        <v>1107</v>
      </c>
      <c r="C43">
        <v>13</v>
      </c>
      <c r="D43" t="s">
        <v>1051</v>
      </c>
      <c r="E43" s="6">
        <v>27.989999770000001</v>
      </c>
      <c r="F43" t="b">
        <f>NOT(DataCo_Products[[#This Row],[Product Price]]&lt;=$H$2)</f>
        <v>0</v>
      </c>
    </row>
    <row r="44" spans="1:6" x14ac:dyDescent="0.35">
      <c r="A44" s="2">
        <v>359</v>
      </c>
      <c r="B44" t="s">
        <v>1108</v>
      </c>
      <c r="C44">
        <v>16</v>
      </c>
      <c r="D44" t="s">
        <v>1109</v>
      </c>
      <c r="E44" s="6">
        <v>99.989997860000003</v>
      </c>
      <c r="F44" t="b">
        <f>NOT(DataCo_Products[[#This Row],[Product Price]]&lt;=$H$2)</f>
        <v>0</v>
      </c>
    </row>
    <row r="45" spans="1:6" x14ac:dyDescent="0.35">
      <c r="A45" s="2">
        <v>276</v>
      </c>
      <c r="B45" t="s">
        <v>1110</v>
      </c>
      <c r="C45">
        <v>13</v>
      </c>
      <c r="D45" t="s">
        <v>1051</v>
      </c>
      <c r="E45" s="6">
        <v>31.989999770000001</v>
      </c>
      <c r="F45" t="b">
        <f>NOT(DataCo_Products[[#This Row],[Product Price]]&lt;=$H$2)</f>
        <v>0</v>
      </c>
    </row>
    <row r="46" spans="1:6" x14ac:dyDescent="0.35">
      <c r="A46" s="2">
        <v>572</v>
      </c>
      <c r="B46" t="s">
        <v>1111</v>
      </c>
      <c r="C46">
        <v>26</v>
      </c>
      <c r="D46" t="s">
        <v>1063</v>
      </c>
      <c r="E46" s="6">
        <v>39.990001679999999</v>
      </c>
      <c r="F46" t="b">
        <f>NOT(DataCo_Products[[#This Row],[Product Price]]&lt;=$H$2)</f>
        <v>0</v>
      </c>
    </row>
    <row r="47" spans="1:6" x14ac:dyDescent="0.35">
      <c r="A47" s="2">
        <v>203</v>
      </c>
      <c r="B47" t="s">
        <v>1112</v>
      </c>
      <c r="C47">
        <v>10</v>
      </c>
      <c r="D47" t="s">
        <v>1113</v>
      </c>
      <c r="E47" s="6">
        <v>399.98999020000002</v>
      </c>
      <c r="F47" t="b">
        <f>NOT(DataCo_Products[[#This Row],[Product Price]]&lt;=$H$2)</f>
        <v>1</v>
      </c>
    </row>
    <row r="48" spans="1:6" x14ac:dyDescent="0.35">
      <c r="A48" s="2">
        <v>1353</v>
      </c>
      <c r="B48" t="s">
        <v>1114</v>
      </c>
      <c r="C48">
        <v>66</v>
      </c>
      <c r="D48" t="s">
        <v>1115</v>
      </c>
      <c r="E48" s="6">
        <v>461.48001099999999</v>
      </c>
      <c r="F48" t="b">
        <f>NOT(DataCo_Products[[#This Row],[Product Price]]&lt;=$H$2)</f>
        <v>1</v>
      </c>
    </row>
    <row r="49" spans="1:6" x14ac:dyDescent="0.35">
      <c r="A49" s="2">
        <v>364</v>
      </c>
      <c r="B49" t="s">
        <v>1116</v>
      </c>
      <c r="C49">
        <v>17</v>
      </c>
      <c r="D49" t="s">
        <v>1055</v>
      </c>
      <c r="E49" s="6">
        <v>299.98999020000002</v>
      </c>
      <c r="F49" t="b">
        <f>NOT(DataCo_Products[[#This Row],[Product Price]]&lt;=$H$2)</f>
        <v>1</v>
      </c>
    </row>
    <row r="50" spans="1:6" x14ac:dyDescent="0.35">
      <c r="A50" s="2">
        <v>1350</v>
      </c>
      <c r="B50" t="s">
        <v>1117</v>
      </c>
      <c r="C50">
        <v>63</v>
      </c>
      <c r="D50" t="s">
        <v>1118</v>
      </c>
      <c r="E50" s="6">
        <v>357.10000609999997</v>
      </c>
      <c r="F50" t="b">
        <f>NOT(DataCo_Products[[#This Row],[Product Price]]&lt;=$H$2)</f>
        <v>1</v>
      </c>
    </row>
    <row r="51" spans="1:6" x14ac:dyDescent="0.35">
      <c r="A51" s="2">
        <v>93</v>
      </c>
      <c r="B51" t="s">
        <v>1119</v>
      </c>
      <c r="C51">
        <v>5</v>
      </c>
      <c r="D51" t="s">
        <v>1120</v>
      </c>
      <c r="E51" s="6">
        <v>24.989999770000001</v>
      </c>
      <c r="F51" t="b">
        <f>NOT(DataCo_Products[[#This Row],[Product Price]]&lt;=$H$2)</f>
        <v>0</v>
      </c>
    </row>
    <row r="52" spans="1:6" x14ac:dyDescent="0.35">
      <c r="A52" s="2">
        <v>306</v>
      </c>
      <c r="B52" t="s">
        <v>1121</v>
      </c>
      <c r="C52">
        <v>38</v>
      </c>
      <c r="D52" t="s">
        <v>1122</v>
      </c>
      <c r="E52" s="6">
        <v>89.989997860000003</v>
      </c>
      <c r="F52" t="b">
        <f>NOT(DataCo_Products[[#This Row],[Product Price]]&lt;=$H$2)</f>
        <v>0</v>
      </c>
    </row>
    <row r="53" spans="1:6" x14ac:dyDescent="0.35">
      <c r="A53" s="2">
        <v>251</v>
      </c>
      <c r="B53" t="s">
        <v>1123</v>
      </c>
      <c r="C53">
        <v>12</v>
      </c>
      <c r="D53" t="s">
        <v>1087</v>
      </c>
      <c r="E53" s="6">
        <v>89.989997860000003</v>
      </c>
      <c r="F53" t="b">
        <f>NOT(DataCo_Products[[#This Row],[Product Price]]&lt;=$H$2)</f>
        <v>0</v>
      </c>
    </row>
    <row r="54" spans="1:6" x14ac:dyDescent="0.35">
      <c r="A54" s="2">
        <v>822</v>
      </c>
      <c r="B54" t="s">
        <v>1124</v>
      </c>
      <c r="C54">
        <v>37</v>
      </c>
      <c r="D54" t="s">
        <v>1051</v>
      </c>
      <c r="E54" s="6">
        <v>47.990001679999999</v>
      </c>
      <c r="F54" t="b">
        <f>NOT(DataCo_Products[[#This Row],[Product Price]]&lt;=$H$2)</f>
        <v>0</v>
      </c>
    </row>
    <row r="55" spans="1:6" x14ac:dyDescent="0.35">
      <c r="A55" s="2">
        <v>823</v>
      </c>
      <c r="B55" t="s">
        <v>1125</v>
      </c>
      <c r="C55">
        <v>37</v>
      </c>
      <c r="D55" t="s">
        <v>1051</v>
      </c>
      <c r="E55" s="6">
        <v>51.990001679999999</v>
      </c>
      <c r="F55" t="b">
        <f>NOT(DataCo_Products[[#This Row],[Product Price]]&lt;=$H$2)</f>
        <v>0</v>
      </c>
    </row>
    <row r="56" spans="1:6" x14ac:dyDescent="0.35">
      <c r="A56" s="2">
        <v>1360</v>
      </c>
      <c r="B56" t="s">
        <v>1126</v>
      </c>
      <c r="C56">
        <v>73</v>
      </c>
      <c r="D56" t="s">
        <v>1127</v>
      </c>
      <c r="E56" s="6">
        <v>327.75</v>
      </c>
      <c r="F56" t="b">
        <f>NOT(DataCo_Products[[#This Row],[Product Price]]&lt;=$H$2)</f>
        <v>1</v>
      </c>
    </row>
    <row r="57" spans="1:6" x14ac:dyDescent="0.35">
      <c r="A57" s="2">
        <v>1363</v>
      </c>
      <c r="B57" t="s">
        <v>1128</v>
      </c>
      <c r="C57">
        <v>76</v>
      </c>
      <c r="D57" t="s">
        <v>1129</v>
      </c>
      <c r="E57" s="6">
        <v>215.82000729999999</v>
      </c>
      <c r="F57" t="b">
        <f>NOT(DataCo_Products[[#This Row],[Product Price]]&lt;=$H$2)</f>
        <v>1</v>
      </c>
    </row>
    <row r="58" spans="1:6" x14ac:dyDescent="0.35">
      <c r="A58" s="2">
        <v>1357</v>
      </c>
      <c r="B58" t="s">
        <v>1130</v>
      </c>
      <c r="C58">
        <v>70</v>
      </c>
      <c r="D58" t="s">
        <v>1131</v>
      </c>
      <c r="E58" s="6">
        <v>210.8500061</v>
      </c>
      <c r="F58" t="b">
        <f>NOT(DataCo_Products[[#This Row],[Product Price]]&lt;=$H$2)</f>
        <v>1</v>
      </c>
    </row>
    <row r="59" spans="1:6" x14ac:dyDescent="0.35">
      <c r="A59" s="2">
        <v>37</v>
      </c>
      <c r="B59" t="s">
        <v>1132</v>
      </c>
      <c r="C59">
        <v>3</v>
      </c>
      <c r="D59" t="s">
        <v>1089</v>
      </c>
      <c r="E59" s="6">
        <v>34.990001679999999</v>
      </c>
      <c r="F59" t="b">
        <f>NOT(DataCo_Products[[#This Row],[Product Price]]&lt;=$H$2)</f>
        <v>0</v>
      </c>
    </row>
    <row r="60" spans="1:6" x14ac:dyDescent="0.35">
      <c r="A60" s="2">
        <v>797</v>
      </c>
      <c r="B60" t="s">
        <v>1133</v>
      </c>
      <c r="C60">
        <v>36</v>
      </c>
      <c r="D60" t="s">
        <v>1077</v>
      </c>
      <c r="E60" s="6">
        <v>17.989999770000001</v>
      </c>
      <c r="F60" t="b">
        <f>NOT(DataCo_Products[[#This Row],[Product Price]]&lt;=$H$2)</f>
        <v>0</v>
      </c>
    </row>
  </sheetData>
  <conditionalFormatting sqref="A1:A60">
    <cfRule type="duplicat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F3B8-3C09-4609-AF19-83CD65C222B8}">
  <dimension ref="A3:C9"/>
  <sheetViews>
    <sheetView tabSelected="1" topLeftCell="A3" zoomScaleNormal="100" workbookViewId="0">
      <selection activeCell="A3" sqref="A3"/>
    </sheetView>
  </sheetViews>
  <sheetFormatPr defaultRowHeight="15.5" x14ac:dyDescent="0.35"/>
  <cols>
    <col min="1" max="1" width="12.25" bestFit="1" customWidth="1"/>
    <col min="2" max="2" width="21.1640625" bestFit="1" customWidth="1"/>
    <col min="3" max="3" width="21.5" bestFit="1" customWidth="1"/>
    <col min="4" max="7" width="3.75" bestFit="1" customWidth="1"/>
    <col min="8" max="84" width="4.75" bestFit="1" customWidth="1"/>
    <col min="85" max="1085" width="5.75" bestFit="1" customWidth="1"/>
    <col min="1086" max="1086" width="10.58203125" bestFit="1" customWidth="1"/>
  </cols>
  <sheetData>
    <row r="3" spans="1:3" x14ac:dyDescent="0.35">
      <c r="A3" s="7" t="s">
        <v>3044</v>
      </c>
      <c r="B3" t="s">
        <v>3046</v>
      </c>
      <c r="C3" t="s">
        <v>3047</v>
      </c>
    </row>
    <row r="4" spans="1:3" x14ac:dyDescent="0.35">
      <c r="A4" s="4" t="s">
        <v>25</v>
      </c>
      <c r="B4">
        <v>276</v>
      </c>
      <c r="C4">
        <v>0</v>
      </c>
    </row>
    <row r="5" spans="1:3" x14ac:dyDescent="0.35">
      <c r="A5" s="4" t="s">
        <v>237</v>
      </c>
      <c r="B5">
        <v>242</v>
      </c>
      <c r="C5">
        <v>0</v>
      </c>
    </row>
    <row r="6" spans="1:3" x14ac:dyDescent="0.35">
      <c r="A6" s="4" t="s">
        <v>480</v>
      </c>
      <c r="B6">
        <v>240</v>
      </c>
      <c r="C6">
        <v>0</v>
      </c>
    </row>
    <row r="7" spans="1:3" x14ac:dyDescent="0.35">
      <c r="A7" s="4" t="s">
        <v>683</v>
      </c>
      <c r="B7">
        <v>267</v>
      </c>
      <c r="C7">
        <v>0</v>
      </c>
    </row>
    <row r="8" spans="1:3" x14ac:dyDescent="0.35">
      <c r="A8" s="4" t="s">
        <v>893</v>
      </c>
      <c r="B8">
        <v>244</v>
      </c>
      <c r="C8">
        <v>0</v>
      </c>
    </row>
    <row r="9" spans="1:3" x14ac:dyDescent="0.35">
      <c r="A9" s="4" t="s">
        <v>3045</v>
      </c>
      <c r="B9">
        <v>1269</v>
      </c>
      <c r="C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topLeftCell="A2" workbookViewId="0">
      <selection activeCell="O10" sqref="O10"/>
    </sheetView>
  </sheetViews>
  <sheetFormatPr defaultColWidth="11" defaultRowHeight="15.5" x14ac:dyDescent="0.35"/>
  <cols>
    <col min="1" max="1" width="14.5" customWidth="1"/>
    <col min="2" max="2" width="14.5" style="1" customWidth="1"/>
    <col min="3" max="3" width="14.5" customWidth="1"/>
    <col min="4" max="4" width="21" customWidth="1"/>
    <col min="5" max="6" width="14.5" customWidth="1"/>
    <col min="7" max="7" width="19.5" customWidth="1"/>
    <col min="8" max="8" width="14.5" customWidth="1"/>
    <col min="9" max="9" width="19" customWidth="1"/>
    <col min="10" max="26" width="14.5" customWidth="1"/>
    <col min="27" max="27" width="19" customWidth="1"/>
    <col min="28" max="28" width="14.5" customWidth="1"/>
    <col min="29" max="29" width="17.75" customWidth="1"/>
  </cols>
  <sheetData>
    <row r="1" spans="1:28" x14ac:dyDescent="0.35">
      <c r="A1" t="s">
        <v>0</v>
      </c>
      <c r="B1" s="1" t="s">
        <v>1</v>
      </c>
      <c r="C1" t="s">
        <v>2</v>
      </c>
      <c r="D1" t="s">
        <v>3039</v>
      </c>
      <c r="E1" t="s">
        <v>3</v>
      </c>
      <c r="F1" t="s">
        <v>4</v>
      </c>
      <c r="G1" t="s">
        <v>3041</v>
      </c>
      <c r="H1" t="s">
        <v>5</v>
      </c>
      <c r="I1" t="s">
        <v>3043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1042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3042</v>
      </c>
      <c r="AB1" t="s">
        <v>22</v>
      </c>
    </row>
    <row r="2" spans="1:28" x14ac:dyDescent="0.35">
      <c r="A2">
        <v>44046</v>
      </c>
      <c r="B2" s="1">
        <v>42470</v>
      </c>
      <c r="C2">
        <v>2</v>
      </c>
      <c r="D2">
        <f>WORKDAY(Table3[[#This Row],[Days for shipment (scheduled)]],Table4[[#This Row],[Week Day]])</f>
        <v>6</v>
      </c>
      <c r="E2">
        <v>0</v>
      </c>
      <c r="F2" t="s">
        <v>23</v>
      </c>
      <c r="H2">
        <v>9</v>
      </c>
      <c r="I2" t="str">
        <f>_xlfn.XLOOKUP(Table3[[#This Row],[Category Id]],DataCo_Products[Product Category Id],DataCo_Products[Product Category Name])</f>
        <v>Cardio Equipment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>
        <v>9</v>
      </c>
      <c r="T2">
        <v>191</v>
      </c>
      <c r="U2" t="str">
        <f>_xlfn.XLOOKUP(Table3[[#This Row],[Product Id]],DataCo_Products[Product Id],DataCo_Products[Product Name])</f>
        <v>Nike Men's Free 5.0+ Running Shoe</v>
      </c>
      <c r="V2">
        <v>99.989997860000003</v>
      </c>
      <c r="W2">
        <v>95.114003926871064</v>
      </c>
      <c r="X2">
        <v>3</v>
      </c>
      <c r="Y2">
        <v>36</v>
      </c>
      <c r="Z2">
        <v>299.96999357999999</v>
      </c>
      <c r="AA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" t="s">
        <v>30</v>
      </c>
    </row>
    <row r="3" spans="1:28" x14ac:dyDescent="0.35">
      <c r="A3">
        <v>46414</v>
      </c>
      <c r="B3" s="1">
        <v>42593</v>
      </c>
      <c r="C3">
        <v>2</v>
      </c>
      <c r="D3">
        <f>WORKDAY(Table3[[#This Row],[Days for shipment (scheduled)]],Table4[[#This Row],[Week Day]])</f>
        <v>9</v>
      </c>
      <c r="E3">
        <v>1</v>
      </c>
      <c r="F3" t="s">
        <v>23</v>
      </c>
      <c r="H3">
        <v>29</v>
      </c>
      <c r="I3" t="str">
        <f>_xlfn.XLOOKUP(Table3[[#This Row],[Category Id]],DataCo_Products[Product Category Id],DataCo_Products[Product Category Name])</f>
        <v>Shop By Sport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>
        <v>29</v>
      </c>
      <c r="T3">
        <v>627</v>
      </c>
      <c r="U3" t="str">
        <f>_xlfn.XLOOKUP(Table3[[#This Row],[Product Id]],DataCo_Products[Product Id],DataCo_Products[Product Name])</f>
        <v>Under Armour Girls' Toddler Spine Surge Runni</v>
      </c>
      <c r="V3">
        <v>39.990001679999999</v>
      </c>
      <c r="W3">
        <v>34.198098313835338</v>
      </c>
      <c r="X3">
        <v>3</v>
      </c>
      <c r="Y3">
        <v>6</v>
      </c>
      <c r="Z3">
        <v>119.97000503999999</v>
      </c>
      <c r="AA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" t="s">
        <v>30</v>
      </c>
    </row>
    <row r="4" spans="1:28" x14ac:dyDescent="0.35">
      <c r="A4">
        <v>46599</v>
      </c>
      <c r="B4" s="1">
        <v>42685</v>
      </c>
      <c r="C4">
        <v>2</v>
      </c>
      <c r="D4">
        <f>WORKDAY(Table3[[#This Row],[Days for shipment (scheduled)]],Table4[[#This Row],[Week Day]])</f>
        <v>10</v>
      </c>
      <c r="E4">
        <v>1</v>
      </c>
      <c r="F4" t="s">
        <v>23</v>
      </c>
      <c r="H4">
        <v>41</v>
      </c>
      <c r="I4" t="str">
        <f>_xlfn.XLOOKUP(Table3[[#This Row],[Category Id]],DataCo_Products[Product Category Id],DataCo_Products[Product Category Name])</f>
        <v>Trade-In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>
        <v>41</v>
      </c>
      <c r="T4">
        <v>917</v>
      </c>
      <c r="U4" t="str">
        <f>_xlfn.XLOOKUP(Table3[[#This Row],[Product Id]],DataCo_Products[Product Id],DataCo_Products[Product Name])</f>
        <v>Glove It Women's Mod Oval 3-Zip Carry All Gol</v>
      </c>
      <c r="V4">
        <v>21.989999770000001</v>
      </c>
      <c r="W4">
        <v>20.391999720066668</v>
      </c>
      <c r="X4">
        <v>3</v>
      </c>
      <c r="Y4">
        <v>1.980000019</v>
      </c>
      <c r="Z4">
        <v>65.969999310000006</v>
      </c>
      <c r="AA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4" t="s">
        <v>30</v>
      </c>
    </row>
    <row r="5" spans="1:28" x14ac:dyDescent="0.35">
      <c r="A5">
        <v>48434</v>
      </c>
      <c r="B5" s="1">
        <v>42594</v>
      </c>
      <c r="C5">
        <v>2</v>
      </c>
      <c r="D5">
        <f>WORKDAY(Table3[[#This Row],[Days for shipment (scheduled)]],Table4[[#This Row],[Week Day]])</f>
        <v>11</v>
      </c>
      <c r="E5">
        <v>1</v>
      </c>
      <c r="F5" t="s">
        <v>23</v>
      </c>
      <c r="H5">
        <v>37</v>
      </c>
      <c r="I5" t="str">
        <f>_xlfn.XLOOKUP(Table3[[#This Row],[Category Id]],DataCo_Products[Product Category Id],DataCo_Products[Product Category Name])</f>
        <v>Electronics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>
        <v>37</v>
      </c>
      <c r="T5">
        <v>828</v>
      </c>
      <c r="U5" t="str">
        <f>_xlfn.XLOOKUP(Table3[[#This Row],[Product Id]],DataCo_Products[Product Id],DataCo_Products[Product Name])</f>
        <v>Bridgestone e6 Straight Distance NFL San Dieg</v>
      </c>
      <c r="V5">
        <v>31.989999770000001</v>
      </c>
      <c r="W5">
        <v>24.284221986666665</v>
      </c>
      <c r="X5">
        <v>3</v>
      </c>
      <c r="Y5">
        <v>16.309999470000001</v>
      </c>
      <c r="Z5">
        <v>95.969999310000006</v>
      </c>
      <c r="AA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" t="s">
        <v>30</v>
      </c>
    </row>
    <row r="6" spans="1:28" x14ac:dyDescent="0.35">
      <c r="A6">
        <v>51050</v>
      </c>
      <c r="B6" s="1">
        <v>42750</v>
      </c>
      <c r="C6">
        <v>2</v>
      </c>
      <c r="D6">
        <f>WORKDAY(Table3[[#This Row],[Days for shipment (scheduled)]],Table4[[#This Row],[Week Day]])</f>
        <v>3</v>
      </c>
      <c r="E6">
        <v>1</v>
      </c>
      <c r="F6" t="s">
        <v>23</v>
      </c>
      <c r="H6">
        <v>9</v>
      </c>
      <c r="I6" t="str">
        <f>_xlfn.XLOOKUP(Table3[[#This Row],[Category Id]],DataCo_Products[Product Category Id],DataCo_Products[Product Category Name])</f>
        <v>Cardio Equipment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>
        <v>9</v>
      </c>
      <c r="T6">
        <v>191</v>
      </c>
      <c r="U6" t="str">
        <f>_xlfn.XLOOKUP(Table3[[#This Row],[Product Id]],DataCo_Products[Product Id],DataCo_Products[Product Name])</f>
        <v>Nike Men's Free 5.0+ Running Shoe</v>
      </c>
      <c r="V6">
        <v>99.989997860000003</v>
      </c>
      <c r="W6">
        <v>95.114003926871064</v>
      </c>
      <c r="X6">
        <v>1</v>
      </c>
      <c r="Y6">
        <v>13</v>
      </c>
      <c r="Z6">
        <v>99.989997860000003</v>
      </c>
      <c r="AA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" t="s">
        <v>45</v>
      </c>
    </row>
    <row r="7" spans="1:28" x14ac:dyDescent="0.35">
      <c r="A7">
        <v>45680</v>
      </c>
      <c r="B7" s="1">
        <v>42671</v>
      </c>
      <c r="C7">
        <v>2</v>
      </c>
      <c r="D7">
        <f>WORKDAY(Table3[[#This Row],[Days for shipment (scheduled)]],Table4[[#This Row],[Week Day]])</f>
        <v>4</v>
      </c>
      <c r="E7">
        <v>1</v>
      </c>
      <c r="F7" t="s">
        <v>23</v>
      </c>
      <c r="H7">
        <v>18</v>
      </c>
      <c r="I7" t="str">
        <f>_xlfn.XLOOKUP(Table3[[#This Row],[Category Id]],DataCo_Products[Product Category Id],DataCo_Products[Product Category Name])</f>
        <v>Men's Footwear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>
        <v>18</v>
      </c>
      <c r="T7">
        <v>403</v>
      </c>
      <c r="U7" t="str">
        <f>_xlfn.XLOOKUP(Table3[[#This Row],[Product Id]],DataCo_Products[Product Id],DataCo_Products[Product Name])</f>
        <v>Nike Men's CJ Elite 2 TD Football Cleat</v>
      </c>
      <c r="V7">
        <v>129.9900055</v>
      </c>
      <c r="W7">
        <v>110.80340837177086</v>
      </c>
      <c r="X7">
        <v>1</v>
      </c>
      <c r="Y7">
        <v>2.5999999049999998</v>
      </c>
      <c r="Z7">
        <v>129.9900055</v>
      </c>
      <c r="AA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" t="s">
        <v>45</v>
      </c>
    </row>
    <row r="8" spans="1:28" x14ac:dyDescent="0.35">
      <c r="A8">
        <v>42992</v>
      </c>
      <c r="B8" s="1">
        <v>42632</v>
      </c>
      <c r="C8">
        <v>2</v>
      </c>
      <c r="D8">
        <f>WORKDAY(Table3[[#This Row],[Days for shipment (scheduled)]],Table4[[#This Row],[Week Day]])</f>
        <v>5</v>
      </c>
      <c r="E8">
        <v>1</v>
      </c>
      <c r="F8" t="s">
        <v>23</v>
      </c>
      <c r="H8">
        <v>18</v>
      </c>
      <c r="I8" t="str">
        <f>_xlfn.XLOOKUP(Table3[[#This Row],[Category Id]],DataCo_Products[Product Category Id],DataCo_Products[Product Category Name])</f>
        <v>Men's Footwear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>
        <v>18</v>
      </c>
      <c r="T8">
        <v>403</v>
      </c>
      <c r="U8" t="str">
        <f>_xlfn.XLOOKUP(Table3[[#This Row],[Product Id]],DataCo_Products[Product Id],DataCo_Products[Product Name])</f>
        <v>Nike Men's CJ Elite 2 TD Football Cleat</v>
      </c>
      <c r="V8">
        <v>129.9900055</v>
      </c>
      <c r="W8">
        <v>110.80340837177086</v>
      </c>
      <c r="X8">
        <v>1</v>
      </c>
      <c r="Y8">
        <v>11.69999981</v>
      </c>
      <c r="Z8">
        <v>129.9900055</v>
      </c>
      <c r="AA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" t="s">
        <v>45</v>
      </c>
    </row>
    <row r="9" spans="1:28" x14ac:dyDescent="0.35">
      <c r="A9">
        <v>41304</v>
      </c>
      <c r="B9" s="1">
        <v>42607</v>
      </c>
      <c r="C9">
        <v>2</v>
      </c>
      <c r="D9">
        <f>WORKDAY(Table3[[#This Row],[Days for shipment (scheduled)]],Table4[[#This Row],[Week Day]])</f>
        <v>6</v>
      </c>
      <c r="E9">
        <v>1</v>
      </c>
      <c r="F9" t="s">
        <v>23</v>
      </c>
      <c r="H9">
        <v>18</v>
      </c>
      <c r="I9" t="str">
        <f>_xlfn.XLOOKUP(Table3[[#This Row],[Category Id]],DataCo_Products[Product Category Id],DataCo_Products[Product Category Name])</f>
        <v>Men's Footwear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>
        <v>18</v>
      </c>
      <c r="T9">
        <v>403</v>
      </c>
      <c r="U9" t="str">
        <f>_xlfn.XLOOKUP(Table3[[#This Row],[Product Id]],DataCo_Products[Product Id],DataCo_Products[Product Name])</f>
        <v>Nike Men's CJ Elite 2 TD Football Cleat</v>
      </c>
      <c r="V9">
        <v>129.9900055</v>
      </c>
      <c r="W9">
        <v>110.80340837177086</v>
      </c>
      <c r="X9">
        <v>1</v>
      </c>
      <c r="Y9">
        <v>13</v>
      </c>
      <c r="Z9">
        <v>129.9900055</v>
      </c>
      <c r="AA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" t="s">
        <v>45</v>
      </c>
    </row>
    <row r="10" spans="1:28" x14ac:dyDescent="0.35">
      <c r="A10">
        <v>45680</v>
      </c>
      <c r="B10" s="1">
        <v>42671</v>
      </c>
      <c r="C10">
        <v>2</v>
      </c>
      <c r="D10">
        <f>WORKDAY(Table3[[#This Row],[Days for shipment (scheduled)]],Table4[[#This Row],[Week Day]])</f>
        <v>9</v>
      </c>
      <c r="E10">
        <v>1</v>
      </c>
      <c r="F10" t="s">
        <v>23</v>
      </c>
      <c r="H10">
        <v>17</v>
      </c>
      <c r="I10" t="str">
        <f>_xlfn.XLOOKUP(Table3[[#This Row],[Category Id]],DataCo_Products[Product Category Id],DataCo_Products[Product Category Name])</f>
        <v>Cleats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>
        <v>17</v>
      </c>
      <c r="T10">
        <v>365</v>
      </c>
      <c r="U10" t="str">
        <f>_xlfn.XLOOKUP(Table3[[#This Row],[Product Id]],DataCo_Products[Product Id],DataCo_Products[Product Name])</f>
        <v>Perfect Fitness Perfect Rip Deck</v>
      </c>
      <c r="V10">
        <v>59.990001679999999</v>
      </c>
      <c r="W10">
        <v>54.488929209402009</v>
      </c>
      <c r="X10">
        <v>1</v>
      </c>
      <c r="Y10">
        <v>10.80000019</v>
      </c>
      <c r="Z10">
        <v>59.990001679999999</v>
      </c>
      <c r="AA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" t="s">
        <v>45</v>
      </c>
    </row>
    <row r="11" spans="1:28" x14ac:dyDescent="0.35">
      <c r="A11">
        <v>44253</v>
      </c>
      <c r="B11" s="1">
        <v>42561</v>
      </c>
      <c r="C11">
        <v>2</v>
      </c>
      <c r="D11">
        <f>WORKDAY(Table3[[#This Row],[Days for shipment (scheduled)]],Table4[[#This Row],[Week Day]])</f>
        <v>10</v>
      </c>
      <c r="E11">
        <v>1</v>
      </c>
      <c r="F11" t="s">
        <v>23</v>
      </c>
      <c r="H11">
        <v>18</v>
      </c>
      <c r="I11" t="str">
        <f>_xlfn.XLOOKUP(Table3[[#This Row],[Category Id]],DataCo_Products[Product Category Id],DataCo_Products[Product Category Name])</f>
        <v>Men's Footwear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>
        <v>18</v>
      </c>
      <c r="T11">
        <v>403</v>
      </c>
      <c r="U11" t="str">
        <f>_xlfn.XLOOKUP(Table3[[#This Row],[Product Id]],DataCo_Products[Product Id],DataCo_Products[Product Name])</f>
        <v>Nike Men's CJ Elite 2 TD Football Cleat</v>
      </c>
      <c r="V11">
        <v>129.9900055</v>
      </c>
      <c r="W11">
        <v>110.80340837177086</v>
      </c>
      <c r="X11">
        <v>1</v>
      </c>
      <c r="Y11">
        <v>26</v>
      </c>
      <c r="Z11">
        <v>129.9900055</v>
      </c>
      <c r="AA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" t="s">
        <v>45</v>
      </c>
    </row>
    <row r="12" spans="1:28" x14ac:dyDescent="0.35">
      <c r="A12">
        <v>46098</v>
      </c>
      <c r="B12" s="1">
        <v>42440</v>
      </c>
      <c r="C12">
        <v>2</v>
      </c>
      <c r="D12">
        <f>WORKDAY(Table3[[#This Row],[Days for shipment (scheduled)]],Table4[[#This Row],[Week Day]])</f>
        <v>11</v>
      </c>
      <c r="E12">
        <v>1</v>
      </c>
      <c r="F12" t="s">
        <v>23</v>
      </c>
      <c r="H12">
        <v>43</v>
      </c>
      <c r="I12" t="str">
        <f>_xlfn.XLOOKUP(Table3[[#This Row],[Category Id]],DataCo_Products[Product Category Id],DataCo_Products[Product Category Name])</f>
        <v>Camping &amp; Hiking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>
        <v>43</v>
      </c>
      <c r="T12">
        <v>957</v>
      </c>
      <c r="U12" t="str">
        <f>_xlfn.XLOOKUP(Table3[[#This Row],[Product Id]],DataCo_Products[Product Id],DataCo_Products[Product Name])</f>
        <v>Diamondback Women's Serene Classic Comfort Bi</v>
      </c>
      <c r="V12">
        <v>299.98001099999999</v>
      </c>
      <c r="W12">
        <v>295.0300103351052</v>
      </c>
      <c r="X12">
        <v>1</v>
      </c>
      <c r="Y12">
        <v>3</v>
      </c>
      <c r="Z12">
        <v>299.98001099999999</v>
      </c>
      <c r="AA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" t="s">
        <v>45</v>
      </c>
    </row>
    <row r="13" spans="1:28" x14ac:dyDescent="0.35">
      <c r="A13">
        <v>41304</v>
      </c>
      <c r="B13" s="1">
        <v>42607</v>
      </c>
      <c r="C13">
        <v>2</v>
      </c>
      <c r="D13">
        <f>WORKDAY(Table3[[#This Row],[Days for shipment (scheduled)]],Table4[[#This Row],[Week Day]])</f>
        <v>3</v>
      </c>
      <c r="E13">
        <v>1</v>
      </c>
      <c r="F13" t="s">
        <v>23</v>
      </c>
      <c r="H13">
        <v>43</v>
      </c>
      <c r="I13" t="str">
        <f>_xlfn.XLOOKUP(Table3[[#This Row],[Category Id]],DataCo_Products[Product Category Id],DataCo_Products[Product Category Name])</f>
        <v>Camping &amp; Hiking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>
        <v>43</v>
      </c>
      <c r="T13">
        <v>957</v>
      </c>
      <c r="U13" t="str">
        <f>_xlfn.XLOOKUP(Table3[[#This Row],[Product Id]],DataCo_Products[Product Id],DataCo_Products[Product Name])</f>
        <v>Diamondback Women's Serene Classic Comfort Bi</v>
      </c>
      <c r="V13">
        <v>299.98001099999999</v>
      </c>
      <c r="W13">
        <v>295.0300103351052</v>
      </c>
      <c r="X13">
        <v>1</v>
      </c>
      <c r="Y13">
        <v>6</v>
      </c>
      <c r="Z13">
        <v>299.98001099999999</v>
      </c>
      <c r="AA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3" t="s">
        <v>45</v>
      </c>
    </row>
    <row r="14" spans="1:28" x14ac:dyDescent="0.35">
      <c r="A14">
        <v>42331</v>
      </c>
      <c r="B14" s="1">
        <v>42622</v>
      </c>
      <c r="C14">
        <v>4</v>
      </c>
      <c r="D14">
        <f>WORKDAY(Table3[[#This Row],[Days for shipment (scheduled)]],Table4[[#This Row],[Week Day]])</f>
        <v>6</v>
      </c>
      <c r="E14">
        <v>0</v>
      </c>
      <c r="F14" t="s">
        <v>62</v>
      </c>
      <c r="H14">
        <v>17</v>
      </c>
      <c r="I14" t="str">
        <f>_xlfn.XLOOKUP(Table3[[#This Row],[Category Id]],DataCo_Products[Product Category Id],DataCo_Products[Product Category Name])</f>
        <v>Cleats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>
        <v>17</v>
      </c>
      <c r="T14">
        <v>365</v>
      </c>
      <c r="U14" t="str">
        <f>_xlfn.XLOOKUP(Table3[[#This Row],[Product Id]],DataCo_Products[Product Id],DataCo_Products[Product Name])</f>
        <v>Perfect Fitness Perfect Rip Deck</v>
      </c>
      <c r="V14">
        <v>59.990001679999999</v>
      </c>
      <c r="W14">
        <v>54.488929209402009</v>
      </c>
      <c r="X14">
        <v>4</v>
      </c>
      <c r="Y14">
        <v>12</v>
      </c>
      <c r="Z14">
        <v>239.96000672</v>
      </c>
      <c r="AA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" t="s">
        <v>66</v>
      </c>
    </row>
    <row r="15" spans="1:28" x14ac:dyDescent="0.35">
      <c r="A15">
        <v>41345</v>
      </c>
      <c r="B15" s="1">
        <v>42608</v>
      </c>
      <c r="C15">
        <v>4</v>
      </c>
      <c r="D15">
        <f>WORKDAY(Table3[[#This Row],[Days for shipment (scheduled)]],Table4[[#This Row],[Week Day]])</f>
        <v>9</v>
      </c>
      <c r="E15">
        <v>0</v>
      </c>
      <c r="F15" t="s">
        <v>62</v>
      </c>
      <c r="H15">
        <v>17</v>
      </c>
      <c r="I15" t="str">
        <f>_xlfn.XLOOKUP(Table3[[#This Row],[Category Id]],DataCo_Products[Product Category Id],DataCo_Products[Product Category Name])</f>
        <v>Cleats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>
        <v>17</v>
      </c>
      <c r="T15">
        <v>365</v>
      </c>
      <c r="U15" t="str">
        <f>_xlfn.XLOOKUP(Table3[[#This Row],[Product Id]],DataCo_Products[Product Id],DataCo_Products[Product Name])</f>
        <v>Perfect Fitness Perfect Rip Deck</v>
      </c>
      <c r="V15">
        <v>59.990001679999999</v>
      </c>
      <c r="W15">
        <v>54.488929209402009</v>
      </c>
      <c r="X15">
        <v>4</v>
      </c>
      <c r="Y15">
        <v>35.990001679999999</v>
      </c>
      <c r="Z15">
        <v>239.96000672</v>
      </c>
      <c r="AA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" t="s">
        <v>66</v>
      </c>
    </row>
    <row r="16" spans="1:28" x14ac:dyDescent="0.35">
      <c r="A16">
        <v>51168</v>
      </c>
      <c r="B16" s="1">
        <v>42751</v>
      </c>
      <c r="C16">
        <v>4</v>
      </c>
      <c r="D16">
        <f>WORKDAY(Table3[[#This Row],[Days for shipment (scheduled)]],Table4[[#This Row],[Week Day]])</f>
        <v>10</v>
      </c>
      <c r="E16">
        <v>0</v>
      </c>
      <c r="F16" t="s">
        <v>62</v>
      </c>
      <c r="H16">
        <v>24</v>
      </c>
      <c r="I16" t="str">
        <f>_xlfn.XLOOKUP(Table3[[#This Row],[Category Id]],DataCo_Products[Product Category Id],DataCo_Products[Product Category Name])</f>
        <v>Women's Apparel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>
        <v>24</v>
      </c>
      <c r="T16">
        <v>502</v>
      </c>
      <c r="U16" t="str">
        <f>_xlfn.XLOOKUP(Table3[[#This Row],[Product Id]],DataCo_Products[Product Id],DataCo_Products[Product Name])</f>
        <v>Nike Men's Dri-FIT Victory Golf Polo</v>
      </c>
      <c r="V16">
        <v>50</v>
      </c>
      <c r="W16">
        <v>43.678035218757444</v>
      </c>
      <c r="X16">
        <v>4</v>
      </c>
      <c r="Y16">
        <v>0</v>
      </c>
      <c r="Z16">
        <v>200</v>
      </c>
      <c r="AA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" t="s">
        <v>66</v>
      </c>
    </row>
    <row r="17" spans="1:28" x14ac:dyDescent="0.35">
      <c r="A17">
        <v>51168</v>
      </c>
      <c r="B17" s="1">
        <v>42751</v>
      </c>
      <c r="C17">
        <v>4</v>
      </c>
      <c r="D17">
        <f>WORKDAY(Table3[[#This Row],[Days for shipment (scheduled)]],Table4[[#This Row],[Week Day]])</f>
        <v>11</v>
      </c>
      <c r="E17">
        <v>0</v>
      </c>
      <c r="F17" t="s">
        <v>62</v>
      </c>
      <c r="H17">
        <v>29</v>
      </c>
      <c r="I17" t="str">
        <f>_xlfn.XLOOKUP(Table3[[#This Row],[Category Id]],DataCo_Products[Product Category Id],DataCo_Products[Product Category Name])</f>
        <v>Shop By Sport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>
        <v>29</v>
      </c>
      <c r="T17">
        <v>627</v>
      </c>
      <c r="U17" t="str">
        <f>_xlfn.XLOOKUP(Table3[[#This Row],[Product Id]],DataCo_Products[Product Id],DataCo_Products[Product Name])</f>
        <v>Under Armour Girls' Toddler Spine Surge Runni</v>
      </c>
      <c r="V17">
        <v>39.990001679999999</v>
      </c>
      <c r="W17">
        <v>34.198098313835338</v>
      </c>
      <c r="X17">
        <v>4</v>
      </c>
      <c r="Y17">
        <v>3.2000000480000002</v>
      </c>
      <c r="Z17">
        <v>159.96000672</v>
      </c>
      <c r="AA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" t="s">
        <v>66</v>
      </c>
    </row>
    <row r="18" spans="1:28" x14ac:dyDescent="0.35">
      <c r="A18">
        <v>43599</v>
      </c>
      <c r="B18" s="1">
        <v>42641</v>
      </c>
      <c r="C18">
        <v>4</v>
      </c>
      <c r="D18">
        <f>WORKDAY(Table3[[#This Row],[Days for shipment (scheduled)]],Table4[[#This Row],[Week Day]])</f>
        <v>12</v>
      </c>
      <c r="E18">
        <v>0</v>
      </c>
      <c r="F18" t="s">
        <v>62</v>
      </c>
      <c r="H18">
        <v>24</v>
      </c>
      <c r="I18" t="str">
        <f>_xlfn.XLOOKUP(Table3[[#This Row],[Category Id]],DataCo_Products[Product Category Id],DataCo_Products[Product Category Name])</f>
        <v>Women's Apparel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>
        <v>24</v>
      </c>
      <c r="T18">
        <v>502</v>
      </c>
      <c r="U18" t="str">
        <f>_xlfn.XLOOKUP(Table3[[#This Row],[Product Id]],DataCo_Products[Product Id],DataCo_Products[Product Name])</f>
        <v>Nike Men's Dri-FIT Victory Golf Polo</v>
      </c>
      <c r="V18">
        <v>50</v>
      </c>
      <c r="W18">
        <v>43.678035218757444</v>
      </c>
      <c r="X18">
        <v>4</v>
      </c>
      <c r="Y18">
        <v>11</v>
      </c>
      <c r="Z18">
        <v>200</v>
      </c>
      <c r="AA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" t="s">
        <v>66</v>
      </c>
    </row>
    <row r="19" spans="1:28" x14ac:dyDescent="0.35">
      <c r="A19">
        <v>41901</v>
      </c>
      <c r="B19" s="1">
        <v>42438</v>
      </c>
      <c r="C19">
        <v>4</v>
      </c>
      <c r="D19">
        <f>WORKDAY(Table3[[#This Row],[Days for shipment (scheduled)]],Table4[[#This Row],[Week Day]])</f>
        <v>13</v>
      </c>
      <c r="E19">
        <v>0</v>
      </c>
      <c r="F19" t="s">
        <v>62</v>
      </c>
      <c r="H19">
        <v>40</v>
      </c>
      <c r="I19" t="str">
        <f>_xlfn.XLOOKUP(Table3[[#This Row],[Category Id]],DataCo_Products[Product Category Id],DataCo_Products[Product Category Name])</f>
        <v>Accessories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>
        <v>40</v>
      </c>
      <c r="T19">
        <v>905</v>
      </c>
      <c r="U19" t="str">
        <f>_xlfn.XLOOKUP(Table3[[#This Row],[Product Id]],DataCo_Products[Product Id],DataCo_Products[Product Name])</f>
        <v>Team Golf Texas Longhorns Putter Grip</v>
      </c>
      <c r="V19">
        <v>24.989999770000001</v>
      </c>
      <c r="W19">
        <v>20.52742837007143</v>
      </c>
      <c r="X19">
        <v>4</v>
      </c>
      <c r="Y19">
        <v>19.989999770000001</v>
      </c>
      <c r="Z19">
        <v>99.959999080000003</v>
      </c>
      <c r="AA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" t="s">
        <v>66</v>
      </c>
    </row>
    <row r="20" spans="1:28" x14ac:dyDescent="0.35">
      <c r="A20">
        <v>42751</v>
      </c>
      <c r="B20" s="1">
        <v>42629</v>
      </c>
      <c r="C20">
        <v>4</v>
      </c>
      <c r="D20">
        <f>WORKDAY(Table3[[#This Row],[Days for shipment (scheduled)]],Table4[[#This Row],[Week Day]])</f>
        <v>5</v>
      </c>
      <c r="E20">
        <v>0</v>
      </c>
      <c r="F20" t="s">
        <v>62</v>
      </c>
      <c r="H20">
        <v>9</v>
      </c>
      <c r="I20" t="str">
        <f>_xlfn.XLOOKUP(Table3[[#This Row],[Category Id]],DataCo_Products[Product Category Id],DataCo_Products[Product Category Name])</f>
        <v>Cardio Equipment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>
        <v>9</v>
      </c>
      <c r="T20">
        <v>191</v>
      </c>
      <c r="U20" t="str">
        <f>_xlfn.XLOOKUP(Table3[[#This Row],[Product Id]],DataCo_Products[Product Id],DataCo_Products[Product Name])</f>
        <v>Nike Men's Free 5.0+ Running Shoe</v>
      </c>
      <c r="V20">
        <v>99.989997860000003</v>
      </c>
      <c r="W20">
        <v>95.114003926871064</v>
      </c>
      <c r="X20">
        <v>4</v>
      </c>
      <c r="Y20">
        <v>36</v>
      </c>
      <c r="Z20">
        <v>399.95999144000001</v>
      </c>
      <c r="AA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0" t="s">
        <v>66</v>
      </c>
    </row>
    <row r="21" spans="1:28" x14ac:dyDescent="0.35">
      <c r="A21">
        <v>45088</v>
      </c>
      <c r="B21" s="1">
        <v>42663</v>
      </c>
      <c r="C21">
        <v>4</v>
      </c>
      <c r="D21">
        <f>WORKDAY(Table3[[#This Row],[Days for shipment (scheduled)]],Table4[[#This Row],[Week Day]])</f>
        <v>6</v>
      </c>
      <c r="E21">
        <v>0</v>
      </c>
      <c r="F21" t="s">
        <v>62</v>
      </c>
      <c r="H21">
        <v>17</v>
      </c>
      <c r="I21" t="str">
        <f>_xlfn.XLOOKUP(Table3[[#This Row],[Category Id]],DataCo_Products[Product Category Id],DataCo_Products[Product Category Name])</f>
        <v>Cleats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>
        <v>17</v>
      </c>
      <c r="T21">
        <v>365</v>
      </c>
      <c r="U21" t="str">
        <f>_xlfn.XLOOKUP(Table3[[#This Row],[Product Id]],DataCo_Products[Product Id],DataCo_Products[Product Name])</f>
        <v>Perfect Fitness Perfect Rip Deck</v>
      </c>
      <c r="V21">
        <v>59.990001679999999</v>
      </c>
      <c r="W21">
        <v>54.488929209402009</v>
      </c>
      <c r="X21">
        <v>4</v>
      </c>
      <c r="Y21">
        <v>0</v>
      </c>
      <c r="Z21">
        <v>239.96000672</v>
      </c>
      <c r="AA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1" t="s">
        <v>66</v>
      </c>
    </row>
    <row r="22" spans="1:28" x14ac:dyDescent="0.35">
      <c r="A22">
        <v>50489</v>
      </c>
      <c r="B22" s="1">
        <v>42917</v>
      </c>
      <c r="C22">
        <v>4</v>
      </c>
      <c r="D22">
        <f>WORKDAY(Table3[[#This Row],[Days for shipment (scheduled)]],Table4[[#This Row],[Week Day]])</f>
        <v>9</v>
      </c>
      <c r="E22">
        <v>1</v>
      </c>
      <c r="F22" t="s">
        <v>62</v>
      </c>
      <c r="H22">
        <v>17</v>
      </c>
      <c r="I22" t="str">
        <f>_xlfn.XLOOKUP(Table3[[#This Row],[Category Id]],DataCo_Products[Product Category Id],DataCo_Products[Product Category Name])</f>
        <v>Cleats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>
        <v>17</v>
      </c>
      <c r="T22">
        <v>365</v>
      </c>
      <c r="U22" t="str">
        <f>_xlfn.XLOOKUP(Table3[[#This Row],[Product Id]],DataCo_Products[Product Id],DataCo_Products[Product Name])</f>
        <v>Perfect Fitness Perfect Rip Deck</v>
      </c>
      <c r="V22">
        <v>59.990001679999999</v>
      </c>
      <c r="W22">
        <v>54.488929209402009</v>
      </c>
      <c r="X22">
        <v>4</v>
      </c>
      <c r="Y22">
        <v>9.6000003809999992</v>
      </c>
      <c r="Z22">
        <v>239.96000672</v>
      </c>
      <c r="AA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" t="s">
        <v>66</v>
      </c>
    </row>
    <row r="23" spans="1:28" x14ac:dyDescent="0.35">
      <c r="A23">
        <v>44409</v>
      </c>
      <c r="B23" s="1">
        <v>42653</v>
      </c>
      <c r="C23">
        <v>4</v>
      </c>
      <c r="D23">
        <f>WORKDAY(Table3[[#This Row],[Days for shipment (scheduled)]],Table4[[#This Row],[Week Day]])</f>
        <v>10</v>
      </c>
      <c r="E23">
        <v>1</v>
      </c>
      <c r="F23" t="s">
        <v>62</v>
      </c>
      <c r="H23">
        <v>17</v>
      </c>
      <c r="I23" t="str">
        <f>_xlfn.XLOOKUP(Table3[[#This Row],[Category Id]],DataCo_Products[Product Category Id],DataCo_Products[Product Category Name])</f>
        <v>Cleats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>
        <v>17</v>
      </c>
      <c r="T23">
        <v>365</v>
      </c>
      <c r="U23" t="str">
        <f>_xlfn.XLOOKUP(Table3[[#This Row],[Product Id]],DataCo_Products[Product Id],DataCo_Products[Product Name])</f>
        <v>Perfect Fitness Perfect Rip Deck</v>
      </c>
      <c r="V23">
        <v>59.990001679999999</v>
      </c>
      <c r="W23">
        <v>54.488929209402009</v>
      </c>
      <c r="X23">
        <v>4</v>
      </c>
      <c r="Y23">
        <v>12</v>
      </c>
      <c r="Z23">
        <v>239.96000672</v>
      </c>
      <c r="AA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3" t="s">
        <v>66</v>
      </c>
    </row>
    <row r="24" spans="1:28" x14ac:dyDescent="0.35">
      <c r="A24">
        <v>42101</v>
      </c>
      <c r="B24" s="1">
        <v>42530</v>
      </c>
      <c r="C24">
        <v>4</v>
      </c>
      <c r="D24">
        <f>WORKDAY(Table3[[#This Row],[Days for shipment (scheduled)]],Table4[[#This Row],[Week Day]])</f>
        <v>11</v>
      </c>
      <c r="E24">
        <v>0</v>
      </c>
      <c r="F24" t="s">
        <v>62</v>
      </c>
      <c r="H24">
        <v>17</v>
      </c>
      <c r="I24" t="str">
        <f>_xlfn.XLOOKUP(Table3[[#This Row],[Category Id]],DataCo_Products[Product Category Id],DataCo_Products[Product Category Name])</f>
        <v>Cleats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>
        <v>17</v>
      </c>
      <c r="T24">
        <v>365</v>
      </c>
      <c r="U24" t="str">
        <f>_xlfn.XLOOKUP(Table3[[#This Row],[Product Id]],DataCo_Products[Product Id],DataCo_Products[Product Name])</f>
        <v>Perfect Fitness Perfect Rip Deck</v>
      </c>
      <c r="V24">
        <v>59.990001679999999</v>
      </c>
      <c r="W24">
        <v>54.488929209402009</v>
      </c>
      <c r="X24">
        <v>4</v>
      </c>
      <c r="Y24">
        <v>13.19999981</v>
      </c>
      <c r="Z24">
        <v>239.96000672</v>
      </c>
      <c r="AA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4" t="s">
        <v>66</v>
      </c>
    </row>
    <row r="25" spans="1:28" x14ac:dyDescent="0.35">
      <c r="A25">
        <v>50424</v>
      </c>
      <c r="B25" s="1">
        <v>42887</v>
      </c>
      <c r="C25">
        <v>4</v>
      </c>
      <c r="D25">
        <f>WORKDAY(Table3[[#This Row],[Days for shipment (scheduled)]],Table4[[#This Row],[Week Day]])</f>
        <v>12</v>
      </c>
      <c r="E25">
        <v>1</v>
      </c>
      <c r="F25" t="s">
        <v>62</v>
      </c>
      <c r="H25">
        <v>17</v>
      </c>
      <c r="I25" t="str">
        <f>_xlfn.XLOOKUP(Table3[[#This Row],[Category Id]],DataCo_Products[Product Category Id],DataCo_Products[Product Category Name])</f>
        <v>Cleats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>
        <v>17</v>
      </c>
      <c r="T25">
        <v>365</v>
      </c>
      <c r="U25" t="str">
        <f>_xlfn.XLOOKUP(Table3[[#This Row],[Product Id]],DataCo_Products[Product Id],DataCo_Products[Product Name])</f>
        <v>Perfect Fitness Perfect Rip Deck</v>
      </c>
      <c r="V25">
        <v>59.990001679999999</v>
      </c>
      <c r="W25">
        <v>54.488929209402009</v>
      </c>
      <c r="X25">
        <v>4</v>
      </c>
      <c r="Y25">
        <v>31.190000529999999</v>
      </c>
      <c r="Z25">
        <v>239.96000672</v>
      </c>
      <c r="AA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5" t="s">
        <v>66</v>
      </c>
    </row>
    <row r="26" spans="1:28" x14ac:dyDescent="0.35">
      <c r="A26">
        <v>49825</v>
      </c>
      <c r="B26" s="1">
        <v>42732</v>
      </c>
      <c r="C26">
        <v>4</v>
      </c>
      <c r="D26">
        <f>WORKDAY(Table3[[#This Row],[Days for shipment (scheduled)]],Table4[[#This Row],[Week Day]])</f>
        <v>13</v>
      </c>
      <c r="E26">
        <v>1</v>
      </c>
      <c r="F26" t="s">
        <v>62</v>
      </c>
      <c r="H26">
        <v>24</v>
      </c>
      <c r="I26" t="str">
        <f>_xlfn.XLOOKUP(Table3[[#This Row],[Category Id]],DataCo_Products[Product Category Id],DataCo_Products[Product Category Name])</f>
        <v>Women's Apparel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>
        <v>24</v>
      </c>
      <c r="T26">
        <v>502</v>
      </c>
      <c r="U26" t="str">
        <f>_xlfn.XLOOKUP(Table3[[#This Row],[Product Id]],DataCo_Products[Product Id],DataCo_Products[Product Name])</f>
        <v>Nike Men's Dri-FIT Victory Golf Polo</v>
      </c>
      <c r="V26">
        <v>50</v>
      </c>
      <c r="W26">
        <v>43.678035218757444</v>
      </c>
      <c r="X26">
        <v>4</v>
      </c>
      <c r="Y26">
        <v>0</v>
      </c>
      <c r="Z26">
        <v>200</v>
      </c>
      <c r="AA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6" t="s">
        <v>66</v>
      </c>
    </row>
    <row r="27" spans="1:28" x14ac:dyDescent="0.35">
      <c r="A27">
        <v>41294</v>
      </c>
      <c r="B27" s="1">
        <v>42607</v>
      </c>
      <c r="C27">
        <v>4</v>
      </c>
      <c r="D27">
        <f>WORKDAY(Table3[[#This Row],[Days for shipment (scheduled)]],Table4[[#This Row],[Week Day]])</f>
        <v>5</v>
      </c>
      <c r="E27">
        <v>1</v>
      </c>
      <c r="F27" t="s">
        <v>62</v>
      </c>
      <c r="H27">
        <v>24</v>
      </c>
      <c r="I27" t="str">
        <f>_xlfn.XLOOKUP(Table3[[#This Row],[Category Id]],DataCo_Products[Product Category Id],DataCo_Products[Product Category Name])</f>
        <v>Women's Apparel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>
        <v>24</v>
      </c>
      <c r="T27">
        <v>502</v>
      </c>
      <c r="U27" t="str">
        <f>_xlfn.XLOOKUP(Table3[[#This Row],[Product Id]],DataCo_Products[Product Id],DataCo_Products[Product Name])</f>
        <v>Nike Men's Dri-FIT Victory Golf Polo</v>
      </c>
      <c r="V27">
        <v>50</v>
      </c>
      <c r="W27">
        <v>43.678035218757444</v>
      </c>
      <c r="X27">
        <v>4</v>
      </c>
      <c r="Y27">
        <v>2</v>
      </c>
      <c r="Z27">
        <v>200</v>
      </c>
      <c r="AA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7" t="s">
        <v>66</v>
      </c>
    </row>
    <row r="28" spans="1:28" x14ac:dyDescent="0.35">
      <c r="A28">
        <v>42023</v>
      </c>
      <c r="B28" s="1">
        <v>42499</v>
      </c>
      <c r="C28">
        <v>4</v>
      </c>
      <c r="D28">
        <f>WORKDAY(Table3[[#This Row],[Days for shipment (scheduled)]],Table4[[#This Row],[Week Day]])</f>
        <v>6</v>
      </c>
      <c r="E28">
        <v>0</v>
      </c>
      <c r="F28" t="s">
        <v>62</v>
      </c>
      <c r="H28">
        <v>29</v>
      </c>
      <c r="I28" t="str">
        <f>_xlfn.XLOOKUP(Table3[[#This Row],[Category Id]],DataCo_Products[Product Category Id],DataCo_Products[Product Category Name])</f>
        <v>Shop By Sport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>
        <v>29</v>
      </c>
      <c r="T28">
        <v>627</v>
      </c>
      <c r="U28" t="str">
        <f>_xlfn.XLOOKUP(Table3[[#This Row],[Product Id]],DataCo_Products[Product Id],DataCo_Products[Product Name])</f>
        <v>Under Armour Girls' Toddler Spine Surge Runni</v>
      </c>
      <c r="V28">
        <v>39.990001679999999</v>
      </c>
      <c r="W28">
        <v>34.198098313835338</v>
      </c>
      <c r="X28">
        <v>4</v>
      </c>
      <c r="Y28">
        <v>4.8000001909999996</v>
      </c>
      <c r="Z28">
        <v>159.96000672</v>
      </c>
      <c r="AA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8" t="s">
        <v>66</v>
      </c>
    </row>
    <row r="29" spans="1:28" x14ac:dyDescent="0.35">
      <c r="A29">
        <v>47774</v>
      </c>
      <c r="B29" s="1">
        <v>42702</v>
      </c>
      <c r="C29">
        <v>4</v>
      </c>
      <c r="D29">
        <f>WORKDAY(Table3[[#This Row],[Days for shipment (scheduled)]],Table4[[#This Row],[Week Day]])</f>
        <v>9</v>
      </c>
      <c r="E29">
        <v>1</v>
      </c>
      <c r="F29" t="s">
        <v>62</v>
      </c>
      <c r="H29">
        <v>29</v>
      </c>
      <c r="I29" t="str">
        <f>_xlfn.XLOOKUP(Table3[[#This Row],[Category Id]],DataCo_Products[Product Category Id],DataCo_Products[Product Category Name])</f>
        <v>Shop By Sport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>
        <v>29</v>
      </c>
      <c r="T29">
        <v>627</v>
      </c>
      <c r="U29" t="str">
        <f>_xlfn.XLOOKUP(Table3[[#This Row],[Product Id]],DataCo_Products[Product Id],DataCo_Products[Product Name])</f>
        <v>Under Armour Girls' Toddler Spine Surge Runni</v>
      </c>
      <c r="V29">
        <v>39.990001679999999</v>
      </c>
      <c r="W29">
        <v>34.198098313835338</v>
      </c>
      <c r="X29">
        <v>4</v>
      </c>
      <c r="Y29">
        <v>8.8000001910000005</v>
      </c>
      <c r="Z29">
        <v>159.96000672</v>
      </c>
      <c r="AA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" t="s">
        <v>66</v>
      </c>
    </row>
    <row r="30" spans="1:28" x14ac:dyDescent="0.35">
      <c r="A30">
        <v>41827</v>
      </c>
      <c r="B30" s="1">
        <v>42409</v>
      </c>
      <c r="C30">
        <v>4</v>
      </c>
      <c r="D30">
        <f>WORKDAY(Table3[[#This Row],[Days for shipment (scheduled)]],Table4[[#This Row],[Week Day]])</f>
        <v>10</v>
      </c>
      <c r="E30">
        <v>0</v>
      </c>
      <c r="F30" t="s">
        <v>62</v>
      </c>
      <c r="H30">
        <v>26</v>
      </c>
      <c r="I30" t="str">
        <f>_xlfn.XLOOKUP(Table3[[#This Row],[Category Id]],DataCo_Products[Product Category Id],DataCo_Products[Product Category Name])</f>
        <v>Girls' Apparel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>
        <v>26</v>
      </c>
      <c r="T30">
        <v>564</v>
      </c>
      <c r="U30" t="str">
        <f>_xlfn.XLOOKUP(Table3[[#This Row],[Product Id]],DataCo_Products[Product Id],DataCo_Products[Product Name])</f>
        <v>Nike Men's Deutschland Weltmeister Winners Bl</v>
      </c>
      <c r="V30">
        <v>30</v>
      </c>
      <c r="W30">
        <v>45.158749390000004</v>
      </c>
      <c r="X30">
        <v>4</v>
      </c>
      <c r="Y30">
        <v>8.3999996190000008</v>
      </c>
      <c r="Z30">
        <v>120</v>
      </c>
      <c r="AA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" t="s">
        <v>66</v>
      </c>
    </row>
    <row r="31" spans="1:28" x14ac:dyDescent="0.35">
      <c r="A31">
        <v>47193</v>
      </c>
      <c r="B31" s="1">
        <v>42693</v>
      </c>
      <c r="C31">
        <v>4</v>
      </c>
      <c r="D31">
        <f>WORKDAY(Table3[[#This Row],[Days for shipment (scheduled)]],Table4[[#This Row],[Week Day]])</f>
        <v>11</v>
      </c>
      <c r="E31">
        <v>0</v>
      </c>
      <c r="F31" t="s">
        <v>62</v>
      </c>
      <c r="H31">
        <v>24</v>
      </c>
      <c r="I31" t="str">
        <f>_xlfn.XLOOKUP(Table3[[#This Row],[Category Id]],DataCo_Products[Product Category Id],DataCo_Products[Product Category Name])</f>
        <v>Women's Apparel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>
        <v>24</v>
      </c>
      <c r="T31">
        <v>502</v>
      </c>
      <c r="U31" t="str">
        <f>_xlfn.XLOOKUP(Table3[[#This Row],[Product Id]],DataCo_Products[Product Id],DataCo_Products[Product Name])</f>
        <v>Nike Men's Dri-FIT Victory Golf Polo</v>
      </c>
      <c r="V31">
        <v>50</v>
      </c>
      <c r="W31">
        <v>43.678035218757444</v>
      </c>
      <c r="X31">
        <v>4</v>
      </c>
      <c r="Y31">
        <v>30</v>
      </c>
      <c r="Z31">
        <v>200</v>
      </c>
      <c r="AA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" t="s">
        <v>66</v>
      </c>
    </row>
    <row r="32" spans="1:28" x14ac:dyDescent="0.35">
      <c r="A32">
        <v>42626</v>
      </c>
      <c r="B32" s="1">
        <v>42627</v>
      </c>
      <c r="C32">
        <v>4</v>
      </c>
      <c r="D32">
        <f>WORKDAY(Table3[[#This Row],[Days for shipment (scheduled)]],Table4[[#This Row],[Week Day]])</f>
        <v>12</v>
      </c>
      <c r="E32">
        <v>0</v>
      </c>
      <c r="F32" t="s">
        <v>62</v>
      </c>
      <c r="H32">
        <v>24</v>
      </c>
      <c r="I32" t="str">
        <f>_xlfn.XLOOKUP(Table3[[#This Row],[Category Id]],DataCo_Products[Product Category Id],DataCo_Products[Product Category Name])</f>
        <v>Women's Apparel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>
        <v>24</v>
      </c>
      <c r="T32">
        <v>502</v>
      </c>
      <c r="U32" t="str">
        <f>_xlfn.XLOOKUP(Table3[[#This Row],[Product Id]],DataCo_Products[Product Id],DataCo_Products[Product Name])</f>
        <v>Nike Men's Dri-FIT Victory Golf Polo</v>
      </c>
      <c r="V32">
        <v>50</v>
      </c>
      <c r="W32">
        <v>43.678035218757444</v>
      </c>
      <c r="X32">
        <v>4</v>
      </c>
      <c r="Y32">
        <v>40</v>
      </c>
      <c r="Z32">
        <v>200</v>
      </c>
      <c r="AA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" t="s">
        <v>66</v>
      </c>
    </row>
    <row r="33" spans="1:28" x14ac:dyDescent="0.35">
      <c r="A33">
        <v>46199</v>
      </c>
      <c r="B33" s="1">
        <v>42501</v>
      </c>
      <c r="C33">
        <v>4</v>
      </c>
      <c r="D33">
        <f>WORKDAY(Table3[[#This Row],[Days for shipment (scheduled)]],Table4[[#This Row],[Week Day]])</f>
        <v>13</v>
      </c>
      <c r="E33">
        <v>1</v>
      </c>
      <c r="F33" t="s">
        <v>62</v>
      </c>
      <c r="H33">
        <v>24</v>
      </c>
      <c r="I33" t="str">
        <f>_xlfn.XLOOKUP(Table3[[#This Row],[Category Id]],DataCo_Products[Product Category Id],DataCo_Products[Product Category Name])</f>
        <v>Women's Apparel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>
        <v>24</v>
      </c>
      <c r="T33">
        <v>502</v>
      </c>
      <c r="U33" t="str">
        <f>_xlfn.XLOOKUP(Table3[[#This Row],[Product Id]],DataCo_Products[Product Id],DataCo_Products[Product Name])</f>
        <v>Nike Men's Dri-FIT Victory Golf Polo</v>
      </c>
      <c r="V33">
        <v>50</v>
      </c>
      <c r="W33">
        <v>43.678035218757444</v>
      </c>
      <c r="X33">
        <v>4</v>
      </c>
      <c r="Y33">
        <v>50</v>
      </c>
      <c r="Z33">
        <v>200</v>
      </c>
      <c r="AA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" t="s">
        <v>66</v>
      </c>
    </row>
    <row r="34" spans="1:28" x14ac:dyDescent="0.35">
      <c r="A34">
        <v>48468</v>
      </c>
      <c r="B34" s="1">
        <v>42594</v>
      </c>
      <c r="C34">
        <v>4</v>
      </c>
      <c r="D34">
        <f>WORKDAY(Table3[[#This Row],[Days for shipment (scheduled)]],Table4[[#This Row],[Week Day]])</f>
        <v>5</v>
      </c>
      <c r="E34">
        <v>0</v>
      </c>
      <c r="F34" t="s">
        <v>62</v>
      </c>
      <c r="H34">
        <v>40</v>
      </c>
      <c r="I34" t="str">
        <f>_xlfn.XLOOKUP(Table3[[#This Row],[Category Id]],DataCo_Products[Product Category Id],DataCo_Products[Product Category Name])</f>
        <v>Accessories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>
        <v>40</v>
      </c>
      <c r="T34">
        <v>885</v>
      </c>
      <c r="U34" t="str">
        <f>_xlfn.XLOOKUP(Table3[[#This Row],[Product Id]],DataCo_Products[Product Id],DataCo_Products[Product Name])</f>
        <v>Team Golf St. Louis Cardinals Putter Grip</v>
      </c>
      <c r="V34">
        <v>24.989999770000001</v>
      </c>
      <c r="W34">
        <v>29.483249567625002</v>
      </c>
      <c r="X34">
        <v>4</v>
      </c>
      <c r="Y34">
        <v>5.5</v>
      </c>
      <c r="Z34">
        <v>99.959999080000003</v>
      </c>
      <c r="AA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" t="s">
        <v>66</v>
      </c>
    </row>
    <row r="35" spans="1:28" x14ac:dyDescent="0.35">
      <c r="A35">
        <v>51009</v>
      </c>
      <c r="B35" s="1">
        <v>42749</v>
      </c>
      <c r="C35">
        <v>4</v>
      </c>
      <c r="D35">
        <f>WORKDAY(Table3[[#This Row],[Days for shipment (scheduled)]],Table4[[#This Row],[Week Day]])</f>
        <v>6</v>
      </c>
      <c r="E35">
        <v>1</v>
      </c>
      <c r="F35" t="s">
        <v>62</v>
      </c>
      <c r="H35">
        <v>9</v>
      </c>
      <c r="I35" t="str">
        <f>_xlfn.XLOOKUP(Table3[[#This Row],[Category Id]],DataCo_Products[Product Category Id],DataCo_Products[Product Category Name])</f>
        <v>Cardio Equipment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>
        <v>9</v>
      </c>
      <c r="T35">
        <v>191</v>
      </c>
      <c r="U35" t="str">
        <f>_xlfn.XLOOKUP(Table3[[#This Row],[Product Id]],DataCo_Products[Product Id],DataCo_Products[Product Name])</f>
        <v>Nike Men's Free 5.0+ Running Shoe</v>
      </c>
      <c r="V35">
        <v>99.989997860000003</v>
      </c>
      <c r="W35">
        <v>95.114003926871064</v>
      </c>
      <c r="X35">
        <v>4</v>
      </c>
      <c r="Y35">
        <v>4</v>
      </c>
      <c r="Z35">
        <v>399.95999144000001</v>
      </c>
      <c r="AA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" t="s">
        <v>66</v>
      </c>
    </row>
    <row r="36" spans="1:28" x14ac:dyDescent="0.35">
      <c r="A36">
        <v>46229</v>
      </c>
      <c r="B36" s="1">
        <v>42501</v>
      </c>
      <c r="C36">
        <v>4</v>
      </c>
      <c r="D36">
        <f>WORKDAY(Table3[[#This Row],[Days for shipment (scheduled)]],Table4[[#This Row],[Week Day]])</f>
        <v>9</v>
      </c>
      <c r="E36">
        <v>1</v>
      </c>
      <c r="F36" t="s">
        <v>62</v>
      </c>
      <c r="H36">
        <v>9</v>
      </c>
      <c r="I36" t="str">
        <f>_xlfn.XLOOKUP(Table3[[#This Row],[Category Id]],DataCo_Products[Product Category Id],DataCo_Products[Product Category Name])</f>
        <v>Cardio Equipment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>
        <v>9</v>
      </c>
      <c r="T36">
        <v>191</v>
      </c>
      <c r="U36" t="str">
        <f>_xlfn.XLOOKUP(Table3[[#This Row],[Product Id]],DataCo_Products[Product Id],DataCo_Products[Product Name])</f>
        <v>Nike Men's Free 5.0+ Running Shoe</v>
      </c>
      <c r="V36">
        <v>99.989997860000003</v>
      </c>
      <c r="W36">
        <v>95.114003926871064</v>
      </c>
      <c r="X36">
        <v>4</v>
      </c>
      <c r="Y36">
        <v>8</v>
      </c>
      <c r="Z36">
        <v>399.95999144000001</v>
      </c>
      <c r="AA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6" t="s">
        <v>66</v>
      </c>
    </row>
    <row r="37" spans="1:28" x14ac:dyDescent="0.35">
      <c r="A37">
        <v>42882</v>
      </c>
      <c r="B37" s="1">
        <v>42630</v>
      </c>
      <c r="C37">
        <v>4</v>
      </c>
      <c r="D37">
        <f>WORKDAY(Table3[[#This Row],[Days for shipment (scheduled)]],Table4[[#This Row],[Week Day]])</f>
        <v>10</v>
      </c>
      <c r="E37">
        <v>0</v>
      </c>
      <c r="F37" t="s">
        <v>62</v>
      </c>
      <c r="H37">
        <v>9</v>
      </c>
      <c r="I37" t="str">
        <f>_xlfn.XLOOKUP(Table3[[#This Row],[Category Id]],DataCo_Products[Product Category Id],DataCo_Products[Product Category Name])</f>
        <v>Cardio Equipment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>
        <v>9</v>
      </c>
      <c r="T37">
        <v>191</v>
      </c>
      <c r="U37" t="str">
        <f>_xlfn.XLOOKUP(Table3[[#This Row],[Product Id]],DataCo_Products[Product Id],DataCo_Products[Product Name])</f>
        <v>Nike Men's Free 5.0+ Running Shoe</v>
      </c>
      <c r="V37">
        <v>99.989997860000003</v>
      </c>
      <c r="W37">
        <v>95.114003926871064</v>
      </c>
      <c r="X37">
        <v>4</v>
      </c>
      <c r="Y37">
        <v>20</v>
      </c>
      <c r="Z37">
        <v>399.95999144000001</v>
      </c>
      <c r="AA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7" t="s">
        <v>66</v>
      </c>
    </row>
    <row r="38" spans="1:28" x14ac:dyDescent="0.35">
      <c r="A38">
        <v>46827</v>
      </c>
      <c r="B38" s="1">
        <v>42688</v>
      </c>
      <c r="C38">
        <v>4</v>
      </c>
      <c r="D38">
        <f>WORKDAY(Table3[[#This Row],[Days for shipment (scheduled)]],Table4[[#This Row],[Week Day]])</f>
        <v>11</v>
      </c>
      <c r="E38">
        <v>0</v>
      </c>
      <c r="F38" t="s">
        <v>62</v>
      </c>
      <c r="H38">
        <v>9</v>
      </c>
      <c r="I38" t="str">
        <f>_xlfn.XLOOKUP(Table3[[#This Row],[Category Id]],DataCo_Products[Product Category Id],DataCo_Products[Product Category Name])</f>
        <v>Cardio Equipment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>
        <v>9</v>
      </c>
      <c r="T38">
        <v>191</v>
      </c>
      <c r="U38" t="str">
        <f>_xlfn.XLOOKUP(Table3[[#This Row],[Product Id]],DataCo_Products[Product Id],DataCo_Products[Product Name])</f>
        <v>Nike Men's Free 5.0+ Running Shoe</v>
      </c>
      <c r="V38">
        <v>99.989997860000003</v>
      </c>
      <c r="W38">
        <v>95.114003926871064</v>
      </c>
      <c r="X38">
        <v>4</v>
      </c>
      <c r="Y38">
        <v>36</v>
      </c>
      <c r="Z38">
        <v>399.95999144000001</v>
      </c>
      <c r="AA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" t="s">
        <v>66</v>
      </c>
    </row>
    <row r="39" spans="1:28" x14ac:dyDescent="0.35">
      <c r="A39">
        <v>48684</v>
      </c>
      <c r="B39" s="1">
        <v>42686</v>
      </c>
      <c r="C39">
        <v>4</v>
      </c>
      <c r="D39">
        <f>WORKDAY(Table3[[#This Row],[Days for shipment (scheduled)]],Table4[[#This Row],[Week Day]])</f>
        <v>12</v>
      </c>
      <c r="E39">
        <v>1</v>
      </c>
      <c r="F39" t="s">
        <v>62</v>
      </c>
      <c r="H39">
        <v>9</v>
      </c>
      <c r="I39" t="str">
        <f>_xlfn.XLOOKUP(Table3[[#This Row],[Category Id]],DataCo_Products[Product Category Id],DataCo_Products[Product Category Name])</f>
        <v>Cardio Equipment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>
        <v>9</v>
      </c>
      <c r="T39">
        <v>191</v>
      </c>
      <c r="U39" t="str">
        <f>_xlfn.XLOOKUP(Table3[[#This Row],[Product Id]],DataCo_Products[Product Id],DataCo_Products[Product Name])</f>
        <v>Nike Men's Free 5.0+ Running Shoe</v>
      </c>
      <c r="V39">
        <v>99.989997860000003</v>
      </c>
      <c r="W39">
        <v>95.114003926871064</v>
      </c>
      <c r="X39">
        <v>4</v>
      </c>
      <c r="Y39">
        <v>40</v>
      </c>
      <c r="Z39">
        <v>399.95999144000001</v>
      </c>
      <c r="AA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" t="s">
        <v>66</v>
      </c>
    </row>
    <row r="40" spans="1:28" x14ac:dyDescent="0.35">
      <c r="A40">
        <v>48684</v>
      </c>
      <c r="B40" s="1">
        <v>42686</v>
      </c>
      <c r="C40">
        <v>4</v>
      </c>
      <c r="D40">
        <f>WORKDAY(Table3[[#This Row],[Days for shipment (scheduled)]],Table4[[#This Row],[Week Day]])</f>
        <v>13</v>
      </c>
      <c r="E40">
        <v>1</v>
      </c>
      <c r="F40" t="s">
        <v>62</v>
      </c>
      <c r="H40">
        <v>9</v>
      </c>
      <c r="I40" t="str">
        <f>_xlfn.XLOOKUP(Table3[[#This Row],[Category Id]],DataCo_Products[Product Category Id],DataCo_Products[Product Category Name])</f>
        <v>Cardio Equipment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>
        <v>9</v>
      </c>
      <c r="T40">
        <v>191</v>
      </c>
      <c r="U40" t="str">
        <f>_xlfn.XLOOKUP(Table3[[#This Row],[Product Id]],DataCo_Products[Product Id],DataCo_Products[Product Name])</f>
        <v>Nike Men's Free 5.0+ Running Shoe</v>
      </c>
      <c r="V40">
        <v>99.989997860000003</v>
      </c>
      <c r="W40">
        <v>95.114003926871064</v>
      </c>
      <c r="X40">
        <v>4</v>
      </c>
      <c r="Y40">
        <v>48</v>
      </c>
      <c r="Z40">
        <v>399.95999144000001</v>
      </c>
      <c r="AA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" t="s">
        <v>66</v>
      </c>
    </row>
    <row r="41" spans="1:28" x14ac:dyDescent="0.35">
      <c r="A41">
        <v>46416</v>
      </c>
      <c r="B41" s="1">
        <v>42593</v>
      </c>
      <c r="C41">
        <v>4</v>
      </c>
      <c r="D41">
        <f>WORKDAY(Table3[[#This Row],[Days for shipment (scheduled)]],Table4[[#This Row],[Week Day]])</f>
        <v>5</v>
      </c>
      <c r="E41">
        <v>0</v>
      </c>
      <c r="F41" t="s">
        <v>62</v>
      </c>
      <c r="H41">
        <v>9</v>
      </c>
      <c r="I41" t="str">
        <f>_xlfn.XLOOKUP(Table3[[#This Row],[Category Id]],DataCo_Products[Product Category Id],DataCo_Products[Product Category Name])</f>
        <v>Cardio Equipment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>
        <v>9</v>
      </c>
      <c r="T41">
        <v>191</v>
      </c>
      <c r="U41" t="str">
        <f>_xlfn.XLOOKUP(Table3[[#This Row],[Product Id]],DataCo_Products[Product Id],DataCo_Products[Product Name])</f>
        <v>Nike Men's Free 5.0+ Running Shoe</v>
      </c>
      <c r="V41">
        <v>99.989997860000003</v>
      </c>
      <c r="W41">
        <v>95.114003926871064</v>
      </c>
      <c r="X41">
        <v>4</v>
      </c>
      <c r="Y41">
        <v>48</v>
      </c>
      <c r="Z41">
        <v>399.95999144000001</v>
      </c>
      <c r="AA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" t="s">
        <v>66</v>
      </c>
    </row>
    <row r="42" spans="1:28" x14ac:dyDescent="0.35">
      <c r="A42">
        <v>47343</v>
      </c>
      <c r="B42" s="1">
        <v>42696</v>
      </c>
      <c r="C42">
        <v>4</v>
      </c>
      <c r="D42">
        <f>WORKDAY(Table3[[#This Row],[Days for shipment (scheduled)]],Table4[[#This Row],[Week Day]])</f>
        <v>6</v>
      </c>
      <c r="E42">
        <v>0</v>
      </c>
      <c r="F42" t="s">
        <v>62</v>
      </c>
      <c r="H42">
        <v>9</v>
      </c>
      <c r="I42" t="str">
        <f>_xlfn.XLOOKUP(Table3[[#This Row],[Category Id]],DataCo_Products[Product Category Id],DataCo_Products[Product Category Name])</f>
        <v>Cardio Equipment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>
        <v>9</v>
      </c>
      <c r="T42">
        <v>191</v>
      </c>
      <c r="U42" t="str">
        <f>_xlfn.XLOOKUP(Table3[[#This Row],[Product Id]],DataCo_Products[Product Id],DataCo_Products[Product Name])</f>
        <v>Nike Men's Free 5.0+ Running Shoe</v>
      </c>
      <c r="V42">
        <v>99.989997860000003</v>
      </c>
      <c r="W42">
        <v>95.114003926871064</v>
      </c>
      <c r="X42">
        <v>4</v>
      </c>
      <c r="Y42">
        <v>59.990001679999999</v>
      </c>
      <c r="Z42">
        <v>399.95999144000001</v>
      </c>
      <c r="AA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" t="s">
        <v>66</v>
      </c>
    </row>
    <row r="43" spans="1:28" x14ac:dyDescent="0.35">
      <c r="A43">
        <v>48608</v>
      </c>
      <c r="B43" s="1">
        <v>42655</v>
      </c>
      <c r="C43">
        <v>4</v>
      </c>
      <c r="D43">
        <f>WORKDAY(Table3[[#This Row],[Days for shipment (scheduled)]],Table4[[#This Row],[Week Day]])</f>
        <v>9</v>
      </c>
      <c r="E43">
        <v>0</v>
      </c>
      <c r="F43" t="s">
        <v>62</v>
      </c>
      <c r="H43">
        <v>24</v>
      </c>
      <c r="I43" t="str">
        <f>_xlfn.XLOOKUP(Table3[[#This Row],[Category Id]],DataCo_Products[Product Category Id],DataCo_Products[Product Category Name])</f>
        <v>Women's Apparel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>
        <v>24</v>
      </c>
      <c r="T43">
        <v>502</v>
      </c>
      <c r="U43" t="str">
        <f>_xlfn.XLOOKUP(Table3[[#This Row],[Product Id]],DataCo_Products[Product Id],DataCo_Products[Product Name])</f>
        <v>Nike Men's Dri-FIT Victory Golf Polo</v>
      </c>
      <c r="V43">
        <v>50</v>
      </c>
      <c r="W43">
        <v>43.678035218757444</v>
      </c>
      <c r="X43">
        <v>5</v>
      </c>
      <c r="Y43">
        <v>25</v>
      </c>
      <c r="Z43">
        <v>250</v>
      </c>
      <c r="AA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" t="s">
        <v>45</v>
      </c>
    </row>
    <row r="44" spans="1:28" x14ac:dyDescent="0.35">
      <c r="A44">
        <v>45506</v>
      </c>
      <c r="B44" s="1">
        <v>42669</v>
      </c>
      <c r="C44">
        <v>4</v>
      </c>
      <c r="D44">
        <f>WORKDAY(Table3[[#This Row],[Days for shipment (scheduled)]],Table4[[#This Row],[Week Day]])</f>
        <v>10</v>
      </c>
      <c r="E44">
        <v>0</v>
      </c>
      <c r="F44" t="s">
        <v>62</v>
      </c>
      <c r="H44">
        <v>24</v>
      </c>
      <c r="I44" t="str">
        <f>_xlfn.XLOOKUP(Table3[[#This Row],[Category Id]],DataCo_Products[Product Category Id],DataCo_Products[Product Category Name])</f>
        <v>Women's Apparel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>
        <v>24</v>
      </c>
      <c r="T44">
        <v>502</v>
      </c>
      <c r="U44" t="str">
        <f>_xlfn.XLOOKUP(Table3[[#This Row],[Product Id]],DataCo_Products[Product Id],DataCo_Products[Product Name])</f>
        <v>Nike Men's Dri-FIT Victory Golf Polo</v>
      </c>
      <c r="V44">
        <v>50</v>
      </c>
      <c r="W44">
        <v>43.678035218757444</v>
      </c>
      <c r="X44">
        <v>5</v>
      </c>
      <c r="Y44">
        <v>30</v>
      </c>
      <c r="Z44">
        <v>250</v>
      </c>
      <c r="AA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" t="s">
        <v>45</v>
      </c>
    </row>
    <row r="45" spans="1:28" x14ac:dyDescent="0.35">
      <c r="A45">
        <v>45027</v>
      </c>
      <c r="B45" s="1">
        <v>42662</v>
      </c>
      <c r="C45">
        <v>4</v>
      </c>
      <c r="D45">
        <f>WORKDAY(Table3[[#This Row],[Days for shipment (scheduled)]],Table4[[#This Row],[Week Day]])</f>
        <v>11</v>
      </c>
      <c r="E45">
        <v>0</v>
      </c>
      <c r="F45" t="s">
        <v>62</v>
      </c>
      <c r="H45">
        <v>29</v>
      </c>
      <c r="I45" t="str">
        <f>_xlfn.XLOOKUP(Table3[[#This Row],[Category Id]],DataCo_Products[Product Category Id],DataCo_Products[Product Category Name])</f>
        <v>Shop By Sport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>
        <v>29</v>
      </c>
      <c r="T45">
        <v>627</v>
      </c>
      <c r="U45" t="str">
        <f>_xlfn.XLOOKUP(Table3[[#This Row],[Product Id]],DataCo_Products[Product Id],DataCo_Products[Product Name])</f>
        <v>Under Armour Girls' Toddler Spine Surge Runni</v>
      </c>
      <c r="V45">
        <v>39.990001679999999</v>
      </c>
      <c r="W45">
        <v>34.198098313835338</v>
      </c>
      <c r="X45">
        <v>5</v>
      </c>
      <c r="Y45">
        <v>25.989999770000001</v>
      </c>
      <c r="Z45">
        <v>199.9500084</v>
      </c>
      <c r="AA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" t="s">
        <v>45</v>
      </c>
    </row>
    <row r="46" spans="1:28" x14ac:dyDescent="0.35">
      <c r="A46">
        <v>46308</v>
      </c>
      <c r="B46" s="1">
        <v>42532</v>
      </c>
      <c r="C46">
        <v>4</v>
      </c>
      <c r="D46">
        <f>WORKDAY(Table3[[#This Row],[Days for shipment (scheduled)]],Table4[[#This Row],[Week Day]])</f>
        <v>12</v>
      </c>
      <c r="E46">
        <v>0</v>
      </c>
      <c r="F46" t="s">
        <v>62</v>
      </c>
      <c r="H46">
        <v>29</v>
      </c>
      <c r="I46" t="str">
        <f>_xlfn.XLOOKUP(Table3[[#This Row],[Category Id]],DataCo_Products[Product Category Id],DataCo_Products[Product Category Name])</f>
        <v>Shop By Sport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>
        <v>29</v>
      </c>
      <c r="T46">
        <v>627</v>
      </c>
      <c r="U46" t="str">
        <f>_xlfn.XLOOKUP(Table3[[#This Row],[Product Id]],DataCo_Products[Product Id],DataCo_Products[Product Name])</f>
        <v>Under Armour Girls' Toddler Spine Surge Runni</v>
      </c>
      <c r="V46">
        <v>39.990001679999999</v>
      </c>
      <c r="W46">
        <v>34.198098313835338</v>
      </c>
      <c r="X46">
        <v>5</v>
      </c>
      <c r="Y46">
        <v>29.989999770000001</v>
      </c>
      <c r="Z46">
        <v>199.9500084</v>
      </c>
      <c r="AA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" t="s">
        <v>45</v>
      </c>
    </row>
    <row r="47" spans="1:28" x14ac:dyDescent="0.35">
      <c r="A47">
        <v>43685</v>
      </c>
      <c r="B47" s="1">
        <v>42642</v>
      </c>
      <c r="C47">
        <v>4</v>
      </c>
      <c r="D47">
        <f>WORKDAY(Table3[[#This Row],[Days for shipment (scheduled)]],Table4[[#This Row],[Week Day]])</f>
        <v>13</v>
      </c>
      <c r="E47">
        <v>1</v>
      </c>
      <c r="F47" t="s">
        <v>62</v>
      </c>
      <c r="H47">
        <v>24</v>
      </c>
      <c r="I47" t="str">
        <f>_xlfn.XLOOKUP(Table3[[#This Row],[Category Id]],DataCo_Products[Product Category Id],DataCo_Products[Product Category Name])</f>
        <v>Women's Apparel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>
        <v>24</v>
      </c>
      <c r="T47">
        <v>502</v>
      </c>
      <c r="U47" t="str">
        <f>_xlfn.XLOOKUP(Table3[[#This Row],[Product Id]],DataCo_Products[Product Id],DataCo_Products[Product Name])</f>
        <v>Nike Men's Dri-FIT Victory Golf Polo</v>
      </c>
      <c r="V47">
        <v>50</v>
      </c>
      <c r="W47">
        <v>43.678035218757444</v>
      </c>
      <c r="X47">
        <v>5</v>
      </c>
      <c r="Y47">
        <v>40</v>
      </c>
      <c r="Z47">
        <v>250</v>
      </c>
      <c r="AA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" t="s">
        <v>45</v>
      </c>
    </row>
    <row r="48" spans="1:28" x14ac:dyDescent="0.35">
      <c r="A48">
        <v>41893</v>
      </c>
      <c r="B48" s="1">
        <v>42438</v>
      </c>
      <c r="C48">
        <v>4</v>
      </c>
      <c r="D48">
        <f>WORKDAY(Table3[[#This Row],[Days for shipment (scheduled)]],Table4[[#This Row],[Week Day]])</f>
        <v>5</v>
      </c>
      <c r="E48">
        <v>0</v>
      </c>
      <c r="F48" t="s">
        <v>62</v>
      </c>
      <c r="H48">
        <v>24</v>
      </c>
      <c r="I48" t="str">
        <f>_xlfn.XLOOKUP(Table3[[#This Row],[Category Id]],DataCo_Products[Product Category Id],DataCo_Products[Product Category Name])</f>
        <v>Women's Apparel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>
        <v>24</v>
      </c>
      <c r="T48">
        <v>502</v>
      </c>
      <c r="U48" t="str">
        <f>_xlfn.XLOOKUP(Table3[[#This Row],[Product Id]],DataCo_Products[Product Id],DataCo_Products[Product Name])</f>
        <v>Nike Men's Dri-FIT Victory Golf Polo</v>
      </c>
      <c r="V48">
        <v>50</v>
      </c>
      <c r="W48">
        <v>43.678035218757444</v>
      </c>
      <c r="X48">
        <v>5</v>
      </c>
      <c r="Y48">
        <v>42.5</v>
      </c>
      <c r="Z48">
        <v>250</v>
      </c>
      <c r="AA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" t="s">
        <v>45</v>
      </c>
    </row>
    <row r="49" spans="1:28" x14ac:dyDescent="0.35">
      <c r="A49">
        <v>46339</v>
      </c>
      <c r="B49" s="1">
        <v>42562</v>
      </c>
      <c r="C49">
        <v>4</v>
      </c>
      <c r="D49">
        <f>WORKDAY(Table3[[#This Row],[Days for shipment (scheduled)]],Table4[[#This Row],[Week Day]])</f>
        <v>6</v>
      </c>
      <c r="E49">
        <v>1</v>
      </c>
      <c r="F49" t="s">
        <v>62</v>
      </c>
      <c r="H49">
        <v>24</v>
      </c>
      <c r="I49" t="str">
        <f>_xlfn.XLOOKUP(Table3[[#This Row],[Category Id]],DataCo_Products[Product Category Id],DataCo_Products[Product Category Name])</f>
        <v>Women's Apparel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>
        <v>24</v>
      </c>
      <c r="T49">
        <v>502</v>
      </c>
      <c r="U49" t="str">
        <f>_xlfn.XLOOKUP(Table3[[#This Row],[Product Id]],DataCo_Products[Product Id],DataCo_Products[Product Name])</f>
        <v>Nike Men's Dri-FIT Victory Golf Polo</v>
      </c>
      <c r="V49">
        <v>50</v>
      </c>
      <c r="W49">
        <v>43.678035218757444</v>
      </c>
      <c r="X49">
        <v>5</v>
      </c>
      <c r="Y49">
        <v>42.5</v>
      </c>
      <c r="Z49">
        <v>250</v>
      </c>
      <c r="AA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" t="s">
        <v>45</v>
      </c>
    </row>
    <row r="50" spans="1:28" x14ac:dyDescent="0.35">
      <c r="A50">
        <v>46667</v>
      </c>
      <c r="B50" s="1">
        <v>42715</v>
      </c>
      <c r="C50">
        <v>4</v>
      </c>
      <c r="D50">
        <f>WORKDAY(Table3[[#This Row],[Days for shipment (scheduled)]],Table4[[#This Row],[Week Day]])</f>
        <v>9</v>
      </c>
      <c r="E50">
        <v>0</v>
      </c>
      <c r="F50" t="s">
        <v>62</v>
      </c>
      <c r="H50">
        <v>24</v>
      </c>
      <c r="I50" t="str">
        <f>_xlfn.XLOOKUP(Table3[[#This Row],[Category Id]],DataCo_Products[Product Category Id],DataCo_Products[Product Category Name])</f>
        <v>Women's Apparel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>
        <v>24</v>
      </c>
      <c r="T50">
        <v>502</v>
      </c>
      <c r="U50" t="str">
        <f>_xlfn.XLOOKUP(Table3[[#This Row],[Product Id]],DataCo_Products[Product Id],DataCo_Products[Product Name])</f>
        <v>Nike Men's Dri-FIT Victory Golf Polo</v>
      </c>
      <c r="V50">
        <v>50</v>
      </c>
      <c r="W50">
        <v>43.678035218757444</v>
      </c>
      <c r="X50">
        <v>5</v>
      </c>
      <c r="Y50">
        <v>42.5</v>
      </c>
      <c r="Z50">
        <v>250</v>
      </c>
      <c r="AA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" t="s">
        <v>45</v>
      </c>
    </row>
    <row r="51" spans="1:28" x14ac:dyDescent="0.35">
      <c r="A51">
        <v>47647</v>
      </c>
      <c r="B51" s="1">
        <v>42700</v>
      </c>
      <c r="C51">
        <v>4</v>
      </c>
      <c r="D51">
        <f>WORKDAY(Table3[[#This Row],[Days for shipment (scheduled)]],Table4[[#This Row],[Week Day]])</f>
        <v>10</v>
      </c>
      <c r="E51">
        <v>0</v>
      </c>
      <c r="F51" t="s">
        <v>62</v>
      </c>
      <c r="H51">
        <v>24</v>
      </c>
      <c r="I51" t="str">
        <f>_xlfn.XLOOKUP(Table3[[#This Row],[Category Id]],DataCo_Products[Product Category Id],DataCo_Products[Product Category Name])</f>
        <v>Women's Apparel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>
        <v>24</v>
      </c>
      <c r="T51">
        <v>502</v>
      </c>
      <c r="U51" t="str">
        <f>_xlfn.XLOOKUP(Table3[[#This Row],[Product Id]],DataCo_Products[Product Id],DataCo_Products[Product Name])</f>
        <v>Nike Men's Dri-FIT Victory Golf Polo</v>
      </c>
      <c r="V51">
        <v>50</v>
      </c>
      <c r="W51">
        <v>43.678035218757444</v>
      </c>
      <c r="X51">
        <v>5</v>
      </c>
      <c r="Y51">
        <v>45</v>
      </c>
      <c r="Z51">
        <v>250</v>
      </c>
      <c r="AA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" t="s">
        <v>45</v>
      </c>
    </row>
    <row r="52" spans="1:28" x14ac:dyDescent="0.35">
      <c r="A52">
        <v>48565</v>
      </c>
      <c r="B52" s="1">
        <v>42625</v>
      </c>
      <c r="C52">
        <v>4</v>
      </c>
      <c r="D52">
        <f>WORKDAY(Table3[[#This Row],[Days for shipment (scheduled)]],Table4[[#This Row],[Week Day]])</f>
        <v>11</v>
      </c>
      <c r="E52">
        <v>1</v>
      </c>
      <c r="F52" t="s">
        <v>62</v>
      </c>
      <c r="H52">
        <v>24</v>
      </c>
      <c r="I52" t="str">
        <f>_xlfn.XLOOKUP(Table3[[#This Row],[Category Id]],DataCo_Products[Product Category Id],DataCo_Products[Product Category Name])</f>
        <v>Women's Apparel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>
        <v>24</v>
      </c>
      <c r="T52">
        <v>502</v>
      </c>
      <c r="U52" t="str">
        <f>_xlfn.XLOOKUP(Table3[[#This Row],[Product Id]],DataCo_Products[Product Id],DataCo_Products[Product Name])</f>
        <v>Nike Men's Dri-FIT Victory Golf Polo</v>
      </c>
      <c r="V52">
        <v>50</v>
      </c>
      <c r="W52">
        <v>43.678035218757444</v>
      </c>
      <c r="X52">
        <v>5</v>
      </c>
      <c r="Y52">
        <v>45</v>
      </c>
      <c r="Z52">
        <v>250</v>
      </c>
      <c r="AA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2" t="s">
        <v>45</v>
      </c>
    </row>
    <row r="53" spans="1:28" x14ac:dyDescent="0.35">
      <c r="A53">
        <v>43889</v>
      </c>
      <c r="B53" s="1">
        <v>42410</v>
      </c>
      <c r="C53">
        <v>4</v>
      </c>
      <c r="D53">
        <f>WORKDAY(Table3[[#This Row],[Days for shipment (scheduled)]],Table4[[#This Row],[Week Day]])</f>
        <v>12</v>
      </c>
      <c r="E53">
        <v>1</v>
      </c>
      <c r="F53" t="s">
        <v>62</v>
      </c>
      <c r="H53">
        <v>24</v>
      </c>
      <c r="I53" t="str">
        <f>_xlfn.XLOOKUP(Table3[[#This Row],[Category Id]],DataCo_Products[Product Category Id],DataCo_Products[Product Category Name])</f>
        <v>Women's Apparel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>
        <v>24</v>
      </c>
      <c r="T53">
        <v>502</v>
      </c>
      <c r="U53" t="str">
        <f>_xlfn.XLOOKUP(Table3[[#This Row],[Product Id]],DataCo_Products[Product Id],DataCo_Products[Product Name])</f>
        <v>Nike Men's Dri-FIT Victory Golf Polo</v>
      </c>
      <c r="V53">
        <v>50</v>
      </c>
      <c r="W53">
        <v>43.678035218757444</v>
      </c>
      <c r="X53">
        <v>5</v>
      </c>
      <c r="Y53">
        <v>45</v>
      </c>
      <c r="Z53">
        <v>250</v>
      </c>
      <c r="AA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3" t="s">
        <v>45</v>
      </c>
    </row>
    <row r="54" spans="1:28" x14ac:dyDescent="0.35">
      <c r="A54">
        <v>45138</v>
      </c>
      <c r="B54" s="1">
        <v>42663</v>
      </c>
      <c r="C54">
        <v>4</v>
      </c>
      <c r="D54">
        <f>WORKDAY(Table3[[#This Row],[Days for shipment (scheduled)]],Table4[[#This Row],[Week Day]])</f>
        <v>13</v>
      </c>
      <c r="E54">
        <v>0</v>
      </c>
      <c r="F54" t="s">
        <v>62</v>
      </c>
      <c r="H54">
        <v>24</v>
      </c>
      <c r="I54" t="str">
        <f>_xlfn.XLOOKUP(Table3[[#This Row],[Category Id]],DataCo_Products[Product Category Id],DataCo_Products[Product Category Name])</f>
        <v>Women's Apparel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>
        <v>24</v>
      </c>
      <c r="T54">
        <v>502</v>
      </c>
      <c r="U54" t="str">
        <f>_xlfn.XLOOKUP(Table3[[#This Row],[Product Id]],DataCo_Products[Product Id],DataCo_Products[Product Name])</f>
        <v>Nike Men's Dri-FIT Victory Golf Polo</v>
      </c>
      <c r="V54">
        <v>50</v>
      </c>
      <c r="W54">
        <v>43.678035218757444</v>
      </c>
      <c r="X54">
        <v>5</v>
      </c>
      <c r="Y54">
        <v>50</v>
      </c>
      <c r="Z54">
        <v>250</v>
      </c>
      <c r="AA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" t="s">
        <v>45</v>
      </c>
    </row>
    <row r="55" spans="1:28" x14ac:dyDescent="0.35">
      <c r="A55">
        <v>44160</v>
      </c>
      <c r="B55" s="1">
        <v>42531</v>
      </c>
      <c r="C55">
        <v>4</v>
      </c>
      <c r="D55">
        <f>WORKDAY(Table3[[#This Row],[Days for shipment (scheduled)]],Table4[[#This Row],[Week Day]])</f>
        <v>5</v>
      </c>
      <c r="E55">
        <v>1</v>
      </c>
      <c r="F55" t="s">
        <v>62</v>
      </c>
      <c r="H55">
        <v>29</v>
      </c>
      <c r="I55" t="str">
        <f>_xlfn.XLOOKUP(Table3[[#This Row],[Category Id]],DataCo_Products[Product Category Id],DataCo_Products[Product Category Name])</f>
        <v>Shop By Sport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>
        <v>29</v>
      </c>
      <c r="T55">
        <v>627</v>
      </c>
      <c r="U55" t="str">
        <f>_xlfn.XLOOKUP(Table3[[#This Row],[Product Id]],DataCo_Products[Product Id],DataCo_Products[Product Name])</f>
        <v>Under Armour Girls' Toddler Spine Surge Runni</v>
      </c>
      <c r="V55">
        <v>39.990001679999999</v>
      </c>
      <c r="W55">
        <v>34.198098313835338</v>
      </c>
      <c r="X55">
        <v>5</v>
      </c>
      <c r="Y55">
        <v>49.990001679999999</v>
      </c>
      <c r="Z55">
        <v>199.9500084</v>
      </c>
      <c r="AA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" t="s">
        <v>45</v>
      </c>
    </row>
    <row r="56" spans="1:28" x14ac:dyDescent="0.35">
      <c r="A56">
        <v>49214</v>
      </c>
      <c r="B56" s="1">
        <v>42723</v>
      </c>
      <c r="C56">
        <v>4</v>
      </c>
      <c r="D56">
        <f>WORKDAY(Table3[[#This Row],[Days for shipment (scheduled)]],Table4[[#This Row],[Week Day]])</f>
        <v>6</v>
      </c>
      <c r="E56">
        <v>1</v>
      </c>
      <c r="F56" t="s">
        <v>62</v>
      </c>
      <c r="H56">
        <v>24</v>
      </c>
      <c r="I56" t="str">
        <f>_xlfn.XLOOKUP(Table3[[#This Row],[Category Id]],DataCo_Products[Product Category Id],DataCo_Products[Product Category Name])</f>
        <v>Women's Apparel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>
        <v>24</v>
      </c>
      <c r="T56">
        <v>502</v>
      </c>
      <c r="U56" t="str">
        <f>_xlfn.XLOOKUP(Table3[[#This Row],[Product Id]],DataCo_Products[Product Id],DataCo_Products[Product Name])</f>
        <v>Nike Men's Dri-FIT Victory Golf Polo</v>
      </c>
      <c r="V56">
        <v>50</v>
      </c>
      <c r="W56">
        <v>43.678035218757444</v>
      </c>
      <c r="X56">
        <v>5</v>
      </c>
      <c r="Y56">
        <v>62.5</v>
      </c>
      <c r="Z56">
        <v>250</v>
      </c>
      <c r="AA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" t="s">
        <v>45</v>
      </c>
    </row>
    <row r="57" spans="1:28" x14ac:dyDescent="0.35">
      <c r="A57">
        <v>41825</v>
      </c>
      <c r="B57" s="1">
        <v>42409</v>
      </c>
      <c r="C57">
        <v>4</v>
      </c>
      <c r="D57">
        <f>WORKDAY(Table3[[#This Row],[Days for shipment (scheduled)]],Table4[[#This Row],[Week Day]])</f>
        <v>9</v>
      </c>
      <c r="E57">
        <v>1</v>
      </c>
      <c r="F57" t="s">
        <v>62</v>
      </c>
      <c r="H57">
        <v>40</v>
      </c>
      <c r="I57" t="str">
        <f>_xlfn.XLOOKUP(Table3[[#This Row],[Category Id]],DataCo_Products[Product Category Id],DataCo_Products[Product Category Name])</f>
        <v>Accessories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>
        <v>40</v>
      </c>
      <c r="T57">
        <v>906</v>
      </c>
      <c r="U57" t="str">
        <f>_xlfn.XLOOKUP(Table3[[#This Row],[Product Id]],DataCo_Products[Product Id],DataCo_Products[Product Name])</f>
        <v>Team Golf Tennessee Volunteers Putter Grip</v>
      </c>
      <c r="V57">
        <v>24.989999770000001</v>
      </c>
      <c r="W57">
        <v>16.911999892000001</v>
      </c>
      <c r="X57">
        <v>5</v>
      </c>
      <c r="Y57">
        <v>0</v>
      </c>
      <c r="Z57">
        <v>124.94999885</v>
      </c>
      <c r="AA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" t="s">
        <v>45</v>
      </c>
    </row>
    <row r="58" spans="1:28" x14ac:dyDescent="0.35">
      <c r="A58">
        <v>44504</v>
      </c>
      <c r="B58" s="1">
        <v>42684</v>
      </c>
      <c r="C58">
        <v>4</v>
      </c>
      <c r="D58">
        <f>WORKDAY(Table3[[#This Row],[Days for shipment (scheduled)]],Table4[[#This Row],[Week Day]])</f>
        <v>10</v>
      </c>
      <c r="E58">
        <v>1</v>
      </c>
      <c r="F58" t="s">
        <v>62</v>
      </c>
      <c r="H58">
        <v>40</v>
      </c>
      <c r="I58" t="str">
        <f>_xlfn.XLOOKUP(Table3[[#This Row],[Category Id]],DataCo_Products[Product Category Id],DataCo_Products[Product Category Name])</f>
        <v>Accessories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>
        <v>40</v>
      </c>
      <c r="T58">
        <v>885</v>
      </c>
      <c r="U58" t="str">
        <f>_xlfn.XLOOKUP(Table3[[#This Row],[Product Id]],DataCo_Products[Product Id],DataCo_Products[Product Name])</f>
        <v>Team Golf St. Louis Cardinals Putter Grip</v>
      </c>
      <c r="V58">
        <v>24.989999770000001</v>
      </c>
      <c r="W58">
        <v>29.483249567625002</v>
      </c>
      <c r="X58">
        <v>5</v>
      </c>
      <c r="Y58">
        <v>6.25</v>
      </c>
      <c r="Z58">
        <v>124.94999885</v>
      </c>
      <c r="AA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" t="s">
        <v>45</v>
      </c>
    </row>
    <row r="59" spans="1:28" x14ac:dyDescent="0.35">
      <c r="A59">
        <v>44496</v>
      </c>
      <c r="B59" s="1">
        <v>42684</v>
      </c>
      <c r="C59">
        <v>4</v>
      </c>
      <c r="D59">
        <f>WORKDAY(Table3[[#This Row],[Days for shipment (scheduled)]],Table4[[#This Row],[Week Day]])</f>
        <v>11</v>
      </c>
      <c r="E59">
        <v>0</v>
      </c>
      <c r="F59" t="s">
        <v>62</v>
      </c>
      <c r="H59">
        <v>40</v>
      </c>
      <c r="I59" t="str">
        <f>_xlfn.XLOOKUP(Table3[[#This Row],[Category Id]],DataCo_Products[Product Category Id],DataCo_Products[Product Category Name])</f>
        <v>Accessories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>
        <v>40</v>
      </c>
      <c r="T59">
        <v>886</v>
      </c>
      <c r="U59" t="str">
        <f>_xlfn.XLOOKUP(Table3[[#This Row],[Product Id]],DataCo_Products[Product Id],DataCo_Products[Product Name])</f>
        <v>Team Golf San Francisco Giants Putter Grip</v>
      </c>
      <c r="V59">
        <v>24.989999770000001</v>
      </c>
      <c r="W59">
        <v>18.459749817000002</v>
      </c>
      <c r="X59">
        <v>5</v>
      </c>
      <c r="Y59">
        <v>6.8699998860000004</v>
      </c>
      <c r="Z59">
        <v>124.94999885</v>
      </c>
      <c r="AA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" t="s">
        <v>45</v>
      </c>
    </row>
    <row r="60" spans="1:28" x14ac:dyDescent="0.35">
      <c r="A60">
        <v>45559</v>
      </c>
      <c r="B60" s="1">
        <v>42670</v>
      </c>
      <c r="C60">
        <v>4</v>
      </c>
      <c r="D60">
        <f>WORKDAY(Table3[[#This Row],[Days for shipment (scheduled)]],Table4[[#This Row],[Week Day]])</f>
        <v>12</v>
      </c>
      <c r="E60">
        <v>1</v>
      </c>
      <c r="F60" t="s">
        <v>62</v>
      </c>
      <c r="H60">
        <v>41</v>
      </c>
      <c r="I60" t="str">
        <f>_xlfn.XLOOKUP(Table3[[#This Row],[Category Id]],DataCo_Products[Product Category Id],DataCo_Products[Product Category Name])</f>
        <v>Trade-In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>
        <v>41</v>
      </c>
      <c r="T60">
        <v>926</v>
      </c>
      <c r="U60" t="str">
        <f>_xlfn.XLOOKUP(Table3[[#This Row],[Product Id]],DataCo_Products[Product Id],DataCo_Products[Product Name])</f>
        <v>Glove It Imperial Golf Towel</v>
      </c>
      <c r="V60">
        <v>15.989999770000001</v>
      </c>
      <c r="W60">
        <v>12.230249713200003</v>
      </c>
      <c r="X60">
        <v>5</v>
      </c>
      <c r="Y60">
        <v>5.5999999049999998</v>
      </c>
      <c r="Z60">
        <v>79.94999885</v>
      </c>
      <c r="AA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" t="s">
        <v>45</v>
      </c>
    </row>
    <row r="61" spans="1:28" x14ac:dyDescent="0.35">
      <c r="A61">
        <v>44074</v>
      </c>
      <c r="B61" s="1">
        <v>42500</v>
      </c>
      <c r="C61">
        <v>4</v>
      </c>
      <c r="D61">
        <f>WORKDAY(Table3[[#This Row],[Days for shipment (scheduled)]],Table4[[#This Row],[Week Day]])</f>
        <v>13</v>
      </c>
      <c r="E61">
        <v>1</v>
      </c>
      <c r="F61" t="s">
        <v>62</v>
      </c>
      <c r="H61">
        <v>41</v>
      </c>
      <c r="I61" t="str">
        <f>_xlfn.XLOOKUP(Table3[[#This Row],[Category Id]],DataCo_Products[Product Category Id],DataCo_Products[Product Category Name])</f>
        <v>Trade-In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>
        <v>41</v>
      </c>
      <c r="T61">
        <v>924</v>
      </c>
      <c r="U61" t="str">
        <f>_xlfn.XLOOKUP(Table3[[#This Row],[Product Id]],DataCo_Products[Product Id],DataCo_Products[Product Name])</f>
        <v>Glove It Urban Brick Golf Towel</v>
      </c>
      <c r="V61">
        <v>15.989999770000001</v>
      </c>
      <c r="W61">
        <v>16.143866608000003</v>
      </c>
      <c r="X61">
        <v>5</v>
      </c>
      <c r="Y61">
        <v>12.789999959999999</v>
      </c>
      <c r="Z61">
        <v>79.94999885</v>
      </c>
      <c r="AA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" t="s">
        <v>45</v>
      </c>
    </row>
    <row r="62" spans="1:28" x14ac:dyDescent="0.35">
      <c r="A62">
        <v>49857</v>
      </c>
      <c r="B62" s="1">
        <v>42732</v>
      </c>
      <c r="C62">
        <v>4</v>
      </c>
      <c r="D62">
        <f>WORKDAY(Table3[[#This Row],[Days for shipment (scheduled)]],Table4[[#This Row],[Week Day]])</f>
        <v>5</v>
      </c>
      <c r="E62">
        <v>0</v>
      </c>
      <c r="F62" t="s">
        <v>62</v>
      </c>
      <c r="H62">
        <v>37</v>
      </c>
      <c r="I62" t="str">
        <f>_xlfn.XLOOKUP(Table3[[#This Row],[Category Id]],DataCo_Products[Product Category Id],DataCo_Products[Product Category Name])</f>
        <v>Electronics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>
        <v>37</v>
      </c>
      <c r="T62">
        <v>825</v>
      </c>
      <c r="U62" t="str">
        <f>_xlfn.XLOOKUP(Table3[[#This Row],[Product Id]],DataCo_Products[Product Id],DataCo_Products[Product Name])</f>
        <v>Bridgestone e6 Straight Distance NFL Tennesse</v>
      </c>
      <c r="V62">
        <v>31.989999770000001</v>
      </c>
      <c r="W62">
        <v>23.973333102666668</v>
      </c>
      <c r="X62">
        <v>5</v>
      </c>
      <c r="Y62">
        <v>28.790000920000001</v>
      </c>
      <c r="Z62">
        <v>159.94999885000001</v>
      </c>
      <c r="AA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" t="s">
        <v>45</v>
      </c>
    </row>
    <row r="63" spans="1:28" x14ac:dyDescent="0.35">
      <c r="A63">
        <v>41786</v>
      </c>
      <c r="B63" s="1">
        <v>42378</v>
      </c>
      <c r="C63">
        <v>4</v>
      </c>
      <c r="D63">
        <f>WORKDAY(Table3[[#This Row],[Days for shipment (scheduled)]],Table4[[#This Row],[Week Day]])</f>
        <v>6</v>
      </c>
      <c r="E63">
        <v>0</v>
      </c>
      <c r="F63" t="s">
        <v>62</v>
      </c>
      <c r="H63">
        <v>44</v>
      </c>
      <c r="I63" t="str">
        <f>_xlfn.XLOOKUP(Table3[[#This Row],[Category Id]],DataCo_Products[Product Category Id],DataCo_Products[Product Category Name])</f>
        <v>Hunting &amp; Shooting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>
        <v>44</v>
      </c>
      <c r="T63">
        <v>977</v>
      </c>
      <c r="U63" t="str">
        <f>_xlfn.XLOOKUP(Table3[[#This Row],[Product Id]],DataCo_Products[Product Id],DataCo_Products[Product Name])</f>
        <v>ENO Atlas Hammock Straps</v>
      </c>
      <c r="V63">
        <v>29.989999770000001</v>
      </c>
      <c r="W63">
        <v>21.106999969000004</v>
      </c>
      <c r="X63">
        <v>5</v>
      </c>
      <c r="Y63">
        <v>29.989999770000001</v>
      </c>
      <c r="Z63">
        <v>149.94999885000001</v>
      </c>
      <c r="AA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3" t="s">
        <v>45</v>
      </c>
    </row>
    <row r="64" spans="1:28" x14ac:dyDescent="0.35">
      <c r="A64">
        <v>48042</v>
      </c>
      <c r="B64" s="1">
        <v>42412</v>
      </c>
      <c r="C64">
        <v>4</v>
      </c>
      <c r="D64">
        <f>WORKDAY(Table3[[#This Row],[Days for shipment (scheduled)]],Table4[[#This Row],[Week Day]])</f>
        <v>9</v>
      </c>
      <c r="E64">
        <v>0</v>
      </c>
      <c r="F64" t="s">
        <v>62</v>
      </c>
      <c r="H64">
        <v>6</v>
      </c>
      <c r="I64" t="str">
        <f>_xlfn.XLOOKUP(Table3[[#This Row],[Category Id]],DataCo_Products[Product Category Id],DataCo_Products[Product Category Name])</f>
        <v>Tennis &amp; Racquet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>
        <v>6</v>
      </c>
      <c r="T64">
        <v>116</v>
      </c>
      <c r="U64" t="str">
        <f>_xlfn.XLOOKUP(Table3[[#This Row],[Product Id]],DataCo_Products[Product Id],DataCo_Products[Product Name])</f>
        <v>Nike Men's Comfort 2 Slide</v>
      </c>
      <c r="V64">
        <v>44.990001679999999</v>
      </c>
      <c r="W64">
        <v>30.409585080374999</v>
      </c>
      <c r="X64">
        <v>5</v>
      </c>
      <c r="Y64">
        <v>38.240001679999999</v>
      </c>
      <c r="Z64">
        <v>224.9500084</v>
      </c>
      <c r="AA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" t="s">
        <v>45</v>
      </c>
    </row>
    <row r="65" spans="1:28" x14ac:dyDescent="0.35">
      <c r="A65">
        <v>44301</v>
      </c>
      <c r="B65" s="1">
        <v>42592</v>
      </c>
      <c r="C65">
        <v>4</v>
      </c>
      <c r="D65">
        <f>WORKDAY(Table3[[#This Row],[Days for shipment (scheduled)]],Table4[[#This Row],[Week Day]])</f>
        <v>10</v>
      </c>
      <c r="E65">
        <v>0</v>
      </c>
      <c r="F65" t="s">
        <v>62</v>
      </c>
      <c r="H65">
        <v>9</v>
      </c>
      <c r="I65" t="str">
        <f>_xlfn.XLOOKUP(Table3[[#This Row],[Category Id]],DataCo_Products[Product Category Id],DataCo_Products[Product Category Name])</f>
        <v>Cardio Equipment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>
        <v>9</v>
      </c>
      <c r="T65">
        <v>191</v>
      </c>
      <c r="U65" t="str">
        <f>_xlfn.XLOOKUP(Table3[[#This Row],[Product Id]],DataCo_Products[Product Id],DataCo_Products[Product Name])</f>
        <v>Nike Men's Free 5.0+ Running Shoe</v>
      </c>
      <c r="V65">
        <v>99.989997860000003</v>
      </c>
      <c r="W65">
        <v>95.114003926871064</v>
      </c>
      <c r="X65">
        <v>5</v>
      </c>
      <c r="Y65">
        <v>25</v>
      </c>
      <c r="Z65">
        <v>499.94998930000003</v>
      </c>
      <c r="AA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" t="s">
        <v>45</v>
      </c>
    </row>
    <row r="66" spans="1:28" x14ac:dyDescent="0.35">
      <c r="A66">
        <v>41591</v>
      </c>
      <c r="B66" s="1">
        <v>42612</v>
      </c>
      <c r="C66">
        <v>4</v>
      </c>
      <c r="D66">
        <f>WORKDAY(Table3[[#This Row],[Days for shipment (scheduled)]],Table4[[#This Row],[Week Day]])</f>
        <v>11</v>
      </c>
      <c r="E66">
        <v>0</v>
      </c>
      <c r="F66" t="s">
        <v>62</v>
      </c>
      <c r="H66">
        <v>17</v>
      </c>
      <c r="I66" t="str">
        <f>_xlfn.XLOOKUP(Table3[[#This Row],[Category Id]],DataCo_Products[Product Category Id],DataCo_Products[Product Category Name])</f>
        <v>Cleats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>
        <v>17</v>
      </c>
      <c r="T66">
        <v>365</v>
      </c>
      <c r="U66" t="str">
        <f>_xlfn.XLOOKUP(Table3[[#This Row],[Product Id]],DataCo_Products[Product Id],DataCo_Products[Product Name])</f>
        <v>Perfect Fitness Perfect Rip Deck</v>
      </c>
      <c r="V66">
        <v>59.990001679999999</v>
      </c>
      <c r="W66">
        <v>54.488929209402009</v>
      </c>
      <c r="X66">
        <v>5</v>
      </c>
      <c r="Y66">
        <v>0</v>
      </c>
      <c r="Z66">
        <v>299.9500084</v>
      </c>
      <c r="AA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" t="s">
        <v>45</v>
      </c>
    </row>
    <row r="67" spans="1:28" x14ac:dyDescent="0.35">
      <c r="A67">
        <v>44981</v>
      </c>
      <c r="B67" s="1">
        <v>42661</v>
      </c>
      <c r="C67">
        <v>4</v>
      </c>
      <c r="D67">
        <f>WORKDAY(Table3[[#This Row],[Days for shipment (scheduled)]],Table4[[#This Row],[Week Day]])</f>
        <v>12</v>
      </c>
      <c r="E67">
        <v>0</v>
      </c>
      <c r="F67" t="s">
        <v>62</v>
      </c>
      <c r="H67">
        <v>29</v>
      </c>
      <c r="I67" t="str">
        <f>_xlfn.XLOOKUP(Table3[[#This Row],[Category Id]],DataCo_Products[Product Category Id],DataCo_Products[Product Category Name])</f>
        <v>Shop By Sport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>
        <v>29</v>
      </c>
      <c r="T67">
        <v>627</v>
      </c>
      <c r="U67" t="str">
        <f>_xlfn.XLOOKUP(Table3[[#This Row],[Product Id]],DataCo_Products[Product Id],DataCo_Products[Product Name])</f>
        <v>Under Armour Girls' Toddler Spine Surge Runni</v>
      </c>
      <c r="V67">
        <v>39.990001679999999</v>
      </c>
      <c r="W67">
        <v>34.198098313835338</v>
      </c>
      <c r="X67">
        <v>5</v>
      </c>
      <c r="Y67">
        <v>33.990001679999999</v>
      </c>
      <c r="Z67">
        <v>199.9500084</v>
      </c>
      <c r="AA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" t="s">
        <v>45</v>
      </c>
    </row>
    <row r="68" spans="1:28" x14ac:dyDescent="0.35">
      <c r="A68">
        <v>41545</v>
      </c>
      <c r="B68" s="1">
        <v>42611</v>
      </c>
      <c r="C68">
        <v>4</v>
      </c>
      <c r="D68">
        <f>WORKDAY(Table3[[#This Row],[Days for shipment (scheduled)]],Table4[[#This Row],[Week Day]])</f>
        <v>13</v>
      </c>
      <c r="E68">
        <v>1</v>
      </c>
      <c r="F68" t="s">
        <v>62</v>
      </c>
      <c r="H68">
        <v>24</v>
      </c>
      <c r="I68" t="str">
        <f>_xlfn.XLOOKUP(Table3[[#This Row],[Category Id]],DataCo_Products[Product Category Id],DataCo_Products[Product Category Name])</f>
        <v>Women's Apparel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>
        <v>24</v>
      </c>
      <c r="T68">
        <v>502</v>
      </c>
      <c r="U68" t="str">
        <f>_xlfn.XLOOKUP(Table3[[#This Row],[Product Id]],DataCo_Products[Product Id],DataCo_Products[Product Name])</f>
        <v>Nike Men's Dri-FIT Victory Golf Polo</v>
      </c>
      <c r="V68">
        <v>50</v>
      </c>
      <c r="W68">
        <v>43.678035218757444</v>
      </c>
      <c r="X68">
        <v>5</v>
      </c>
      <c r="Y68">
        <v>50</v>
      </c>
      <c r="Z68">
        <v>250</v>
      </c>
      <c r="AA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" t="s">
        <v>45</v>
      </c>
    </row>
    <row r="69" spans="1:28" x14ac:dyDescent="0.35">
      <c r="A69">
        <v>49910</v>
      </c>
      <c r="B69" s="1">
        <v>42733</v>
      </c>
      <c r="C69">
        <v>4</v>
      </c>
      <c r="D69">
        <f>WORKDAY(Table3[[#This Row],[Days for shipment (scheduled)]],Table4[[#This Row],[Week Day]])</f>
        <v>5</v>
      </c>
      <c r="E69">
        <v>1</v>
      </c>
      <c r="F69" t="s">
        <v>62</v>
      </c>
      <c r="H69">
        <v>37</v>
      </c>
      <c r="I69" t="str">
        <f>_xlfn.XLOOKUP(Table3[[#This Row],[Category Id]],DataCo_Products[Product Category Id],DataCo_Products[Product Category Name])</f>
        <v>Electronics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>
        <v>37</v>
      </c>
      <c r="T69">
        <v>818</v>
      </c>
      <c r="U69" t="str">
        <f>_xlfn.XLOOKUP(Table3[[#This Row],[Product Id]],DataCo_Products[Product Id],DataCo_Products[Product Name])</f>
        <v>Titleist Pro V1x Golf Balls</v>
      </c>
      <c r="V69">
        <v>47.990001679999999</v>
      </c>
      <c r="W69">
        <v>51.274287170714288</v>
      </c>
      <c r="X69">
        <v>5</v>
      </c>
      <c r="Y69">
        <v>43.189998629999998</v>
      </c>
      <c r="Z69">
        <v>239.9500084</v>
      </c>
      <c r="AA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" t="s">
        <v>45</v>
      </c>
    </row>
    <row r="70" spans="1:28" x14ac:dyDescent="0.35">
      <c r="A70">
        <v>47262</v>
      </c>
      <c r="B70" s="1">
        <v>42694</v>
      </c>
      <c r="C70">
        <v>2</v>
      </c>
      <c r="D70">
        <f>WORKDAY(Table3[[#This Row],[Days for shipment (scheduled)]],Table4[[#This Row],[Week Day]])</f>
        <v>4</v>
      </c>
      <c r="E70">
        <v>1</v>
      </c>
      <c r="F70" t="s">
        <v>23</v>
      </c>
      <c r="H70">
        <v>9</v>
      </c>
      <c r="I70" t="str">
        <f>_xlfn.XLOOKUP(Table3[[#This Row],[Category Id]],DataCo_Products[Product Category Id],DataCo_Products[Product Category Name])</f>
        <v>Cardio Equipment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>
        <v>9</v>
      </c>
      <c r="T70">
        <v>191</v>
      </c>
      <c r="U70" t="str">
        <f>_xlfn.XLOOKUP(Table3[[#This Row],[Product Id]],DataCo_Products[Product Id],DataCo_Products[Product Name])</f>
        <v>Nike Men's Free 5.0+ Running Shoe</v>
      </c>
      <c r="V70">
        <v>99.989997860000003</v>
      </c>
      <c r="W70">
        <v>95.114003926871064</v>
      </c>
      <c r="X70">
        <v>4</v>
      </c>
      <c r="Y70">
        <v>63.990001679999999</v>
      </c>
      <c r="Z70">
        <v>399.95999144000001</v>
      </c>
      <c r="AA7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0" t="s">
        <v>30</v>
      </c>
    </row>
    <row r="71" spans="1:28" x14ac:dyDescent="0.35">
      <c r="A71">
        <v>44771</v>
      </c>
      <c r="B71" s="1">
        <v>42658</v>
      </c>
      <c r="C71">
        <v>2</v>
      </c>
      <c r="D71">
        <f>WORKDAY(Table3[[#This Row],[Days for shipment (scheduled)]],Table4[[#This Row],[Week Day]])</f>
        <v>5</v>
      </c>
      <c r="E71">
        <v>0</v>
      </c>
      <c r="F71" t="s">
        <v>23</v>
      </c>
      <c r="H71">
        <v>37</v>
      </c>
      <c r="I71" t="str">
        <f>_xlfn.XLOOKUP(Table3[[#This Row],[Category Id]],DataCo_Products[Product Category Id],DataCo_Products[Product Category Name])</f>
        <v>Electronics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>
        <v>37</v>
      </c>
      <c r="T71">
        <v>835</v>
      </c>
      <c r="U71" t="str">
        <f>_xlfn.XLOOKUP(Table3[[#This Row],[Product Id]],DataCo_Products[Product Id],DataCo_Products[Product Name])</f>
        <v>Bridgestone e6 Straight Distance NFL Carolina</v>
      </c>
      <c r="V71">
        <v>31.989999770000001</v>
      </c>
      <c r="W71">
        <v>21.242499350000003</v>
      </c>
      <c r="X71">
        <v>4</v>
      </c>
      <c r="Y71">
        <v>5.1199998860000004</v>
      </c>
      <c r="Z71">
        <v>127.95999908</v>
      </c>
      <c r="AA7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71" t="s">
        <v>30</v>
      </c>
    </row>
    <row r="72" spans="1:28" x14ac:dyDescent="0.35">
      <c r="A72">
        <v>48374</v>
      </c>
      <c r="B72" s="1">
        <v>42563</v>
      </c>
      <c r="C72">
        <v>2</v>
      </c>
      <c r="D72">
        <f>WORKDAY(Table3[[#This Row],[Days for shipment (scheduled)]],Table4[[#This Row],[Week Day]])</f>
        <v>6</v>
      </c>
      <c r="E72">
        <v>1</v>
      </c>
      <c r="F72" t="s">
        <v>23</v>
      </c>
      <c r="H72">
        <v>9</v>
      </c>
      <c r="I72" t="str">
        <f>_xlfn.XLOOKUP(Table3[[#This Row],[Category Id]],DataCo_Products[Product Category Id],DataCo_Products[Product Category Name])</f>
        <v>Cardio Equipment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>
        <v>9</v>
      </c>
      <c r="T72">
        <v>191</v>
      </c>
      <c r="U72" t="str">
        <f>_xlfn.XLOOKUP(Table3[[#This Row],[Product Id]],DataCo_Products[Product Id],DataCo_Products[Product Name])</f>
        <v>Nike Men's Free 5.0+ Running Shoe</v>
      </c>
      <c r="V72">
        <v>99.989997860000003</v>
      </c>
      <c r="W72">
        <v>95.114003926871064</v>
      </c>
      <c r="X72">
        <v>5</v>
      </c>
      <c r="Y72">
        <v>64.989997860000003</v>
      </c>
      <c r="Z72">
        <v>499.94998930000003</v>
      </c>
      <c r="AA7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" t="s">
        <v>30</v>
      </c>
    </row>
    <row r="73" spans="1:28" x14ac:dyDescent="0.35">
      <c r="A73">
        <v>48434</v>
      </c>
      <c r="B73" s="1">
        <v>42594</v>
      </c>
      <c r="C73">
        <v>2</v>
      </c>
      <c r="D73">
        <f>WORKDAY(Table3[[#This Row],[Days for shipment (scheduled)]],Table4[[#This Row],[Week Day]])</f>
        <v>9</v>
      </c>
      <c r="E73">
        <v>1</v>
      </c>
      <c r="F73" t="s">
        <v>23</v>
      </c>
      <c r="H73">
        <v>24</v>
      </c>
      <c r="I73" t="str">
        <f>_xlfn.XLOOKUP(Table3[[#This Row],[Category Id]],DataCo_Products[Product Category Id],DataCo_Products[Product Category Name])</f>
        <v>Women's Apparel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>
        <v>24</v>
      </c>
      <c r="T73">
        <v>502</v>
      </c>
      <c r="U73" t="str">
        <f>_xlfn.XLOOKUP(Table3[[#This Row],[Product Id]],DataCo_Products[Product Id],DataCo_Products[Product Name])</f>
        <v>Nike Men's Dri-FIT Victory Golf Polo</v>
      </c>
      <c r="V73">
        <v>50</v>
      </c>
      <c r="W73">
        <v>43.678035218757444</v>
      </c>
      <c r="X73">
        <v>5</v>
      </c>
      <c r="Y73">
        <v>22.5</v>
      </c>
      <c r="Z73">
        <v>250</v>
      </c>
      <c r="AA7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3" t="s">
        <v>30</v>
      </c>
    </row>
    <row r="74" spans="1:28" x14ac:dyDescent="0.35">
      <c r="A74">
        <v>44425</v>
      </c>
      <c r="B74" s="1">
        <v>42653</v>
      </c>
      <c r="C74">
        <v>4</v>
      </c>
      <c r="D74">
        <f>WORKDAY(Table3[[#This Row],[Days for shipment (scheduled)]],Table4[[#This Row],[Week Day]])</f>
        <v>12</v>
      </c>
      <c r="E74">
        <v>1</v>
      </c>
      <c r="F74" t="s">
        <v>62</v>
      </c>
      <c r="H74">
        <v>9</v>
      </c>
      <c r="I74" t="str">
        <f>_xlfn.XLOOKUP(Table3[[#This Row],[Category Id]],DataCo_Products[Product Category Id],DataCo_Products[Product Category Name])</f>
        <v>Cardio Equipment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>
        <v>9</v>
      </c>
      <c r="T74">
        <v>191</v>
      </c>
      <c r="U74" t="str">
        <f>_xlfn.XLOOKUP(Table3[[#This Row],[Product Id]],DataCo_Products[Product Id],DataCo_Products[Product Name])</f>
        <v>Nike Men's Free 5.0+ Running Shoe</v>
      </c>
      <c r="V74">
        <v>99.989997860000003</v>
      </c>
      <c r="W74">
        <v>95.114003926871064</v>
      </c>
      <c r="X74">
        <v>4</v>
      </c>
      <c r="Y74">
        <v>67.989997860000003</v>
      </c>
      <c r="Z74">
        <v>399.95999144000001</v>
      </c>
      <c r="AA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" t="s">
        <v>66</v>
      </c>
    </row>
    <row r="75" spans="1:28" x14ac:dyDescent="0.35">
      <c r="A75">
        <v>49570</v>
      </c>
      <c r="B75" s="1">
        <v>42728</v>
      </c>
      <c r="C75">
        <v>4</v>
      </c>
      <c r="D75">
        <f>WORKDAY(Table3[[#This Row],[Days for shipment (scheduled)]],Table4[[#This Row],[Week Day]])</f>
        <v>13</v>
      </c>
      <c r="E75">
        <v>1</v>
      </c>
      <c r="F75" t="s">
        <v>62</v>
      </c>
      <c r="H75">
        <v>9</v>
      </c>
      <c r="I75" t="str">
        <f>_xlfn.XLOOKUP(Table3[[#This Row],[Category Id]],DataCo_Products[Product Category Id],DataCo_Products[Product Category Name])</f>
        <v>Cardio Equipment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>
        <v>9</v>
      </c>
      <c r="T75">
        <v>191</v>
      </c>
      <c r="U75" t="str">
        <f>_xlfn.XLOOKUP(Table3[[#This Row],[Product Id]],DataCo_Products[Product Id],DataCo_Products[Product Name])</f>
        <v>Nike Men's Free 5.0+ Running Shoe</v>
      </c>
      <c r="V75">
        <v>99.989997860000003</v>
      </c>
      <c r="W75">
        <v>95.114003926871064</v>
      </c>
      <c r="X75">
        <v>4</v>
      </c>
      <c r="Y75">
        <v>67.989997860000003</v>
      </c>
      <c r="Z75">
        <v>399.95999144000001</v>
      </c>
      <c r="AA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" t="s">
        <v>66</v>
      </c>
    </row>
    <row r="76" spans="1:28" x14ac:dyDescent="0.35">
      <c r="A76">
        <v>42099</v>
      </c>
      <c r="B76" s="1">
        <v>42530</v>
      </c>
      <c r="C76">
        <v>4</v>
      </c>
      <c r="D76">
        <f>WORKDAY(Table3[[#This Row],[Days for shipment (scheduled)]],Table4[[#This Row],[Week Day]])</f>
        <v>5</v>
      </c>
      <c r="E76">
        <v>1</v>
      </c>
      <c r="F76" t="s">
        <v>62</v>
      </c>
      <c r="H76">
        <v>17</v>
      </c>
      <c r="I76" t="str">
        <f>_xlfn.XLOOKUP(Table3[[#This Row],[Category Id]],DataCo_Products[Product Category Id],DataCo_Products[Product Category Name])</f>
        <v>Cleats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>
        <v>17</v>
      </c>
      <c r="T76">
        <v>365</v>
      </c>
      <c r="U76" t="str">
        <f>_xlfn.XLOOKUP(Table3[[#This Row],[Product Id]],DataCo_Products[Product Id],DataCo_Products[Product Name])</f>
        <v>Perfect Fitness Perfect Rip Deck</v>
      </c>
      <c r="V76">
        <v>59.990001679999999</v>
      </c>
      <c r="W76">
        <v>54.488929209402009</v>
      </c>
      <c r="X76">
        <v>4</v>
      </c>
      <c r="Y76">
        <v>21.600000380000001</v>
      </c>
      <c r="Z76">
        <v>239.96000672</v>
      </c>
      <c r="AA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" t="s">
        <v>66</v>
      </c>
    </row>
    <row r="77" spans="1:28" x14ac:dyDescent="0.35">
      <c r="A77">
        <v>47731</v>
      </c>
      <c r="B77" s="1">
        <v>42701</v>
      </c>
      <c r="C77">
        <v>4</v>
      </c>
      <c r="D77">
        <f>WORKDAY(Table3[[#This Row],[Days for shipment (scheduled)]],Table4[[#This Row],[Week Day]])</f>
        <v>6</v>
      </c>
      <c r="E77">
        <v>0</v>
      </c>
      <c r="F77" t="s">
        <v>62</v>
      </c>
      <c r="H77">
        <v>17</v>
      </c>
      <c r="I77" t="str">
        <f>_xlfn.XLOOKUP(Table3[[#This Row],[Category Id]],DataCo_Products[Product Category Id],DataCo_Products[Product Category Name])</f>
        <v>Cleats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>
        <v>17</v>
      </c>
      <c r="T77">
        <v>365</v>
      </c>
      <c r="U77" t="str">
        <f>_xlfn.XLOOKUP(Table3[[#This Row],[Product Id]],DataCo_Products[Product Id],DataCo_Products[Product Name])</f>
        <v>Perfect Fitness Perfect Rip Deck</v>
      </c>
      <c r="V77">
        <v>59.990001679999999</v>
      </c>
      <c r="W77">
        <v>54.488929209402009</v>
      </c>
      <c r="X77">
        <v>4</v>
      </c>
      <c r="Y77">
        <v>21.600000380000001</v>
      </c>
      <c r="Z77">
        <v>239.96000672</v>
      </c>
      <c r="AA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" t="s">
        <v>66</v>
      </c>
    </row>
    <row r="78" spans="1:28" x14ac:dyDescent="0.35">
      <c r="A78">
        <v>46062</v>
      </c>
      <c r="B78" s="1">
        <v>42440</v>
      </c>
      <c r="C78">
        <v>4</v>
      </c>
      <c r="D78">
        <f>WORKDAY(Table3[[#This Row],[Days for shipment (scheduled)]],Table4[[#This Row],[Week Day]])</f>
        <v>9</v>
      </c>
      <c r="E78">
        <v>0</v>
      </c>
      <c r="F78" t="s">
        <v>62</v>
      </c>
      <c r="H78">
        <v>17</v>
      </c>
      <c r="I78" t="str">
        <f>_xlfn.XLOOKUP(Table3[[#This Row],[Category Id]],DataCo_Products[Product Category Id],DataCo_Products[Product Category Name])</f>
        <v>Cleats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>
        <v>17</v>
      </c>
      <c r="T78">
        <v>365</v>
      </c>
      <c r="U78" t="str">
        <f>_xlfn.XLOOKUP(Table3[[#This Row],[Product Id]],DataCo_Products[Product Id],DataCo_Products[Product Name])</f>
        <v>Perfect Fitness Perfect Rip Deck</v>
      </c>
      <c r="V78">
        <v>59.990001679999999</v>
      </c>
      <c r="W78">
        <v>54.488929209402009</v>
      </c>
      <c r="X78">
        <v>4</v>
      </c>
      <c r="Y78">
        <v>28.799999239999998</v>
      </c>
      <c r="Z78">
        <v>239.96000672</v>
      </c>
      <c r="AA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" t="s">
        <v>66</v>
      </c>
    </row>
    <row r="79" spans="1:28" x14ac:dyDescent="0.35">
      <c r="A79">
        <v>44938</v>
      </c>
      <c r="B79" s="1">
        <v>42660</v>
      </c>
      <c r="C79">
        <v>4</v>
      </c>
      <c r="D79">
        <f>WORKDAY(Table3[[#This Row],[Days for shipment (scheduled)]],Table4[[#This Row],[Week Day]])</f>
        <v>10</v>
      </c>
      <c r="E79">
        <v>0</v>
      </c>
      <c r="F79" t="s">
        <v>62</v>
      </c>
      <c r="H79">
        <v>17</v>
      </c>
      <c r="I79" t="str">
        <f>_xlfn.XLOOKUP(Table3[[#This Row],[Category Id]],DataCo_Products[Product Category Id],DataCo_Products[Product Category Name])</f>
        <v>Cleats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>
        <v>17</v>
      </c>
      <c r="T79">
        <v>365</v>
      </c>
      <c r="U79" t="str">
        <f>_xlfn.XLOOKUP(Table3[[#This Row],[Product Id]],DataCo_Products[Product Id],DataCo_Products[Product Name])</f>
        <v>Perfect Fitness Perfect Rip Deck</v>
      </c>
      <c r="V79">
        <v>59.990001679999999</v>
      </c>
      <c r="W79">
        <v>54.488929209402009</v>
      </c>
      <c r="X79">
        <v>4</v>
      </c>
      <c r="Y79">
        <v>28.799999239999998</v>
      </c>
      <c r="Z79">
        <v>239.96000672</v>
      </c>
      <c r="AA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" t="s">
        <v>66</v>
      </c>
    </row>
    <row r="80" spans="1:28" x14ac:dyDescent="0.35">
      <c r="A80">
        <v>50688</v>
      </c>
      <c r="B80" s="1">
        <v>42979</v>
      </c>
      <c r="C80">
        <v>4</v>
      </c>
      <c r="D80">
        <f>WORKDAY(Table3[[#This Row],[Days for shipment (scheduled)]],Table4[[#This Row],[Week Day]])</f>
        <v>11</v>
      </c>
      <c r="E80">
        <v>0</v>
      </c>
      <c r="F80" t="s">
        <v>62</v>
      </c>
      <c r="H80">
        <v>17</v>
      </c>
      <c r="I80" t="str">
        <f>_xlfn.XLOOKUP(Table3[[#This Row],[Category Id]],DataCo_Products[Product Category Id],DataCo_Products[Product Category Name])</f>
        <v>Cleats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>
        <v>17</v>
      </c>
      <c r="T80">
        <v>365</v>
      </c>
      <c r="U80" t="str">
        <f>_xlfn.XLOOKUP(Table3[[#This Row],[Product Id]],DataCo_Products[Product Id],DataCo_Products[Product Name])</f>
        <v>Perfect Fitness Perfect Rip Deck</v>
      </c>
      <c r="V80">
        <v>59.990001679999999</v>
      </c>
      <c r="W80">
        <v>54.488929209402009</v>
      </c>
      <c r="X80">
        <v>4</v>
      </c>
      <c r="Y80">
        <v>35.990001679999999</v>
      </c>
      <c r="Z80">
        <v>239.96000672</v>
      </c>
      <c r="AA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" t="s">
        <v>66</v>
      </c>
    </row>
    <row r="81" spans="1:28" x14ac:dyDescent="0.35">
      <c r="A81">
        <v>49445</v>
      </c>
      <c r="B81" s="1">
        <v>42726</v>
      </c>
      <c r="C81">
        <v>4</v>
      </c>
      <c r="D81">
        <f>WORKDAY(Table3[[#This Row],[Days for shipment (scheduled)]],Table4[[#This Row],[Week Day]])</f>
        <v>12</v>
      </c>
      <c r="E81">
        <v>1</v>
      </c>
      <c r="F81" t="s">
        <v>62</v>
      </c>
      <c r="H81">
        <v>17</v>
      </c>
      <c r="I81" t="str">
        <f>_xlfn.XLOOKUP(Table3[[#This Row],[Category Id]],DataCo_Products[Product Category Id],DataCo_Products[Product Category Name])</f>
        <v>Cleats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>
        <v>17</v>
      </c>
      <c r="T81">
        <v>365</v>
      </c>
      <c r="U81" t="str">
        <f>_xlfn.XLOOKUP(Table3[[#This Row],[Product Id]],DataCo_Products[Product Id],DataCo_Products[Product Name])</f>
        <v>Perfect Fitness Perfect Rip Deck</v>
      </c>
      <c r="V81">
        <v>59.990001679999999</v>
      </c>
      <c r="W81">
        <v>54.488929209402009</v>
      </c>
      <c r="X81">
        <v>4</v>
      </c>
      <c r="Y81">
        <v>38.38999939</v>
      </c>
      <c r="Z81">
        <v>239.96000672</v>
      </c>
      <c r="AA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" t="s">
        <v>66</v>
      </c>
    </row>
    <row r="82" spans="1:28" x14ac:dyDescent="0.35">
      <c r="A82">
        <v>47938</v>
      </c>
      <c r="B82" s="1">
        <v>42704</v>
      </c>
      <c r="C82">
        <v>4</v>
      </c>
      <c r="D82">
        <f>WORKDAY(Table3[[#This Row],[Days for shipment (scheduled)]],Table4[[#This Row],[Week Day]])</f>
        <v>13</v>
      </c>
      <c r="E82">
        <v>0</v>
      </c>
      <c r="F82" t="s">
        <v>62</v>
      </c>
      <c r="H82">
        <v>29</v>
      </c>
      <c r="I82" t="str">
        <f>_xlfn.XLOOKUP(Table3[[#This Row],[Category Id]],DataCo_Products[Product Category Id],DataCo_Products[Product Category Name])</f>
        <v>Shop By Sport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>
        <v>29</v>
      </c>
      <c r="T82">
        <v>627</v>
      </c>
      <c r="U82" t="str">
        <f>_xlfn.XLOOKUP(Table3[[#This Row],[Product Id]],DataCo_Products[Product Id],DataCo_Products[Product Name])</f>
        <v>Under Armour Girls' Toddler Spine Surge Runni</v>
      </c>
      <c r="V82">
        <v>39.990001679999999</v>
      </c>
      <c r="W82">
        <v>34.198098313835338</v>
      </c>
      <c r="X82">
        <v>4</v>
      </c>
      <c r="Y82">
        <v>1.6000000240000001</v>
      </c>
      <c r="Z82">
        <v>159.96000672</v>
      </c>
      <c r="AA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" t="s">
        <v>66</v>
      </c>
    </row>
    <row r="83" spans="1:28" x14ac:dyDescent="0.35">
      <c r="A83">
        <v>45249</v>
      </c>
      <c r="B83" s="1">
        <v>42665</v>
      </c>
      <c r="C83">
        <v>4</v>
      </c>
      <c r="D83">
        <f>WORKDAY(Table3[[#This Row],[Days for shipment (scheduled)]],Table4[[#This Row],[Week Day]])</f>
        <v>5</v>
      </c>
      <c r="E83">
        <v>1</v>
      </c>
      <c r="F83" t="s">
        <v>62</v>
      </c>
      <c r="H83">
        <v>29</v>
      </c>
      <c r="I83" t="str">
        <f>_xlfn.XLOOKUP(Table3[[#This Row],[Category Id]],DataCo_Products[Product Category Id],DataCo_Products[Product Category Name])</f>
        <v>Shop By Sport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>
        <v>29</v>
      </c>
      <c r="T83">
        <v>627</v>
      </c>
      <c r="U83" t="str">
        <f>_xlfn.XLOOKUP(Table3[[#This Row],[Product Id]],DataCo_Products[Product Id],DataCo_Products[Product Name])</f>
        <v>Under Armour Girls' Toddler Spine Surge Runni</v>
      </c>
      <c r="V83">
        <v>39.990001679999999</v>
      </c>
      <c r="W83">
        <v>34.198098313835338</v>
      </c>
      <c r="X83">
        <v>4</v>
      </c>
      <c r="Y83">
        <v>1.6000000240000001</v>
      </c>
      <c r="Z83">
        <v>159.96000672</v>
      </c>
      <c r="AA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" t="s">
        <v>66</v>
      </c>
    </row>
    <row r="84" spans="1:28" x14ac:dyDescent="0.35">
      <c r="A84">
        <v>41874</v>
      </c>
      <c r="B84" s="1">
        <v>42438</v>
      </c>
      <c r="C84">
        <v>4</v>
      </c>
      <c r="D84">
        <f>WORKDAY(Table3[[#This Row],[Days for shipment (scheduled)]],Table4[[#This Row],[Week Day]])</f>
        <v>6</v>
      </c>
      <c r="E84">
        <v>1</v>
      </c>
      <c r="F84" t="s">
        <v>62</v>
      </c>
      <c r="H84">
        <v>24</v>
      </c>
      <c r="I84" t="str">
        <f>_xlfn.XLOOKUP(Table3[[#This Row],[Category Id]],DataCo_Products[Product Category Id],DataCo_Products[Product Category Name])</f>
        <v>Women's Apparel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>
        <v>24</v>
      </c>
      <c r="T84">
        <v>502</v>
      </c>
      <c r="U84" t="str">
        <f>_xlfn.XLOOKUP(Table3[[#This Row],[Product Id]],DataCo_Products[Product Id],DataCo_Products[Product Name])</f>
        <v>Nike Men's Dri-FIT Victory Golf Polo</v>
      </c>
      <c r="V84">
        <v>50</v>
      </c>
      <c r="W84">
        <v>43.678035218757444</v>
      </c>
      <c r="X84">
        <v>4</v>
      </c>
      <c r="Y84">
        <v>6</v>
      </c>
      <c r="Z84">
        <v>200</v>
      </c>
      <c r="AA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" t="s">
        <v>66</v>
      </c>
    </row>
    <row r="85" spans="1:28" x14ac:dyDescent="0.35">
      <c r="A85">
        <v>41572</v>
      </c>
      <c r="B85" s="1">
        <v>42611</v>
      </c>
      <c r="C85">
        <v>4</v>
      </c>
      <c r="D85">
        <f>WORKDAY(Table3[[#This Row],[Days for shipment (scheduled)]],Table4[[#This Row],[Week Day]])</f>
        <v>9</v>
      </c>
      <c r="E85">
        <v>0</v>
      </c>
      <c r="F85" t="s">
        <v>62</v>
      </c>
      <c r="H85">
        <v>24</v>
      </c>
      <c r="I85" t="str">
        <f>_xlfn.XLOOKUP(Table3[[#This Row],[Category Id]],DataCo_Products[Product Category Id],DataCo_Products[Product Category Name])</f>
        <v>Women's Apparel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>
        <v>24</v>
      </c>
      <c r="T85">
        <v>502</v>
      </c>
      <c r="U85" t="str">
        <f>_xlfn.XLOOKUP(Table3[[#This Row],[Product Id]],DataCo_Products[Product Id],DataCo_Products[Product Name])</f>
        <v>Nike Men's Dri-FIT Victory Golf Polo</v>
      </c>
      <c r="V85">
        <v>50</v>
      </c>
      <c r="W85">
        <v>43.678035218757444</v>
      </c>
      <c r="X85">
        <v>4</v>
      </c>
      <c r="Y85">
        <v>14</v>
      </c>
      <c r="Z85">
        <v>200</v>
      </c>
      <c r="AA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" t="s">
        <v>66</v>
      </c>
    </row>
    <row r="86" spans="1:28" x14ac:dyDescent="0.35">
      <c r="A86">
        <v>46062</v>
      </c>
      <c r="B86" s="1">
        <v>42440</v>
      </c>
      <c r="C86">
        <v>4</v>
      </c>
      <c r="D86">
        <f>WORKDAY(Table3[[#This Row],[Days for shipment (scheduled)]],Table4[[#This Row],[Week Day]])</f>
        <v>10</v>
      </c>
      <c r="E86">
        <v>0</v>
      </c>
      <c r="F86" t="s">
        <v>62</v>
      </c>
      <c r="H86">
        <v>24</v>
      </c>
      <c r="I86" t="str">
        <f>_xlfn.XLOOKUP(Table3[[#This Row],[Category Id]],DataCo_Products[Product Category Id],DataCo_Products[Product Category Name])</f>
        <v>Women's Apparel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>
        <v>24</v>
      </c>
      <c r="T86">
        <v>502</v>
      </c>
      <c r="U86" t="str">
        <f>_xlfn.XLOOKUP(Table3[[#This Row],[Product Id]],DataCo_Products[Product Id],DataCo_Products[Product Name])</f>
        <v>Nike Men's Dri-FIT Victory Golf Polo</v>
      </c>
      <c r="V86">
        <v>50</v>
      </c>
      <c r="W86">
        <v>43.678035218757444</v>
      </c>
      <c r="X86">
        <v>4</v>
      </c>
      <c r="Y86">
        <v>20</v>
      </c>
      <c r="Z86">
        <v>200</v>
      </c>
      <c r="AA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" t="s">
        <v>66</v>
      </c>
    </row>
    <row r="87" spans="1:28" x14ac:dyDescent="0.35">
      <c r="A87">
        <v>41785</v>
      </c>
      <c r="B87" s="1">
        <v>42378</v>
      </c>
      <c r="C87">
        <v>4</v>
      </c>
      <c r="D87">
        <f>WORKDAY(Table3[[#This Row],[Days for shipment (scheduled)]],Table4[[#This Row],[Week Day]])</f>
        <v>11</v>
      </c>
      <c r="E87">
        <v>1</v>
      </c>
      <c r="F87" t="s">
        <v>62</v>
      </c>
      <c r="H87">
        <v>29</v>
      </c>
      <c r="I87" t="str">
        <f>_xlfn.XLOOKUP(Table3[[#This Row],[Category Id]],DataCo_Products[Product Category Id],DataCo_Products[Product Category Name])</f>
        <v>Shop By Sport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>
        <v>29</v>
      </c>
      <c r="T87">
        <v>627</v>
      </c>
      <c r="U87" t="str">
        <f>_xlfn.XLOOKUP(Table3[[#This Row],[Product Id]],DataCo_Products[Product Id],DataCo_Products[Product Name])</f>
        <v>Under Armour Girls' Toddler Spine Surge Runni</v>
      </c>
      <c r="V87">
        <v>39.990001679999999</v>
      </c>
      <c r="W87">
        <v>34.198098313835338</v>
      </c>
      <c r="X87">
        <v>4</v>
      </c>
      <c r="Y87">
        <v>20.790000920000001</v>
      </c>
      <c r="Z87">
        <v>159.96000672</v>
      </c>
      <c r="AA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" t="s">
        <v>66</v>
      </c>
    </row>
    <row r="88" spans="1:28" x14ac:dyDescent="0.35">
      <c r="A88">
        <v>42971</v>
      </c>
      <c r="B88" s="1">
        <v>42632</v>
      </c>
      <c r="C88">
        <v>4</v>
      </c>
      <c r="D88">
        <f>WORKDAY(Table3[[#This Row],[Days for shipment (scheduled)]],Table4[[#This Row],[Week Day]])</f>
        <v>12</v>
      </c>
      <c r="E88">
        <v>0</v>
      </c>
      <c r="F88" t="s">
        <v>62</v>
      </c>
      <c r="H88">
        <v>29</v>
      </c>
      <c r="I88" t="str">
        <f>_xlfn.XLOOKUP(Table3[[#This Row],[Category Id]],DataCo_Products[Product Category Id],DataCo_Products[Product Category Name])</f>
        <v>Shop By Sport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>
        <v>29</v>
      </c>
      <c r="T88">
        <v>627</v>
      </c>
      <c r="U88" t="str">
        <f>_xlfn.XLOOKUP(Table3[[#This Row],[Product Id]],DataCo_Products[Product Id],DataCo_Products[Product Name])</f>
        <v>Under Armour Girls' Toddler Spine Surge Runni</v>
      </c>
      <c r="V88">
        <v>39.990001679999999</v>
      </c>
      <c r="W88">
        <v>34.198098313835338</v>
      </c>
      <c r="X88">
        <v>4</v>
      </c>
      <c r="Y88">
        <v>20.790000920000001</v>
      </c>
      <c r="Z88">
        <v>159.96000672</v>
      </c>
      <c r="AA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" t="s">
        <v>66</v>
      </c>
    </row>
    <row r="89" spans="1:28" x14ac:dyDescent="0.35">
      <c r="A89">
        <v>44677</v>
      </c>
      <c r="B89" s="1">
        <v>42657</v>
      </c>
      <c r="C89">
        <v>4</v>
      </c>
      <c r="D89">
        <f>WORKDAY(Table3[[#This Row],[Days for shipment (scheduled)]],Table4[[#This Row],[Week Day]])</f>
        <v>13</v>
      </c>
      <c r="E89">
        <v>0</v>
      </c>
      <c r="F89" t="s">
        <v>62</v>
      </c>
      <c r="H89">
        <v>24</v>
      </c>
      <c r="I89" t="str">
        <f>_xlfn.XLOOKUP(Table3[[#This Row],[Category Id]],DataCo_Products[Product Category Id],DataCo_Products[Product Category Name])</f>
        <v>Women's Apparel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>
        <v>24</v>
      </c>
      <c r="T89">
        <v>502</v>
      </c>
      <c r="U89" t="str">
        <f>_xlfn.XLOOKUP(Table3[[#This Row],[Product Id]],DataCo_Products[Product Id],DataCo_Products[Product Name])</f>
        <v>Nike Men's Dri-FIT Victory Golf Polo</v>
      </c>
      <c r="V89">
        <v>50</v>
      </c>
      <c r="W89">
        <v>43.678035218757444</v>
      </c>
      <c r="X89">
        <v>4</v>
      </c>
      <c r="Y89">
        <v>34</v>
      </c>
      <c r="Z89">
        <v>200</v>
      </c>
      <c r="AA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" t="s">
        <v>66</v>
      </c>
    </row>
    <row r="90" spans="1:28" x14ac:dyDescent="0.35">
      <c r="A90">
        <v>43266</v>
      </c>
      <c r="B90" s="1">
        <v>42636</v>
      </c>
      <c r="C90">
        <v>4</v>
      </c>
      <c r="D90">
        <f>WORKDAY(Table3[[#This Row],[Days for shipment (scheduled)]],Table4[[#This Row],[Week Day]])</f>
        <v>5</v>
      </c>
      <c r="E90">
        <v>0</v>
      </c>
      <c r="F90" t="s">
        <v>62</v>
      </c>
      <c r="H90">
        <v>24</v>
      </c>
      <c r="I90" t="str">
        <f>_xlfn.XLOOKUP(Table3[[#This Row],[Category Id]],DataCo_Products[Product Category Id],DataCo_Products[Product Category Name])</f>
        <v>Women's Apparel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>
        <v>24</v>
      </c>
      <c r="T90">
        <v>502</v>
      </c>
      <c r="U90" t="str">
        <f>_xlfn.XLOOKUP(Table3[[#This Row],[Product Id]],DataCo_Products[Product Id],DataCo_Products[Product Name])</f>
        <v>Nike Men's Dri-FIT Victory Golf Polo</v>
      </c>
      <c r="V90">
        <v>50</v>
      </c>
      <c r="W90">
        <v>43.678035218757444</v>
      </c>
      <c r="X90">
        <v>4</v>
      </c>
      <c r="Y90">
        <v>34</v>
      </c>
      <c r="Z90">
        <v>200</v>
      </c>
      <c r="AA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" t="s">
        <v>66</v>
      </c>
    </row>
    <row r="91" spans="1:28" x14ac:dyDescent="0.35">
      <c r="A91">
        <v>50688</v>
      </c>
      <c r="B91" s="1">
        <v>42979</v>
      </c>
      <c r="C91">
        <v>4</v>
      </c>
      <c r="D91">
        <f>WORKDAY(Table3[[#This Row],[Days for shipment (scheduled)]],Table4[[#This Row],[Week Day]])</f>
        <v>6</v>
      </c>
      <c r="E91">
        <v>0</v>
      </c>
      <c r="F91" t="s">
        <v>62</v>
      </c>
      <c r="H91">
        <v>29</v>
      </c>
      <c r="I91" t="str">
        <f>_xlfn.XLOOKUP(Table3[[#This Row],[Category Id]],DataCo_Products[Product Category Id],DataCo_Products[Product Category Name])</f>
        <v>Shop By Sport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>
        <v>29</v>
      </c>
      <c r="T91">
        <v>627</v>
      </c>
      <c r="U91" t="str">
        <f>_xlfn.XLOOKUP(Table3[[#This Row],[Product Id]],DataCo_Products[Product Id],DataCo_Products[Product Name])</f>
        <v>Under Armour Girls' Toddler Spine Surge Runni</v>
      </c>
      <c r="V91">
        <v>39.990001679999999</v>
      </c>
      <c r="W91">
        <v>34.198098313835338</v>
      </c>
      <c r="X91">
        <v>4</v>
      </c>
      <c r="Y91">
        <v>27.190000529999999</v>
      </c>
      <c r="Z91">
        <v>159.96000672</v>
      </c>
      <c r="AA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" t="s">
        <v>66</v>
      </c>
    </row>
    <row r="92" spans="1:28" x14ac:dyDescent="0.35">
      <c r="A92">
        <v>47917</v>
      </c>
      <c r="B92" s="1">
        <v>42704</v>
      </c>
      <c r="C92">
        <v>4</v>
      </c>
      <c r="D92">
        <f>WORKDAY(Table3[[#This Row],[Days for shipment (scheduled)]],Table4[[#This Row],[Week Day]])</f>
        <v>9</v>
      </c>
      <c r="E92">
        <v>0</v>
      </c>
      <c r="F92" t="s">
        <v>62</v>
      </c>
      <c r="H92">
        <v>24</v>
      </c>
      <c r="I92" t="str">
        <f>_xlfn.XLOOKUP(Table3[[#This Row],[Category Id]],DataCo_Products[Product Category Id],DataCo_Products[Product Category Name])</f>
        <v>Women's Apparel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>
        <v>24</v>
      </c>
      <c r="T92">
        <v>502</v>
      </c>
      <c r="U92" t="str">
        <f>_xlfn.XLOOKUP(Table3[[#This Row],[Product Id]],DataCo_Products[Product Id],DataCo_Products[Product Name])</f>
        <v>Nike Men's Dri-FIT Victory Golf Polo</v>
      </c>
      <c r="V92">
        <v>50</v>
      </c>
      <c r="W92">
        <v>43.678035218757444</v>
      </c>
      <c r="X92">
        <v>4</v>
      </c>
      <c r="Y92">
        <v>36</v>
      </c>
      <c r="Z92">
        <v>200</v>
      </c>
      <c r="AA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2" t="s">
        <v>66</v>
      </c>
    </row>
    <row r="93" spans="1:28" x14ac:dyDescent="0.35">
      <c r="A93">
        <v>48901</v>
      </c>
      <c r="B93" s="1">
        <v>42718</v>
      </c>
      <c r="C93">
        <v>4</v>
      </c>
      <c r="D93">
        <f>WORKDAY(Table3[[#This Row],[Days for shipment (scheduled)]],Table4[[#This Row],[Week Day]])</f>
        <v>10</v>
      </c>
      <c r="E93">
        <v>0</v>
      </c>
      <c r="F93" t="s">
        <v>62</v>
      </c>
      <c r="H93">
        <v>36</v>
      </c>
      <c r="I93" t="str">
        <f>_xlfn.XLOOKUP(Table3[[#This Row],[Category Id]],DataCo_Products[Product Category Id],DataCo_Products[Product Category Name])</f>
        <v>Golf Balls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>
        <v>36</v>
      </c>
      <c r="T93">
        <v>810</v>
      </c>
      <c r="U93" t="str">
        <f>_xlfn.XLOOKUP(Table3[[#This Row],[Product Id]],DataCo_Products[Product Id],DataCo_Products[Product Name])</f>
        <v>Glove It Women's Mod Oval Golf Glove</v>
      </c>
      <c r="V93">
        <v>19.989999770000001</v>
      </c>
      <c r="W93">
        <v>13.40499973</v>
      </c>
      <c r="X93">
        <v>4</v>
      </c>
      <c r="Y93">
        <v>12.789999959999999</v>
      </c>
      <c r="Z93">
        <v>79.959999080000003</v>
      </c>
      <c r="AA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" t="s">
        <v>66</v>
      </c>
    </row>
    <row r="94" spans="1:28" x14ac:dyDescent="0.35">
      <c r="A94">
        <v>44265</v>
      </c>
      <c r="B94" s="1">
        <v>42592</v>
      </c>
      <c r="C94">
        <v>4</v>
      </c>
      <c r="D94">
        <f>WORKDAY(Table3[[#This Row],[Days for shipment (scheduled)]],Table4[[#This Row],[Week Day]])</f>
        <v>11</v>
      </c>
      <c r="E94">
        <v>0</v>
      </c>
      <c r="F94" t="s">
        <v>62</v>
      </c>
      <c r="H94">
        <v>6</v>
      </c>
      <c r="I94" t="str">
        <f>_xlfn.XLOOKUP(Table3[[#This Row],[Category Id]],DataCo_Products[Product Category Id],DataCo_Products[Product Category Name])</f>
        <v>Tennis &amp; Racquet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>
        <v>6</v>
      </c>
      <c r="T94">
        <v>116</v>
      </c>
      <c r="U94" t="str">
        <f>_xlfn.XLOOKUP(Table3[[#This Row],[Product Id]],DataCo_Products[Product Id],DataCo_Products[Product Name])</f>
        <v>Nike Men's Comfort 2 Slide</v>
      </c>
      <c r="V94">
        <v>44.990001679999999</v>
      </c>
      <c r="W94">
        <v>30.409585080374999</v>
      </c>
      <c r="X94">
        <v>4</v>
      </c>
      <c r="Y94">
        <v>9</v>
      </c>
      <c r="Z94">
        <v>179.96000672</v>
      </c>
      <c r="AA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" t="s">
        <v>66</v>
      </c>
    </row>
    <row r="95" spans="1:28" x14ac:dyDescent="0.35">
      <c r="A95">
        <v>41590</v>
      </c>
      <c r="B95" s="1">
        <v>42612</v>
      </c>
      <c r="C95">
        <v>4</v>
      </c>
      <c r="D95">
        <f>WORKDAY(Table3[[#This Row],[Days for shipment (scheduled)]],Table4[[#This Row],[Week Day]])</f>
        <v>12</v>
      </c>
      <c r="E95">
        <v>0</v>
      </c>
      <c r="F95" t="s">
        <v>62</v>
      </c>
      <c r="H95">
        <v>9</v>
      </c>
      <c r="I95" t="str">
        <f>_xlfn.XLOOKUP(Table3[[#This Row],[Category Id]],DataCo_Products[Product Category Id],DataCo_Products[Product Category Name])</f>
        <v>Cardio Equipment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>
        <v>9</v>
      </c>
      <c r="T95">
        <v>191</v>
      </c>
      <c r="U95" t="str">
        <f>_xlfn.XLOOKUP(Table3[[#This Row],[Product Id]],DataCo_Products[Product Id],DataCo_Products[Product Name])</f>
        <v>Nike Men's Free 5.0+ Running Shoe</v>
      </c>
      <c r="V95">
        <v>99.989997860000003</v>
      </c>
      <c r="W95">
        <v>95.114003926871064</v>
      </c>
      <c r="X95">
        <v>4</v>
      </c>
      <c r="Y95">
        <v>12</v>
      </c>
      <c r="Z95">
        <v>399.95999144000001</v>
      </c>
      <c r="AA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" t="s">
        <v>66</v>
      </c>
    </row>
    <row r="96" spans="1:28" x14ac:dyDescent="0.35">
      <c r="A96">
        <v>45987</v>
      </c>
      <c r="B96" s="1">
        <v>42411</v>
      </c>
      <c r="C96">
        <v>4</v>
      </c>
      <c r="D96">
        <f>WORKDAY(Table3[[#This Row],[Days for shipment (scheduled)]],Table4[[#This Row],[Week Day]])</f>
        <v>13</v>
      </c>
      <c r="E96">
        <v>0</v>
      </c>
      <c r="F96" t="s">
        <v>62</v>
      </c>
      <c r="H96">
        <v>17</v>
      </c>
      <c r="I96" t="str">
        <f>_xlfn.XLOOKUP(Table3[[#This Row],[Category Id]],DataCo_Products[Product Category Id],DataCo_Products[Product Category Name])</f>
        <v>Cleats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>
        <v>17</v>
      </c>
      <c r="T96">
        <v>365</v>
      </c>
      <c r="U96" t="str">
        <f>_xlfn.XLOOKUP(Table3[[#This Row],[Product Id]],DataCo_Products[Product Id],DataCo_Products[Product Name])</f>
        <v>Perfect Fitness Perfect Rip Deck</v>
      </c>
      <c r="V96">
        <v>59.990001679999999</v>
      </c>
      <c r="W96">
        <v>54.488929209402009</v>
      </c>
      <c r="X96">
        <v>4</v>
      </c>
      <c r="Y96">
        <v>47.990001679999999</v>
      </c>
      <c r="Z96">
        <v>239.96000672</v>
      </c>
      <c r="AA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6" t="s">
        <v>66</v>
      </c>
    </row>
    <row r="97" spans="1:28" x14ac:dyDescent="0.35">
      <c r="A97">
        <v>44452</v>
      </c>
      <c r="B97" s="1">
        <v>42653</v>
      </c>
      <c r="C97">
        <v>4</v>
      </c>
      <c r="D97">
        <f>WORKDAY(Table3[[#This Row],[Days for shipment (scheduled)]],Table4[[#This Row],[Week Day]])</f>
        <v>5</v>
      </c>
      <c r="E97">
        <v>0</v>
      </c>
      <c r="F97" t="s">
        <v>62</v>
      </c>
      <c r="H97">
        <v>24</v>
      </c>
      <c r="I97" t="str">
        <f>_xlfn.XLOOKUP(Table3[[#This Row],[Category Id]],DataCo_Products[Product Category Id],DataCo_Products[Product Category Name])</f>
        <v>Women's Apparel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>
        <v>24</v>
      </c>
      <c r="T97">
        <v>502</v>
      </c>
      <c r="U97" t="str">
        <f>_xlfn.XLOOKUP(Table3[[#This Row],[Product Id]],DataCo_Products[Product Id],DataCo_Products[Product Name])</f>
        <v>Nike Men's Dri-FIT Victory Golf Polo</v>
      </c>
      <c r="V97">
        <v>50</v>
      </c>
      <c r="W97">
        <v>43.678035218757444</v>
      </c>
      <c r="X97">
        <v>4</v>
      </c>
      <c r="Y97">
        <v>24</v>
      </c>
      <c r="Z97">
        <v>200</v>
      </c>
      <c r="AA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7" t="s">
        <v>66</v>
      </c>
    </row>
    <row r="98" spans="1:28" x14ac:dyDescent="0.35">
      <c r="A98">
        <v>49218</v>
      </c>
      <c r="B98" s="1">
        <v>42723</v>
      </c>
      <c r="C98">
        <v>4</v>
      </c>
      <c r="D98">
        <f>WORKDAY(Table3[[#This Row],[Days for shipment (scheduled)]],Table4[[#This Row],[Week Day]])</f>
        <v>6</v>
      </c>
      <c r="E98">
        <v>0</v>
      </c>
      <c r="F98" t="s">
        <v>62</v>
      </c>
      <c r="H98">
        <v>29</v>
      </c>
      <c r="I98" t="str">
        <f>_xlfn.XLOOKUP(Table3[[#This Row],[Category Id]],DataCo_Products[Product Category Id],DataCo_Products[Product Category Name])</f>
        <v>Shop By Sport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>
        <v>29</v>
      </c>
      <c r="T98">
        <v>627</v>
      </c>
      <c r="U98" t="str">
        <f>_xlfn.XLOOKUP(Table3[[#This Row],[Product Id]],DataCo_Products[Product Id],DataCo_Products[Product Name])</f>
        <v>Under Armour Girls' Toddler Spine Surge Runni</v>
      </c>
      <c r="V98">
        <v>39.990001679999999</v>
      </c>
      <c r="W98">
        <v>34.198098313835338</v>
      </c>
      <c r="X98">
        <v>4</v>
      </c>
      <c r="Y98">
        <v>20.790000920000001</v>
      </c>
      <c r="Z98">
        <v>159.96000672</v>
      </c>
      <c r="AA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" t="s">
        <v>66</v>
      </c>
    </row>
    <row r="99" spans="1:28" x14ac:dyDescent="0.35">
      <c r="A99">
        <v>47840</v>
      </c>
      <c r="B99" s="1">
        <v>42703</v>
      </c>
      <c r="C99">
        <v>4</v>
      </c>
      <c r="D99">
        <f>WORKDAY(Table3[[#This Row],[Days for shipment (scheduled)]],Table4[[#This Row],[Week Day]])</f>
        <v>9</v>
      </c>
      <c r="E99">
        <v>0</v>
      </c>
      <c r="F99" t="s">
        <v>62</v>
      </c>
      <c r="H99">
        <v>26</v>
      </c>
      <c r="I99" t="str">
        <f>_xlfn.XLOOKUP(Table3[[#This Row],[Category Id]],DataCo_Products[Product Category Id],DataCo_Products[Product Category Name])</f>
        <v>Girls' Apparel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>
        <v>26</v>
      </c>
      <c r="T99">
        <v>565</v>
      </c>
      <c r="U99" t="str">
        <f>_xlfn.XLOOKUP(Table3[[#This Row],[Product Id]],DataCo_Products[Product Id],DataCo_Products[Product Name])</f>
        <v>adidas Youth Germany Black/Red Away Match Soc</v>
      </c>
      <c r="V99">
        <v>70</v>
      </c>
      <c r="W99">
        <v>62.759999940857142</v>
      </c>
      <c r="X99">
        <v>4</v>
      </c>
      <c r="Y99">
        <v>44.799999239999998</v>
      </c>
      <c r="Z99">
        <v>280</v>
      </c>
      <c r="AA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" t="s">
        <v>66</v>
      </c>
    </row>
    <row r="100" spans="1:28" x14ac:dyDescent="0.35">
      <c r="A100">
        <v>47493</v>
      </c>
      <c r="B100" s="1">
        <v>42698</v>
      </c>
      <c r="C100">
        <v>4</v>
      </c>
      <c r="D100">
        <f>WORKDAY(Table3[[#This Row],[Days for shipment (scheduled)]],Table4[[#This Row],[Week Day]])</f>
        <v>10</v>
      </c>
      <c r="E100">
        <v>0</v>
      </c>
      <c r="F100" t="s">
        <v>62</v>
      </c>
      <c r="H100">
        <v>29</v>
      </c>
      <c r="I100" t="str">
        <f>_xlfn.XLOOKUP(Table3[[#This Row],[Category Id]],DataCo_Products[Product Category Id],DataCo_Products[Product Category Name])</f>
        <v>Shop By Sport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>
        <v>29</v>
      </c>
      <c r="T100">
        <v>627</v>
      </c>
      <c r="U100" t="str">
        <f>_xlfn.XLOOKUP(Table3[[#This Row],[Product Id]],DataCo_Products[Product Id],DataCo_Products[Product Name])</f>
        <v>Under Armour Girls' Toddler Spine Surge Runni</v>
      </c>
      <c r="V100">
        <v>39.990001679999999</v>
      </c>
      <c r="W100">
        <v>34.198098313835338</v>
      </c>
      <c r="X100">
        <v>4</v>
      </c>
      <c r="Y100">
        <v>28.790000920000001</v>
      </c>
      <c r="Z100">
        <v>159.96000672</v>
      </c>
      <c r="AA1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" t="s">
        <v>66</v>
      </c>
    </row>
    <row r="101" spans="1:28" x14ac:dyDescent="0.35">
      <c r="A101">
        <v>45987</v>
      </c>
      <c r="B101" s="1">
        <v>42411</v>
      </c>
      <c r="C101">
        <v>4</v>
      </c>
      <c r="D101">
        <f>WORKDAY(Table3[[#This Row],[Days for shipment (scheduled)]],Table4[[#This Row],[Week Day]])</f>
        <v>11</v>
      </c>
      <c r="E101">
        <v>0</v>
      </c>
      <c r="F101" t="s">
        <v>62</v>
      </c>
      <c r="H101">
        <v>24</v>
      </c>
      <c r="I101" t="str">
        <f>_xlfn.XLOOKUP(Table3[[#This Row],[Category Id]],DataCo_Products[Product Category Id],DataCo_Products[Product Category Name])</f>
        <v>Women's Apparel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>
        <v>24</v>
      </c>
      <c r="T101">
        <v>502</v>
      </c>
      <c r="U101" t="str">
        <f>_xlfn.XLOOKUP(Table3[[#This Row],[Product Id]],DataCo_Products[Product Id],DataCo_Products[Product Name])</f>
        <v>Nike Men's Dri-FIT Victory Golf Polo</v>
      </c>
      <c r="V101">
        <v>50</v>
      </c>
      <c r="W101">
        <v>43.678035218757444</v>
      </c>
      <c r="X101">
        <v>4</v>
      </c>
      <c r="Y101">
        <v>40</v>
      </c>
      <c r="Z101">
        <v>200</v>
      </c>
      <c r="AA1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" t="s">
        <v>66</v>
      </c>
    </row>
    <row r="102" spans="1:28" x14ac:dyDescent="0.35">
      <c r="A102">
        <v>41590</v>
      </c>
      <c r="B102" s="1">
        <v>42612</v>
      </c>
      <c r="C102">
        <v>4</v>
      </c>
      <c r="D102">
        <f>WORKDAY(Table3[[#This Row],[Days for shipment (scheduled)]],Table4[[#This Row],[Week Day]])</f>
        <v>12</v>
      </c>
      <c r="E102">
        <v>0</v>
      </c>
      <c r="F102" t="s">
        <v>62</v>
      </c>
      <c r="H102">
        <v>37</v>
      </c>
      <c r="I102" t="str">
        <f>_xlfn.XLOOKUP(Table3[[#This Row],[Category Id]],DataCo_Products[Product Category Id],DataCo_Products[Product Category Name])</f>
        <v>Electronics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>
        <v>37</v>
      </c>
      <c r="T102">
        <v>821</v>
      </c>
      <c r="U102" t="str">
        <f>_xlfn.XLOOKUP(Table3[[#This Row],[Product Id]],DataCo_Products[Product Id],DataCo_Products[Product Name])</f>
        <v>Titleist Pro V1 High Numbers Personalized Gol</v>
      </c>
      <c r="V102">
        <v>51.990001679999999</v>
      </c>
      <c r="W102">
        <v>36.5500021</v>
      </c>
      <c r="X102">
        <v>4</v>
      </c>
      <c r="Y102">
        <v>2.079999924</v>
      </c>
      <c r="Z102">
        <v>207.96000672</v>
      </c>
      <c r="AA1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" t="s">
        <v>66</v>
      </c>
    </row>
    <row r="103" spans="1:28" x14ac:dyDescent="0.35">
      <c r="A103">
        <v>46951</v>
      </c>
      <c r="B103" s="1">
        <v>42690</v>
      </c>
      <c r="C103">
        <v>4</v>
      </c>
      <c r="D103">
        <f>WORKDAY(Table3[[#This Row],[Days for shipment (scheduled)]],Table4[[#This Row],[Week Day]])</f>
        <v>13</v>
      </c>
      <c r="E103">
        <v>0</v>
      </c>
      <c r="F103" t="s">
        <v>62</v>
      </c>
      <c r="H103">
        <v>24</v>
      </c>
      <c r="I103" t="str">
        <f>_xlfn.XLOOKUP(Table3[[#This Row],[Category Id]],DataCo_Products[Product Category Id],DataCo_Products[Product Category Name])</f>
        <v>Women's Apparel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>
        <v>24</v>
      </c>
      <c r="T103">
        <v>502</v>
      </c>
      <c r="U103" t="str">
        <f>_xlfn.XLOOKUP(Table3[[#This Row],[Product Id]],DataCo_Products[Product Id],DataCo_Products[Product Name])</f>
        <v>Nike Men's Dri-FIT Victory Golf Polo</v>
      </c>
      <c r="V103">
        <v>50</v>
      </c>
      <c r="W103">
        <v>43.678035218757444</v>
      </c>
      <c r="X103">
        <v>1</v>
      </c>
      <c r="Y103">
        <v>12.5</v>
      </c>
      <c r="Z103">
        <v>50</v>
      </c>
      <c r="AA10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3" t="s">
        <v>30</v>
      </c>
    </row>
    <row r="104" spans="1:28" x14ac:dyDescent="0.35">
      <c r="A104">
        <v>46725</v>
      </c>
      <c r="B104" s="1">
        <v>42687</v>
      </c>
      <c r="C104">
        <v>4</v>
      </c>
      <c r="D104">
        <f>WORKDAY(Table3[[#This Row],[Days for shipment (scheduled)]],Table4[[#This Row],[Week Day]])</f>
        <v>5</v>
      </c>
      <c r="E104">
        <v>1</v>
      </c>
      <c r="F104" t="s">
        <v>62</v>
      </c>
      <c r="H104">
        <v>9</v>
      </c>
      <c r="I104" t="str">
        <f>_xlfn.XLOOKUP(Table3[[#This Row],[Category Id]],DataCo_Products[Product Category Id],DataCo_Products[Product Category Name])</f>
        <v>Cardio Equipment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>
        <v>9</v>
      </c>
      <c r="T104">
        <v>191</v>
      </c>
      <c r="U104" t="str">
        <f>_xlfn.XLOOKUP(Table3[[#This Row],[Product Id]],DataCo_Products[Product Id],DataCo_Products[Product Name])</f>
        <v>Nike Men's Free 5.0+ Running Shoe</v>
      </c>
      <c r="V104">
        <v>99.989997860000003</v>
      </c>
      <c r="W104">
        <v>95.114003926871064</v>
      </c>
      <c r="X104">
        <v>1</v>
      </c>
      <c r="Y104">
        <v>25</v>
      </c>
      <c r="Z104">
        <v>99.989997860000003</v>
      </c>
      <c r="AA10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4" t="s">
        <v>30</v>
      </c>
    </row>
    <row r="105" spans="1:28" x14ac:dyDescent="0.35">
      <c r="A105">
        <v>45198</v>
      </c>
      <c r="B105" s="1">
        <v>42664</v>
      </c>
      <c r="C105">
        <v>4</v>
      </c>
      <c r="D105">
        <f>WORKDAY(Table3[[#This Row],[Days for shipment (scheduled)]],Table4[[#This Row],[Week Day]])</f>
        <v>6</v>
      </c>
      <c r="E105">
        <v>0</v>
      </c>
      <c r="F105" t="s">
        <v>62</v>
      </c>
      <c r="H105">
        <v>18</v>
      </c>
      <c r="I105" t="str">
        <f>_xlfn.XLOOKUP(Table3[[#This Row],[Category Id]],DataCo_Products[Product Category Id],DataCo_Products[Product Category Name])</f>
        <v>Men's Footwear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>
        <v>18</v>
      </c>
      <c r="T105">
        <v>403</v>
      </c>
      <c r="U105" t="str">
        <f>_xlfn.XLOOKUP(Table3[[#This Row],[Product Id]],DataCo_Products[Product Id],DataCo_Products[Product Name])</f>
        <v>Nike Men's CJ Elite 2 TD Football Cleat</v>
      </c>
      <c r="V105">
        <v>129.9900055</v>
      </c>
      <c r="W105">
        <v>110.80340837177086</v>
      </c>
      <c r="X105">
        <v>1</v>
      </c>
      <c r="Y105">
        <v>0</v>
      </c>
      <c r="Z105">
        <v>129.9900055</v>
      </c>
      <c r="AA10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5" t="s">
        <v>30</v>
      </c>
    </row>
    <row r="106" spans="1:28" x14ac:dyDescent="0.35">
      <c r="A106">
        <v>45418</v>
      </c>
      <c r="B106" s="1">
        <v>42667</v>
      </c>
      <c r="C106">
        <v>4</v>
      </c>
      <c r="D106">
        <f>WORKDAY(Table3[[#This Row],[Days for shipment (scheduled)]],Table4[[#This Row],[Week Day]])</f>
        <v>9</v>
      </c>
      <c r="E106">
        <v>0</v>
      </c>
      <c r="F106" t="s">
        <v>62</v>
      </c>
      <c r="H106">
        <v>18</v>
      </c>
      <c r="I106" t="str">
        <f>_xlfn.XLOOKUP(Table3[[#This Row],[Category Id]],DataCo_Products[Product Category Id],DataCo_Products[Product Category Name])</f>
        <v>Men's Footwear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>
        <v>18</v>
      </c>
      <c r="T106">
        <v>403</v>
      </c>
      <c r="U106" t="str">
        <f>_xlfn.XLOOKUP(Table3[[#This Row],[Product Id]],DataCo_Products[Product Id],DataCo_Products[Product Name])</f>
        <v>Nike Men's CJ Elite 2 TD Football Cleat</v>
      </c>
      <c r="V106">
        <v>129.9900055</v>
      </c>
      <c r="W106">
        <v>110.80340837177086</v>
      </c>
      <c r="X106">
        <v>1</v>
      </c>
      <c r="Y106">
        <v>0</v>
      </c>
      <c r="Z106">
        <v>129.9900055</v>
      </c>
      <c r="AA10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6" t="s">
        <v>30</v>
      </c>
    </row>
    <row r="107" spans="1:28" x14ac:dyDescent="0.35">
      <c r="A107">
        <v>45198</v>
      </c>
      <c r="B107" s="1">
        <v>42664</v>
      </c>
      <c r="C107">
        <v>4</v>
      </c>
      <c r="D107">
        <f>WORKDAY(Table3[[#This Row],[Days for shipment (scheduled)]],Table4[[#This Row],[Week Day]])</f>
        <v>10</v>
      </c>
      <c r="E107">
        <v>0</v>
      </c>
      <c r="F107" t="s">
        <v>62</v>
      </c>
      <c r="H107">
        <v>18</v>
      </c>
      <c r="I107" t="str">
        <f>_xlfn.XLOOKUP(Table3[[#This Row],[Category Id]],DataCo_Products[Product Category Id],DataCo_Products[Product Category Name])</f>
        <v>Men's Footwear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>
        <v>18</v>
      </c>
      <c r="T107">
        <v>403</v>
      </c>
      <c r="U107" t="str">
        <f>_xlfn.XLOOKUP(Table3[[#This Row],[Product Id]],DataCo_Products[Product Id],DataCo_Products[Product Name])</f>
        <v>Nike Men's CJ Elite 2 TD Football Cleat</v>
      </c>
      <c r="V107">
        <v>129.9900055</v>
      </c>
      <c r="W107">
        <v>110.80340837177086</v>
      </c>
      <c r="X107">
        <v>1</v>
      </c>
      <c r="Y107">
        <v>1.2999999520000001</v>
      </c>
      <c r="Z107">
        <v>129.9900055</v>
      </c>
      <c r="AA10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7" t="s">
        <v>30</v>
      </c>
    </row>
    <row r="108" spans="1:28" x14ac:dyDescent="0.35">
      <c r="A108">
        <v>42920</v>
      </c>
      <c r="B108" s="1">
        <v>42631</v>
      </c>
      <c r="C108">
        <v>4</v>
      </c>
      <c r="D108">
        <f>WORKDAY(Table3[[#This Row],[Days for shipment (scheduled)]],Table4[[#This Row],[Week Day]])</f>
        <v>11</v>
      </c>
      <c r="E108">
        <v>1</v>
      </c>
      <c r="F108" t="s">
        <v>62</v>
      </c>
      <c r="H108">
        <v>18</v>
      </c>
      <c r="I108" t="str">
        <f>_xlfn.XLOOKUP(Table3[[#This Row],[Category Id]],DataCo_Products[Product Category Id],DataCo_Products[Product Category Name])</f>
        <v>Men's Footwear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>
        <v>18</v>
      </c>
      <c r="T108">
        <v>403</v>
      </c>
      <c r="U108" t="str">
        <f>_xlfn.XLOOKUP(Table3[[#This Row],[Product Id]],DataCo_Products[Product Id],DataCo_Products[Product Name])</f>
        <v>Nike Men's CJ Elite 2 TD Football Cleat</v>
      </c>
      <c r="V108">
        <v>129.9900055</v>
      </c>
      <c r="W108">
        <v>110.80340837177086</v>
      </c>
      <c r="X108">
        <v>1</v>
      </c>
      <c r="Y108">
        <v>2.5999999049999998</v>
      </c>
      <c r="Z108">
        <v>129.9900055</v>
      </c>
      <c r="AA10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8" t="s">
        <v>30</v>
      </c>
    </row>
    <row r="109" spans="1:28" x14ac:dyDescent="0.35">
      <c r="A109">
        <v>44485</v>
      </c>
      <c r="B109" s="1">
        <v>42684</v>
      </c>
      <c r="C109">
        <v>4</v>
      </c>
      <c r="D109">
        <f>WORKDAY(Table3[[#This Row],[Days for shipment (scheduled)]],Table4[[#This Row],[Week Day]])</f>
        <v>12</v>
      </c>
      <c r="E109">
        <v>1</v>
      </c>
      <c r="F109" t="s">
        <v>62</v>
      </c>
      <c r="H109">
        <v>18</v>
      </c>
      <c r="I109" t="str">
        <f>_xlfn.XLOOKUP(Table3[[#This Row],[Category Id]],DataCo_Products[Product Category Id],DataCo_Products[Product Category Name])</f>
        <v>Men's Footwear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>
        <v>18</v>
      </c>
      <c r="T109">
        <v>403</v>
      </c>
      <c r="U109" t="str">
        <f>_xlfn.XLOOKUP(Table3[[#This Row],[Product Id]],DataCo_Products[Product Id],DataCo_Products[Product Name])</f>
        <v>Nike Men's CJ Elite 2 TD Football Cleat</v>
      </c>
      <c r="V109">
        <v>129.9900055</v>
      </c>
      <c r="W109">
        <v>110.80340837177086</v>
      </c>
      <c r="X109">
        <v>1</v>
      </c>
      <c r="Y109">
        <v>3.9000000950000002</v>
      </c>
      <c r="Z109">
        <v>129.9900055</v>
      </c>
      <c r="AA10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9" t="s">
        <v>30</v>
      </c>
    </row>
    <row r="110" spans="1:28" x14ac:dyDescent="0.35">
      <c r="A110">
        <v>50213</v>
      </c>
      <c r="B110" s="1">
        <v>42767</v>
      </c>
      <c r="C110">
        <v>4</v>
      </c>
      <c r="D110">
        <f>WORKDAY(Table3[[#This Row],[Days for shipment (scheduled)]],Table4[[#This Row],[Week Day]])</f>
        <v>13</v>
      </c>
      <c r="E110">
        <v>0</v>
      </c>
      <c r="F110" t="s">
        <v>62</v>
      </c>
      <c r="H110">
        <v>17</v>
      </c>
      <c r="I110" t="str">
        <f>_xlfn.XLOOKUP(Table3[[#This Row],[Category Id]],DataCo_Products[Product Category Id],DataCo_Products[Product Category Name])</f>
        <v>Cleats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>
        <v>17</v>
      </c>
      <c r="T110">
        <v>365</v>
      </c>
      <c r="U110" t="str">
        <f>_xlfn.XLOOKUP(Table3[[#This Row],[Product Id]],DataCo_Products[Product Id],DataCo_Products[Product Name])</f>
        <v>Perfect Fitness Perfect Rip Deck</v>
      </c>
      <c r="V110">
        <v>59.990001679999999</v>
      </c>
      <c r="W110">
        <v>54.488929209402009</v>
      </c>
      <c r="X110">
        <v>1</v>
      </c>
      <c r="Y110">
        <v>1.7999999520000001</v>
      </c>
      <c r="Z110">
        <v>59.990001679999999</v>
      </c>
      <c r="AA11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0" t="s">
        <v>30</v>
      </c>
    </row>
    <row r="111" spans="1:28" x14ac:dyDescent="0.35">
      <c r="A111">
        <v>48622</v>
      </c>
      <c r="B111" s="1">
        <v>42655</v>
      </c>
      <c r="C111">
        <v>4</v>
      </c>
      <c r="D111">
        <f>WORKDAY(Table3[[#This Row],[Days for shipment (scheduled)]],Table4[[#This Row],[Week Day]])</f>
        <v>5</v>
      </c>
      <c r="E111">
        <v>0</v>
      </c>
      <c r="F111" t="s">
        <v>62</v>
      </c>
      <c r="H111">
        <v>18</v>
      </c>
      <c r="I111" t="str">
        <f>_xlfn.XLOOKUP(Table3[[#This Row],[Category Id]],DataCo_Products[Product Category Id],DataCo_Products[Product Category Name])</f>
        <v>Men's Footwear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>
        <v>18</v>
      </c>
      <c r="T111">
        <v>403</v>
      </c>
      <c r="U111" t="str">
        <f>_xlfn.XLOOKUP(Table3[[#This Row],[Product Id]],DataCo_Products[Product Id],DataCo_Products[Product Name])</f>
        <v>Nike Men's CJ Elite 2 TD Football Cleat</v>
      </c>
      <c r="V111">
        <v>129.9900055</v>
      </c>
      <c r="W111">
        <v>110.80340837177086</v>
      </c>
      <c r="X111">
        <v>1</v>
      </c>
      <c r="Y111">
        <v>5.1999998090000004</v>
      </c>
      <c r="Z111">
        <v>129.9900055</v>
      </c>
      <c r="AA11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1" t="s">
        <v>30</v>
      </c>
    </row>
    <row r="112" spans="1:28" x14ac:dyDescent="0.35">
      <c r="A112">
        <v>49172</v>
      </c>
      <c r="B112" s="1">
        <v>42722</v>
      </c>
      <c r="C112">
        <v>4</v>
      </c>
      <c r="D112">
        <f>WORKDAY(Table3[[#This Row],[Days for shipment (scheduled)]],Table4[[#This Row],[Week Day]])</f>
        <v>6</v>
      </c>
      <c r="E112">
        <v>0</v>
      </c>
      <c r="F112" t="s">
        <v>62</v>
      </c>
      <c r="H112">
        <v>17</v>
      </c>
      <c r="I112" t="str">
        <f>_xlfn.XLOOKUP(Table3[[#This Row],[Category Id]],DataCo_Products[Product Category Id],DataCo_Products[Product Category Name])</f>
        <v>Cleats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>
        <v>17</v>
      </c>
      <c r="T112">
        <v>365</v>
      </c>
      <c r="U112" t="str">
        <f>_xlfn.XLOOKUP(Table3[[#This Row],[Product Id]],DataCo_Products[Product Id],DataCo_Products[Product Name])</f>
        <v>Perfect Fitness Perfect Rip Deck</v>
      </c>
      <c r="V112">
        <v>59.990001679999999</v>
      </c>
      <c r="W112">
        <v>54.488929209402009</v>
      </c>
      <c r="X112">
        <v>1</v>
      </c>
      <c r="Y112">
        <v>5.4000000950000002</v>
      </c>
      <c r="Z112">
        <v>59.990001679999999</v>
      </c>
      <c r="AA11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2" t="s">
        <v>30</v>
      </c>
    </row>
    <row r="113" spans="1:28" x14ac:dyDescent="0.35">
      <c r="A113">
        <v>46907</v>
      </c>
      <c r="B113" s="1">
        <v>42689</v>
      </c>
      <c r="C113">
        <v>4</v>
      </c>
      <c r="D113">
        <f>WORKDAY(Table3[[#This Row],[Days for shipment (scheduled)]],Table4[[#This Row],[Week Day]])</f>
        <v>9</v>
      </c>
      <c r="E113">
        <v>0</v>
      </c>
      <c r="F113" t="s">
        <v>62</v>
      </c>
      <c r="H113">
        <v>18</v>
      </c>
      <c r="I113" t="str">
        <f>_xlfn.XLOOKUP(Table3[[#This Row],[Category Id]],DataCo_Products[Product Category Id],DataCo_Products[Product Category Name])</f>
        <v>Men's Footwear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>
        <v>18</v>
      </c>
      <c r="T113">
        <v>403</v>
      </c>
      <c r="U113" t="str">
        <f>_xlfn.XLOOKUP(Table3[[#This Row],[Product Id]],DataCo_Products[Product Id],DataCo_Products[Product Name])</f>
        <v>Nike Men's CJ Elite 2 TD Football Cleat</v>
      </c>
      <c r="V113">
        <v>129.9900055</v>
      </c>
      <c r="W113">
        <v>110.80340837177086</v>
      </c>
      <c r="X113">
        <v>1</v>
      </c>
      <c r="Y113">
        <v>19.5</v>
      </c>
      <c r="Z113">
        <v>129.9900055</v>
      </c>
      <c r="AA11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3" t="s">
        <v>30</v>
      </c>
    </row>
    <row r="114" spans="1:28" x14ac:dyDescent="0.35">
      <c r="A114">
        <v>44485</v>
      </c>
      <c r="B114" s="1">
        <v>42684</v>
      </c>
      <c r="C114">
        <v>4</v>
      </c>
      <c r="D114">
        <f>WORKDAY(Table3[[#This Row],[Days for shipment (scheduled)]],Table4[[#This Row],[Week Day]])</f>
        <v>10</v>
      </c>
      <c r="E114">
        <v>1</v>
      </c>
      <c r="F114" t="s">
        <v>62</v>
      </c>
      <c r="H114">
        <v>17</v>
      </c>
      <c r="I114" t="str">
        <f>_xlfn.XLOOKUP(Table3[[#This Row],[Category Id]],DataCo_Products[Product Category Id],DataCo_Products[Product Category Name])</f>
        <v>Cleats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>
        <v>17</v>
      </c>
      <c r="T114">
        <v>365</v>
      </c>
      <c r="U114" t="str">
        <f>_xlfn.XLOOKUP(Table3[[#This Row],[Product Id]],DataCo_Products[Product Id],DataCo_Products[Product Name])</f>
        <v>Perfect Fitness Perfect Rip Deck</v>
      </c>
      <c r="V114">
        <v>59.990001679999999</v>
      </c>
      <c r="W114">
        <v>54.488929209402009</v>
      </c>
      <c r="X114">
        <v>1</v>
      </c>
      <c r="Y114">
        <v>9.6000003809999992</v>
      </c>
      <c r="Z114">
        <v>59.990001679999999</v>
      </c>
      <c r="AA11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4" t="s">
        <v>30</v>
      </c>
    </row>
    <row r="115" spans="1:28" x14ac:dyDescent="0.35">
      <c r="A115">
        <v>44027</v>
      </c>
      <c r="B115" s="1">
        <v>42470</v>
      </c>
      <c r="C115">
        <v>4</v>
      </c>
      <c r="D115">
        <f>WORKDAY(Table3[[#This Row],[Days for shipment (scheduled)]],Table4[[#This Row],[Week Day]])</f>
        <v>11</v>
      </c>
      <c r="E115">
        <v>0</v>
      </c>
      <c r="F115" t="s">
        <v>62</v>
      </c>
      <c r="H115">
        <v>18</v>
      </c>
      <c r="I115" t="str">
        <f>_xlfn.XLOOKUP(Table3[[#This Row],[Category Id]],DataCo_Products[Product Category Id],DataCo_Products[Product Category Name])</f>
        <v>Men's Footwear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>
        <v>18</v>
      </c>
      <c r="T115">
        <v>403</v>
      </c>
      <c r="U115" t="str">
        <f>_xlfn.XLOOKUP(Table3[[#This Row],[Product Id]],DataCo_Products[Product Id],DataCo_Products[Product Name])</f>
        <v>Nike Men's CJ Elite 2 TD Football Cleat</v>
      </c>
      <c r="V115">
        <v>129.9900055</v>
      </c>
      <c r="W115">
        <v>110.80340837177086</v>
      </c>
      <c r="X115">
        <v>1</v>
      </c>
      <c r="Y115">
        <v>20.799999239999998</v>
      </c>
      <c r="Z115">
        <v>129.9900055</v>
      </c>
      <c r="AA11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5" t="s">
        <v>30</v>
      </c>
    </row>
    <row r="116" spans="1:28" x14ac:dyDescent="0.35">
      <c r="A116">
        <v>43976</v>
      </c>
      <c r="B116" s="1">
        <v>42439</v>
      </c>
      <c r="C116">
        <v>4</v>
      </c>
      <c r="D116">
        <f>WORKDAY(Table3[[#This Row],[Days for shipment (scheduled)]],Table4[[#This Row],[Week Day]])</f>
        <v>12</v>
      </c>
      <c r="E116">
        <v>0</v>
      </c>
      <c r="F116" t="s">
        <v>62</v>
      </c>
      <c r="H116">
        <v>18</v>
      </c>
      <c r="I116" t="str">
        <f>_xlfn.XLOOKUP(Table3[[#This Row],[Category Id]],DataCo_Products[Product Category Id],DataCo_Products[Product Category Name])</f>
        <v>Men's Footwear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>
        <v>18</v>
      </c>
      <c r="T116">
        <v>403</v>
      </c>
      <c r="U116" t="str">
        <f>_xlfn.XLOOKUP(Table3[[#This Row],[Product Id]],DataCo_Products[Product Id],DataCo_Products[Product Name])</f>
        <v>Nike Men's CJ Elite 2 TD Football Cleat</v>
      </c>
      <c r="V116">
        <v>129.9900055</v>
      </c>
      <c r="W116">
        <v>110.80340837177086</v>
      </c>
      <c r="X116">
        <v>1</v>
      </c>
      <c r="Y116">
        <v>22.100000380000001</v>
      </c>
      <c r="Z116">
        <v>129.9900055</v>
      </c>
      <c r="AA11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6" t="s">
        <v>30</v>
      </c>
    </row>
    <row r="117" spans="1:28" x14ac:dyDescent="0.35">
      <c r="A117">
        <v>41404</v>
      </c>
      <c r="B117" s="1">
        <v>42609</v>
      </c>
      <c r="C117">
        <v>4</v>
      </c>
      <c r="D117">
        <f>WORKDAY(Table3[[#This Row],[Days for shipment (scheduled)]],Table4[[#This Row],[Week Day]])</f>
        <v>13</v>
      </c>
      <c r="E117">
        <v>1</v>
      </c>
      <c r="F117" t="s">
        <v>62</v>
      </c>
      <c r="H117">
        <v>18</v>
      </c>
      <c r="I117" t="str">
        <f>_xlfn.XLOOKUP(Table3[[#This Row],[Category Id]],DataCo_Products[Product Category Id],DataCo_Products[Product Category Name])</f>
        <v>Men's Footwear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>
        <v>18</v>
      </c>
      <c r="T117">
        <v>403</v>
      </c>
      <c r="U117" t="str">
        <f>_xlfn.XLOOKUP(Table3[[#This Row],[Product Id]],DataCo_Products[Product Id],DataCo_Products[Product Name])</f>
        <v>Nike Men's CJ Elite 2 TD Football Cleat</v>
      </c>
      <c r="V117">
        <v>129.9900055</v>
      </c>
      <c r="W117">
        <v>110.80340837177086</v>
      </c>
      <c r="X117">
        <v>1</v>
      </c>
      <c r="Y117">
        <v>23.399999619999999</v>
      </c>
      <c r="Z117">
        <v>129.9900055</v>
      </c>
      <c r="AA11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7" t="s">
        <v>30</v>
      </c>
    </row>
    <row r="118" spans="1:28" x14ac:dyDescent="0.35">
      <c r="A118">
        <v>46725</v>
      </c>
      <c r="B118" s="1">
        <v>42687</v>
      </c>
      <c r="C118">
        <v>4</v>
      </c>
      <c r="D118">
        <f>WORKDAY(Table3[[#This Row],[Days for shipment (scheduled)]],Table4[[#This Row],[Week Day]])</f>
        <v>5</v>
      </c>
      <c r="E118">
        <v>1</v>
      </c>
      <c r="F118" t="s">
        <v>62</v>
      </c>
      <c r="H118">
        <v>18</v>
      </c>
      <c r="I118" t="str">
        <f>_xlfn.XLOOKUP(Table3[[#This Row],[Category Id]],DataCo_Products[Product Category Id],DataCo_Products[Product Category Name])</f>
        <v>Men's Footwear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>
        <v>18</v>
      </c>
      <c r="T118">
        <v>403</v>
      </c>
      <c r="U118" t="str">
        <f>_xlfn.XLOOKUP(Table3[[#This Row],[Product Id]],DataCo_Products[Product Id],DataCo_Products[Product Name])</f>
        <v>Nike Men's CJ Elite 2 TD Football Cleat</v>
      </c>
      <c r="V118">
        <v>129.9900055</v>
      </c>
      <c r="W118">
        <v>110.80340837177086</v>
      </c>
      <c r="X118">
        <v>1</v>
      </c>
      <c r="Y118">
        <v>32.5</v>
      </c>
      <c r="Z118">
        <v>129.9900055</v>
      </c>
      <c r="AA11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8" t="s">
        <v>30</v>
      </c>
    </row>
    <row r="119" spans="1:28" x14ac:dyDescent="0.35">
      <c r="A119">
        <v>41442</v>
      </c>
      <c r="B119" s="1">
        <v>42609</v>
      </c>
      <c r="C119">
        <v>4</v>
      </c>
      <c r="D119">
        <f>WORKDAY(Table3[[#This Row],[Days for shipment (scheduled)]],Table4[[#This Row],[Week Day]])</f>
        <v>6</v>
      </c>
      <c r="E119">
        <v>0</v>
      </c>
      <c r="F119" t="s">
        <v>62</v>
      </c>
      <c r="H119">
        <v>17</v>
      </c>
      <c r="I119" t="str">
        <f>_xlfn.XLOOKUP(Table3[[#This Row],[Category Id]],DataCo_Products[Product Category Id],DataCo_Products[Product Category Name])</f>
        <v>Cleats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>
        <v>17</v>
      </c>
      <c r="T119">
        <v>365</v>
      </c>
      <c r="U119" t="str">
        <f>_xlfn.XLOOKUP(Table3[[#This Row],[Product Id]],DataCo_Products[Product Id],DataCo_Products[Product Name])</f>
        <v>Perfect Fitness Perfect Rip Deck</v>
      </c>
      <c r="V119">
        <v>59.990001679999999</v>
      </c>
      <c r="W119">
        <v>54.488929209402009</v>
      </c>
      <c r="X119">
        <v>1</v>
      </c>
      <c r="Y119">
        <v>15</v>
      </c>
      <c r="Z119">
        <v>59.990001679999999</v>
      </c>
      <c r="AA11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19" t="s">
        <v>30</v>
      </c>
    </row>
    <row r="120" spans="1:28" x14ac:dyDescent="0.35">
      <c r="A120">
        <v>41640</v>
      </c>
      <c r="B120" s="1">
        <v>42612</v>
      </c>
      <c r="C120">
        <v>4</v>
      </c>
      <c r="D120">
        <f>WORKDAY(Table3[[#This Row],[Days for shipment (scheduled)]],Table4[[#This Row],[Week Day]])</f>
        <v>9</v>
      </c>
      <c r="E120">
        <v>1</v>
      </c>
      <c r="F120" t="s">
        <v>62</v>
      </c>
      <c r="H120">
        <v>18</v>
      </c>
      <c r="I120" t="str">
        <f>_xlfn.XLOOKUP(Table3[[#This Row],[Category Id]],DataCo_Products[Product Category Id],DataCo_Products[Product Category Name])</f>
        <v>Men's Footwear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>
        <v>18</v>
      </c>
      <c r="T120">
        <v>403</v>
      </c>
      <c r="U120" t="str">
        <f>_xlfn.XLOOKUP(Table3[[#This Row],[Product Id]],DataCo_Products[Product Id],DataCo_Products[Product Name])</f>
        <v>Nike Men's CJ Elite 2 TD Football Cleat</v>
      </c>
      <c r="V120">
        <v>129.9900055</v>
      </c>
      <c r="W120">
        <v>110.80340837177086</v>
      </c>
      <c r="X120">
        <v>1</v>
      </c>
      <c r="Y120">
        <v>32.5</v>
      </c>
      <c r="Z120">
        <v>129.9900055</v>
      </c>
      <c r="AA12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0" t="s">
        <v>30</v>
      </c>
    </row>
    <row r="121" spans="1:28" x14ac:dyDescent="0.35">
      <c r="A121">
        <v>50000</v>
      </c>
      <c r="B121" s="1">
        <v>42734</v>
      </c>
      <c r="C121">
        <v>4</v>
      </c>
      <c r="D121">
        <f>WORKDAY(Table3[[#This Row],[Days for shipment (scheduled)]],Table4[[#This Row],[Week Day]])</f>
        <v>10</v>
      </c>
      <c r="E121">
        <v>1</v>
      </c>
      <c r="F121" t="s">
        <v>62</v>
      </c>
      <c r="H121">
        <v>17</v>
      </c>
      <c r="I121" t="str">
        <f>_xlfn.XLOOKUP(Table3[[#This Row],[Category Id]],DataCo_Products[Product Category Id],DataCo_Products[Product Category Name])</f>
        <v>Cleats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>
        <v>17</v>
      </c>
      <c r="T121">
        <v>365</v>
      </c>
      <c r="U121" t="str">
        <f>_xlfn.XLOOKUP(Table3[[#This Row],[Product Id]],DataCo_Products[Product Id],DataCo_Products[Product Name])</f>
        <v>Perfect Fitness Perfect Rip Deck</v>
      </c>
      <c r="V121">
        <v>59.990001679999999</v>
      </c>
      <c r="W121">
        <v>54.488929209402009</v>
      </c>
      <c r="X121">
        <v>1</v>
      </c>
      <c r="Y121">
        <v>15</v>
      </c>
      <c r="Z121">
        <v>59.990001679999999</v>
      </c>
      <c r="AA12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1" t="s">
        <v>30</v>
      </c>
    </row>
    <row r="122" spans="1:28" x14ac:dyDescent="0.35">
      <c r="A122">
        <v>47908</v>
      </c>
      <c r="B122" s="1">
        <v>42704</v>
      </c>
      <c r="C122">
        <v>4</v>
      </c>
      <c r="D122">
        <f>WORKDAY(Table3[[#This Row],[Days for shipment (scheduled)]],Table4[[#This Row],[Week Day]])</f>
        <v>11</v>
      </c>
      <c r="E122">
        <v>0</v>
      </c>
      <c r="F122" t="s">
        <v>62</v>
      </c>
      <c r="H122">
        <v>24</v>
      </c>
      <c r="I122" t="str">
        <f>_xlfn.XLOOKUP(Table3[[#This Row],[Category Id]],DataCo_Products[Product Category Id],DataCo_Products[Product Category Name])</f>
        <v>Women's Apparel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>
        <v>24</v>
      </c>
      <c r="T122">
        <v>502</v>
      </c>
      <c r="U122" t="str">
        <f>_xlfn.XLOOKUP(Table3[[#This Row],[Product Id]],DataCo_Products[Product Id],DataCo_Products[Product Name])</f>
        <v>Nike Men's Dri-FIT Victory Golf Polo</v>
      </c>
      <c r="V122">
        <v>50</v>
      </c>
      <c r="W122">
        <v>43.678035218757444</v>
      </c>
      <c r="X122">
        <v>1</v>
      </c>
      <c r="Y122">
        <v>3.5</v>
      </c>
      <c r="Z122">
        <v>50</v>
      </c>
      <c r="AA12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2" t="s">
        <v>30</v>
      </c>
    </row>
    <row r="123" spans="1:28" x14ac:dyDescent="0.35">
      <c r="A123">
        <v>44485</v>
      </c>
      <c r="B123" s="1">
        <v>42684</v>
      </c>
      <c r="C123">
        <v>4</v>
      </c>
      <c r="D123">
        <f>WORKDAY(Table3[[#This Row],[Days for shipment (scheduled)]],Table4[[#This Row],[Week Day]])</f>
        <v>12</v>
      </c>
      <c r="E123">
        <v>1</v>
      </c>
      <c r="F123" t="s">
        <v>62</v>
      </c>
      <c r="H123">
        <v>24</v>
      </c>
      <c r="I123" t="str">
        <f>_xlfn.XLOOKUP(Table3[[#This Row],[Category Id]],DataCo_Products[Product Category Id],DataCo_Products[Product Category Name])</f>
        <v>Women's Apparel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>
        <v>24</v>
      </c>
      <c r="T123">
        <v>502</v>
      </c>
      <c r="U123" t="str">
        <f>_xlfn.XLOOKUP(Table3[[#This Row],[Product Id]],DataCo_Products[Product Id],DataCo_Products[Product Name])</f>
        <v>Nike Men's Dri-FIT Victory Golf Polo</v>
      </c>
      <c r="V123">
        <v>50</v>
      </c>
      <c r="W123">
        <v>43.678035218757444</v>
      </c>
      <c r="X123">
        <v>1</v>
      </c>
      <c r="Y123">
        <v>6</v>
      </c>
      <c r="Z123">
        <v>50</v>
      </c>
      <c r="AA12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3" t="s">
        <v>30</v>
      </c>
    </row>
    <row r="124" spans="1:28" x14ac:dyDescent="0.35">
      <c r="A124">
        <v>41322</v>
      </c>
      <c r="B124" s="1">
        <v>42608</v>
      </c>
      <c r="C124">
        <v>4</v>
      </c>
      <c r="D124">
        <f>WORKDAY(Table3[[#This Row],[Days for shipment (scheduled)]],Table4[[#This Row],[Week Day]])</f>
        <v>13</v>
      </c>
      <c r="E124">
        <v>0</v>
      </c>
      <c r="F124" t="s">
        <v>62</v>
      </c>
      <c r="H124">
        <v>37</v>
      </c>
      <c r="I124" t="str">
        <f>_xlfn.XLOOKUP(Table3[[#This Row],[Category Id]],DataCo_Products[Product Category Id],DataCo_Products[Product Category Name])</f>
        <v>Electronics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>
        <v>37</v>
      </c>
      <c r="T124">
        <v>825</v>
      </c>
      <c r="U124" t="str">
        <f>_xlfn.XLOOKUP(Table3[[#This Row],[Product Id]],DataCo_Products[Product Id],DataCo_Products[Product Name])</f>
        <v>Bridgestone e6 Straight Distance NFL Tennesse</v>
      </c>
      <c r="V124">
        <v>31.989999770000001</v>
      </c>
      <c r="W124">
        <v>23.973333102666668</v>
      </c>
      <c r="X124">
        <v>1</v>
      </c>
      <c r="Y124">
        <v>0.31999999299999998</v>
      </c>
      <c r="Z124">
        <v>31.989999770000001</v>
      </c>
      <c r="AA12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4" t="s">
        <v>30</v>
      </c>
    </row>
    <row r="125" spans="1:28" x14ac:dyDescent="0.35">
      <c r="A125">
        <v>50419</v>
      </c>
      <c r="B125" s="1">
        <v>42856</v>
      </c>
      <c r="C125">
        <v>4</v>
      </c>
      <c r="D125">
        <f>WORKDAY(Table3[[#This Row],[Days for shipment (scheduled)]],Table4[[#This Row],[Week Day]])</f>
        <v>5</v>
      </c>
      <c r="E125">
        <v>1</v>
      </c>
      <c r="F125" t="s">
        <v>62</v>
      </c>
      <c r="H125">
        <v>40</v>
      </c>
      <c r="I125" t="str">
        <f>_xlfn.XLOOKUP(Table3[[#This Row],[Category Id]],DataCo_Products[Product Category Id],DataCo_Products[Product Category Name])</f>
        <v>Accessories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>
        <v>40</v>
      </c>
      <c r="T125">
        <v>897</v>
      </c>
      <c r="U125" t="str">
        <f>_xlfn.XLOOKUP(Table3[[#This Row],[Product Id]],DataCo_Products[Product Id],DataCo_Products[Product Name])</f>
        <v>Team Golf New England Patriots Putter Grip</v>
      </c>
      <c r="V125">
        <v>24.989999770000001</v>
      </c>
      <c r="W125">
        <v>31.600000078500003</v>
      </c>
      <c r="X125">
        <v>1</v>
      </c>
      <c r="Y125">
        <v>2.25</v>
      </c>
      <c r="Z125">
        <v>24.989999770000001</v>
      </c>
      <c r="AA12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5" t="s">
        <v>30</v>
      </c>
    </row>
    <row r="126" spans="1:28" x14ac:dyDescent="0.35">
      <c r="A126">
        <v>50364</v>
      </c>
      <c r="B126" s="1">
        <v>42856</v>
      </c>
      <c r="C126">
        <v>4</v>
      </c>
      <c r="D126">
        <f>WORKDAY(Table3[[#This Row],[Days for shipment (scheduled)]],Table4[[#This Row],[Week Day]])</f>
        <v>6</v>
      </c>
      <c r="E126">
        <v>1</v>
      </c>
      <c r="F126" t="s">
        <v>62</v>
      </c>
      <c r="H126">
        <v>43</v>
      </c>
      <c r="I126" t="str">
        <f>_xlfn.XLOOKUP(Table3[[#This Row],[Category Id]],DataCo_Products[Product Category Id],DataCo_Products[Product Category Name])</f>
        <v>Camping &amp; Hiking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>
        <v>43</v>
      </c>
      <c r="T126">
        <v>957</v>
      </c>
      <c r="U126" t="str">
        <f>_xlfn.XLOOKUP(Table3[[#This Row],[Product Id]],DataCo_Products[Product Id],DataCo_Products[Product Name])</f>
        <v>Diamondback Women's Serene Classic Comfort Bi</v>
      </c>
      <c r="V126">
        <v>299.98001099999999</v>
      </c>
      <c r="W126">
        <v>295.0300103351052</v>
      </c>
      <c r="X126">
        <v>1</v>
      </c>
      <c r="Y126">
        <v>9</v>
      </c>
      <c r="Z126">
        <v>299.98001099999999</v>
      </c>
      <c r="AA12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26" t="s">
        <v>30</v>
      </c>
    </row>
    <row r="127" spans="1:28" x14ac:dyDescent="0.35">
      <c r="A127">
        <v>42920</v>
      </c>
      <c r="B127" s="1">
        <v>42631</v>
      </c>
      <c r="C127">
        <v>4</v>
      </c>
      <c r="D127">
        <f>WORKDAY(Table3[[#This Row],[Days for shipment (scheduled)]],Table4[[#This Row],[Week Day]])</f>
        <v>9</v>
      </c>
      <c r="E127">
        <v>1</v>
      </c>
      <c r="F127" t="s">
        <v>62</v>
      </c>
      <c r="H127">
        <v>43</v>
      </c>
      <c r="I127" t="str">
        <f>_xlfn.XLOOKUP(Table3[[#This Row],[Category Id]],DataCo_Products[Product Category Id],DataCo_Products[Product Category Name])</f>
        <v>Camping &amp; Hiking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>
        <v>43</v>
      </c>
      <c r="T127">
        <v>957</v>
      </c>
      <c r="U127" t="str">
        <f>_xlfn.XLOOKUP(Table3[[#This Row],[Product Id]],DataCo_Products[Product Id],DataCo_Products[Product Name])</f>
        <v>Diamondback Women's Serene Classic Comfort Bi</v>
      </c>
      <c r="V127">
        <v>299.98001099999999</v>
      </c>
      <c r="W127">
        <v>295.0300103351052</v>
      </c>
      <c r="X127">
        <v>1</v>
      </c>
      <c r="Y127">
        <v>12</v>
      </c>
      <c r="Z127">
        <v>299.98001099999999</v>
      </c>
      <c r="AA12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27" t="s">
        <v>30</v>
      </c>
    </row>
    <row r="128" spans="1:28" x14ac:dyDescent="0.35">
      <c r="A128">
        <v>47908</v>
      </c>
      <c r="B128" s="1">
        <v>42704</v>
      </c>
      <c r="C128">
        <v>4</v>
      </c>
      <c r="D128">
        <f>WORKDAY(Table3[[#This Row],[Days for shipment (scheduled)]],Table4[[#This Row],[Week Day]])</f>
        <v>10</v>
      </c>
      <c r="E128">
        <v>0</v>
      </c>
      <c r="F128" t="s">
        <v>62</v>
      </c>
      <c r="H128">
        <v>43</v>
      </c>
      <c r="I128" t="str">
        <f>_xlfn.XLOOKUP(Table3[[#This Row],[Category Id]],DataCo_Products[Product Category Id],DataCo_Products[Product Category Name])</f>
        <v>Camping &amp; Hiking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>
        <v>43</v>
      </c>
      <c r="T128">
        <v>957</v>
      </c>
      <c r="U128" t="str">
        <f>_xlfn.XLOOKUP(Table3[[#This Row],[Product Id]],DataCo_Products[Product Id],DataCo_Products[Product Name])</f>
        <v>Diamondback Women's Serene Classic Comfort Bi</v>
      </c>
      <c r="V128">
        <v>299.98001099999999</v>
      </c>
      <c r="W128">
        <v>295.0300103351052</v>
      </c>
      <c r="X128">
        <v>1</v>
      </c>
      <c r="Y128">
        <v>21</v>
      </c>
      <c r="Z128">
        <v>299.98001099999999</v>
      </c>
      <c r="AA12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28" t="s">
        <v>30</v>
      </c>
    </row>
    <row r="129" spans="1:28" x14ac:dyDescent="0.35">
      <c r="A129">
        <v>46907</v>
      </c>
      <c r="B129" s="1">
        <v>42689</v>
      </c>
      <c r="C129">
        <v>4</v>
      </c>
      <c r="D129">
        <f>WORKDAY(Table3[[#This Row],[Days for shipment (scheduled)]],Table4[[#This Row],[Week Day]])</f>
        <v>11</v>
      </c>
      <c r="E129">
        <v>0</v>
      </c>
      <c r="F129" t="s">
        <v>62</v>
      </c>
      <c r="H129">
        <v>43</v>
      </c>
      <c r="I129" t="str">
        <f>_xlfn.XLOOKUP(Table3[[#This Row],[Category Id]],DataCo_Products[Product Category Id],DataCo_Products[Product Category Name])</f>
        <v>Camping &amp; Hiking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>
        <v>43</v>
      </c>
      <c r="T129">
        <v>957</v>
      </c>
      <c r="U129" t="str">
        <f>_xlfn.XLOOKUP(Table3[[#This Row],[Product Id]],DataCo_Products[Product Id],DataCo_Products[Product Name])</f>
        <v>Diamondback Women's Serene Classic Comfort Bi</v>
      </c>
      <c r="V129">
        <v>299.98001099999999</v>
      </c>
      <c r="W129">
        <v>295.0300103351052</v>
      </c>
      <c r="X129">
        <v>1</v>
      </c>
      <c r="Y129">
        <v>21</v>
      </c>
      <c r="Z129">
        <v>299.98001099999999</v>
      </c>
      <c r="AA12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29" t="s">
        <v>30</v>
      </c>
    </row>
    <row r="130" spans="1:28" x14ac:dyDescent="0.35">
      <c r="A130">
        <v>42712</v>
      </c>
      <c r="B130" s="1">
        <v>42628</v>
      </c>
      <c r="C130">
        <v>4</v>
      </c>
      <c r="D130">
        <f>WORKDAY(Table3[[#This Row],[Days for shipment (scheduled)]],Table4[[#This Row],[Week Day]])</f>
        <v>12</v>
      </c>
      <c r="E130">
        <v>0</v>
      </c>
      <c r="F130" t="s">
        <v>62</v>
      </c>
      <c r="H130">
        <v>43</v>
      </c>
      <c r="I130" t="str">
        <f>_xlfn.XLOOKUP(Table3[[#This Row],[Category Id]],DataCo_Products[Product Category Id],DataCo_Products[Product Category Name])</f>
        <v>Camping &amp; Hiking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>
        <v>43</v>
      </c>
      <c r="T130">
        <v>957</v>
      </c>
      <c r="U130" t="str">
        <f>_xlfn.XLOOKUP(Table3[[#This Row],[Product Id]],DataCo_Products[Product Id],DataCo_Products[Product Name])</f>
        <v>Diamondback Women's Serene Classic Comfort Bi</v>
      </c>
      <c r="V130">
        <v>299.98001099999999</v>
      </c>
      <c r="W130">
        <v>295.0300103351052</v>
      </c>
      <c r="X130">
        <v>1</v>
      </c>
      <c r="Y130">
        <v>36</v>
      </c>
      <c r="Z130">
        <v>299.98001099999999</v>
      </c>
      <c r="AA13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0" t="s">
        <v>30</v>
      </c>
    </row>
    <row r="131" spans="1:28" x14ac:dyDescent="0.35">
      <c r="A131">
        <v>51110</v>
      </c>
      <c r="B131" s="1">
        <v>42751</v>
      </c>
      <c r="C131">
        <v>4</v>
      </c>
      <c r="D131">
        <f>WORKDAY(Table3[[#This Row],[Days for shipment (scheduled)]],Table4[[#This Row],[Week Day]])</f>
        <v>13</v>
      </c>
      <c r="E131">
        <v>1</v>
      </c>
      <c r="F131" t="s">
        <v>62</v>
      </c>
      <c r="H131">
        <v>43</v>
      </c>
      <c r="I131" t="str">
        <f>_xlfn.XLOOKUP(Table3[[#This Row],[Category Id]],DataCo_Products[Product Category Id],DataCo_Products[Product Category Name])</f>
        <v>Camping &amp; Hiking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>
        <v>43</v>
      </c>
      <c r="T131">
        <v>957</v>
      </c>
      <c r="U131" t="str">
        <f>_xlfn.XLOOKUP(Table3[[#This Row],[Product Id]],DataCo_Products[Product Id],DataCo_Products[Product Name])</f>
        <v>Diamondback Women's Serene Classic Comfort Bi</v>
      </c>
      <c r="V131">
        <v>299.98001099999999</v>
      </c>
      <c r="W131">
        <v>295.0300103351052</v>
      </c>
      <c r="X131">
        <v>1</v>
      </c>
      <c r="Y131">
        <v>39</v>
      </c>
      <c r="Z131">
        <v>299.98001099999999</v>
      </c>
      <c r="AA13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1" t="s">
        <v>30</v>
      </c>
    </row>
    <row r="132" spans="1:28" x14ac:dyDescent="0.35">
      <c r="A132">
        <v>41404</v>
      </c>
      <c r="B132" s="1">
        <v>42609</v>
      </c>
      <c r="C132">
        <v>4</v>
      </c>
      <c r="D132">
        <f>WORKDAY(Table3[[#This Row],[Days for shipment (scheduled)]],Table4[[#This Row],[Week Day]])</f>
        <v>5</v>
      </c>
      <c r="E132">
        <v>1</v>
      </c>
      <c r="F132" t="s">
        <v>62</v>
      </c>
      <c r="H132">
        <v>43</v>
      </c>
      <c r="I132" t="str">
        <f>_xlfn.XLOOKUP(Table3[[#This Row],[Category Id]],DataCo_Products[Product Category Id],DataCo_Products[Product Category Name])</f>
        <v>Camping &amp; Hiking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>
        <v>43</v>
      </c>
      <c r="T132">
        <v>957</v>
      </c>
      <c r="U132" t="str">
        <f>_xlfn.XLOOKUP(Table3[[#This Row],[Product Id]],DataCo_Products[Product Id],DataCo_Products[Product Name])</f>
        <v>Diamondback Women's Serene Classic Comfort Bi</v>
      </c>
      <c r="V132">
        <v>299.98001099999999</v>
      </c>
      <c r="W132">
        <v>295.0300103351052</v>
      </c>
      <c r="X132">
        <v>1</v>
      </c>
      <c r="Y132">
        <v>45</v>
      </c>
      <c r="Z132">
        <v>299.98001099999999</v>
      </c>
      <c r="AA13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2" t="s">
        <v>30</v>
      </c>
    </row>
    <row r="133" spans="1:28" x14ac:dyDescent="0.35">
      <c r="A133">
        <v>44485</v>
      </c>
      <c r="B133" s="1">
        <v>42684</v>
      </c>
      <c r="C133">
        <v>4</v>
      </c>
      <c r="D133">
        <f>WORKDAY(Table3[[#This Row],[Days for shipment (scheduled)]],Table4[[#This Row],[Week Day]])</f>
        <v>6</v>
      </c>
      <c r="E133">
        <v>1</v>
      </c>
      <c r="F133" t="s">
        <v>62</v>
      </c>
      <c r="H133">
        <v>43</v>
      </c>
      <c r="I133" t="str">
        <f>_xlfn.XLOOKUP(Table3[[#This Row],[Category Id]],DataCo_Products[Product Category Id],DataCo_Products[Product Category Name])</f>
        <v>Camping &amp; Hiking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>
        <v>43</v>
      </c>
      <c r="T133">
        <v>957</v>
      </c>
      <c r="U133" t="str">
        <f>_xlfn.XLOOKUP(Table3[[#This Row],[Product Id]],DataCo_Products[Product Id],DataCo_Products[Product Name])</f>
        <v>Diamondback Women's Serene Classic Comfort Bi</v>
      </c>
      <c r="V133">
        <v>299.98001099999999</v>
      </c>
      <c r="W133">
        <v>295.0300103351052</v>
      </c>
      <c r="X133">
        <v>1</v>
      </c>
      <c r="Y133">
        <v>51</v>
      </c>
      <c r="Z133">
        <v>299.98001099999999</v>
      </c>
      <c r="AA13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3" t="s">
        <v>30</v>
      </c>
    </row>
    <row r="134" spans="1:28" x14ac:dyDescent="0.35">
      <c r="A134">
        <v>45418</v>
      </c>
      <c r="B134" s="1">
        <v>42667</v>
      </c>
      <c r="C134">
        <v>4</v>
      </c>
      <c r="D134">
        <f>WORKDAY(Table3[[#This Row],[Days for shipment (scheduled)]],Table4[[#This Row],[Week Day]])</f>
        <v>9</v>
      </c>
      <c r="E134">
        <v>0</v>
      </c>
      <c r="F134" t="s">
        <v>62</v>
      </c>
      <c r="H134">
        <v>43</v>
      </c>
      <c r="I134" t="str">
        <f>_xlfn.XLOOKUP(Table3[[#This Row],[Category Id]],DataCo_Products[Product Category Id],DataCo_Products[Product Category Name])</f>
        <v>Camping &amp; Hiking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>
        <v>43</v>
      </c>
      <c r="T134">
        <v>957</v>
      </c>
      <c r="U134" t="str">
        <f>_xlfn.XLOOKUP(Table3[[#This Row],[Product Id]],DataCo_Products[Product Id],DataCo_Products[Product Name])</f>
        <v>Diamondback Women's Serene Classic Comfort Bi</v>
      </c>
      <c r="V134">
        <v>299.98001099999999</v>
      </c>
      <c r="W134">
        <v>295.0300103351052</v>
      </c>
      <c r="X134">
        <v>1</v>
      </c>
      <c r="Y134">
        <v>54</v>
      </c>
      <c r="Z134">
        <v>299.98001099999999</v>
      </c>
      <c r="AA13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4" t="s">
        <v>30</v>
      </c>
    </row>
    <row r="135" spans="1:28" x14ac:dyDescent="0.35">
      <c r="A135">
        <v>45418</v>
      </c>
      <c r="B135" s="1">
        <v>42667</v>
      </c>
      <c r="C135">
        <v>4</v>
      </c>
      <c r="D135">
        <f>WORKDAY(Table3[[#This Row],[Days for shipment (scheduled)]],Table4[[#This Row],[Week Day]])</f>
        <v>10</v>
      </c>
      <c r="E135">
        <v>0</v>
      </c>
      <c r="F135" t="s">
        <v>62</v>
      </c>
      <c r="H135">
        <v>43</v>
      </c>
      <c r="I135" t="str">
        <f>_xlfn.XLOOKUP(Table3[[#This Row],[Category Id]],DataCo_Products[Product Category Id],DataCo_Products[Product Category Name])</f>
        <v>Camping &amp; Hiking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>
        <v>43</v>
      </c>
      <c r="T135">
        <v>957</v>
      </c>
      <c r="U135" t="str">
        <f>_xlfn.XLOOKUP(Table3[[#This Row],[Product Id]],DataCo_Products[Product Id],DataCo_Products[Product Name])</f>
        <v>Diamondback Women's Serene Classic Comfort Bi</v>
      </c>
      <c r="V135">
        <v>299.98001099999999</v>
      </c>
      <c r="W135">
        <v>295.0300103351052</v>
      </c>
      <c r="X135">
        <v>1</v>
      </c>
      <c r="Y135">
        <v>60</v>
      </c>
      <c r="Z135">
        <v>299.98001099999999</v>
      </c>
      <c r="AA13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35" t="s">
        <v>30</v>
      </c>
    </row>
    <row r="136" spans="1:28" x14ac:dyDescent="0.35">
      <c r="A136">
        <v>46495</v>
      </c>
      <c r="B136" s="1">
        <v>42624</v>
      </c>
      <c r="C136">
        <v>1</v>
      </c>
      <c r="D136">
        <f>WORKDAY(Table3[[#This Row],[Days for shipment (scheduled)]],Table4[[#This Row],[Week Day]])</f>
        <v>6</v>
      </c>
      <c r="E136">
        <v>1</v>
      </c>
      <c r="F136" t="s">
        <v>187</v>
      </c>
      <c r="H136">
        <v>18</v>
      </c>
      <c r="I136" t="str">
        <f>_xlfn.XLOOKUP(Table3[[#This Row],[Category Id]],DataCo_Products[Product Category Id],DataCo_Products[Product Category Name])</f>
        <v>Men's Footwear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>
        <v>18</v>
      </c>
      <c r="T136">
        <v>403</v>
      </c>
      <c r="U136" t="str">
        <f>_xlfn.XLOOKUP(Table3[[#This Row],[Product Id]],DataCo_Products[Product Id],DataCo_Products[Product Name])</f>
        <v>Nike Men's CJ Elite 2 TD Football Cleat</v>
      </c>
      <c r="V136">
        <v>129.9900055</v>
      </c>
      <c r="W136">
        <v>110.80340837177086</v>
      </c>
      <c r="X136">
        <v>1</v>
      </c>
      <c r="Y136">
        <v>5.1999998090000004</v>
      </c>
      <c r="Z136">
        <v>129.9900055</v>
      </c>
      <c r="AA13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36" t="s">
        <v>30</v>
      </c>
    </row>
    <row r="137" spans="1:28" x14ac:dyDescent="0.35">
      <c r="A137">
        <v>50236</v>
      </c>
      <c r="B137" s="1">
        <v>42795</v>
      </c>
      <c r="C137">
        <v>1</v>
      </c>
      <c r="D137">
        <f>WORKDAY(Table3[[#This Row],[Days for shipment (scheduled)]],Table4[[#This Row],[Week Day]])</f>
        <v>9</v>
      </c>
      <c r="E137">
        <v>1</v>
      </c>
      <c r="F137" t="s">
        <v>187</v>
      </c>
      <c r="H137">
        <v>18</v>
      </c>
      <c r="I137" t="str">
        <f>_xlfn.XLOOKUP(Table3[[#This Row],[Category Id]],DataCo_Products[Product Category Id],DataCo_Products[Product Category Name])</f>
        <v>Men's Footwear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>
        <v>18</v>
      </c>
      <c r="T137">
        <v>403</v>
      </c>
      <c r="U137" t="str">
        <f>_xlfn.XLOOKUP(Table3[[#This Row],[Product Id]],DataCo_Products[Product Id],DataCo_Products[Product Name])</f>
        <v>Nike Men's CJ Elite 2 TD Football Cleat</v>
      </c>
      <c r="V137">
        <v>129.9900055</v>
      </c>
      <c r="W137">
        <v>110.80340837177086</v>
      </c>
      <c r="X137">
        <v>1</v>
      </c>
      <c r="Y137">
        <v>7.1500000950000002</v>
      </c>
      <c r="Z137">
        <v>129.9900055</v>
      </c>
      <c r="AA13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37" t="s">
        <v>30</v>
      </c>
    </row>
    <row r="138" spans="1:28" x14ac:dyDescent="0.35">
      <c r="A138">
        <v>48978</v>
      </c>
      <c r="B138" s="1">
        <v>42719</v>
      </c>
      <c r="C138">
        <v>4</v>
      </c>
      <c r="D138">
        <f>WORKDAY(Table3[[#This Row],[Days for shipment (scheduled)]],Table4[[#This Row],[Week Day]])</f>
        <v>13</v>
      </c>
      <c r="E138">
        <v>0</v>
      </c>
      <c r="F138" t="s">
        <v>62</v>
      </c>
      <c r="H138">
        <v>17</v>
      </c>
      <c r="I138" t="str">
        <f>_xlfn.XLOOKUP(Table3[[#This Row],[Category Id]],DataCo_Products[Product Category Id],DataCo_Products[Product Category Name])</f>
        <v>Cleats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>
        <v>17</v>
      </c>
      <c r="T138">
        <v>365</v>
      </c>
      <c r="U138" t="str">
        <f>_xlfn.XLOOKUP(Table3[[#This Row],[Product Id]],DataCo_Products[Product Id],DataCo_Products[Product Name])</f>
        <v>Perfect Fitness Perfect Rip Deck</v>
      </c>
      <c r="V138">
        <v>59.990001679999999</v>
      </c>
      <c r="W138">
        <v>54.488929209402009</v>
      </c>
      <c r="X138">
        <v>3</v>
      </c>
      <c r="Y138">
        <v>0</v>
      </c>
      <c r="Z138">
        <v>179.97000503999999</v>
      </c>
      <c r="AA1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38" t="s">
        <v>66</v>
      </c>
    </row>
    <row r="139" spans="1:28" x14ac:dyDescent="0.35">
      <c r="A139">
        <v>50002</v>
      </c>
      <c r="B139" s="1">
        <v>42734</v>
      </c>
      <c r="C139">
        <v>4</v>
      </c>
      <c r="D139">
        <f>WORKDAY(Table3[[#This Row],[Days for shipment (scheduled)]],Table4[[#This Row],[Week Day]])</f>
        <v>5</v>
      </c>
      <c r="E139">
        <v>0</v>
      </c>
      <c r="F139" t="s">
        <v>62</v>
      </c>
      <c r="H139">
        <v>17</v>
      </c>
      <c r="I139" t="str">
        <f>_xlfn.XLOOKUP(Table3[[#This Row],[Category Id]],DataCo_Products[Product Category Id],DataCo_Products[Product Category Name])</f>
        <v>Cleats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>
        <v>17</v>
      </c>
      <c r="T139">
        <v>365</v>
      </c>
      <c r="U139" t="str">
        <f>_xlfn.XLOOKUP(Table3[[#This Row],[Product Id]],DataCo_Products[Product Id],DataCo_Products[Product Name])</f>
        <v>Perfect Fitness Perfect Rip Deck</v>
      </c>
      <c r="V139">
        <v>59.990001679999999</v>
      </c>
      <c r="W139">
        <v>54.488929209402009</v>
      </c>
      <c r="X139">
        <v>3</v>
      </c>
      <c r="Y139">
        <v>16.200000760000002</v>
      </c>
      <c r="Z139">
        <v>179.97000503999999</v>
      </c>
      <c r="AA1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39" t="s">
        <v>66</v>
      </c>
    </row>
    <row r="140" spans="1:28" x14ac:dyDescent="0.35">
      <c r="A140">
        <v>50002</v>
      </c>
      <c r="B140" s="1">
        <v>42734</v>
      </c>
      <c r="C140">
        <v>4</v>
      </c>
      <c r="D140">
        <f>WORKDAY(Table3[[#This Row],[Days for shipment (scheduled)]],Table4[[#This Row],[Week Day]])</f>
        <v>6</v>
      </c>
      <c r="E140">
        <v>0</v>
      </c>
      <c r="F140" t="s">
        <v>62</v>
      </c>
      <c r="H140">
        <v>17</v>
      </c>
      <c r="I140" t="str">
        <f>_xlfn.XLOOKUP(Table3[[#This Row],[Category Id]],DataCo_Products[Product Category Id],DataCo_Products[Product Category Name])</f>
        <v>Cleats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>
        <v>17</v>
      </c>
      <c r="T140">
        <v>365</v>
      </c>
      <c r="U140" t="str">
        <f>_xlfn.XLOOKUP(Table3[[#This Row],[Product Id]],DataCo_Products[Product Id],DataCo_Products[Product Name])</f>
        <v>Perfect Fitness Perfect Rip Deck</v>
      </c>
      <c r="V140">
        <v>59.990001679999999</v>
      </c>
      <c r="W140">
        <v>54.488929209402009</v>
      </c>
      <c r="X140">
        <v>3</v>
      </c>
      <c r="Y140">
        <v>18</v>
      </c>
      <c r="Z140">
        <v>179.97000503999999</v>
      </c>
      <c r="AA1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0" t="s">
        <v>66</v>
      </c>
    </row>
    <row r="141" spans="1:28" x14ac:dyDescent="0.35">
      <c r="A141">
        <v>47208</v>
      </c>
      <c r="B141" s="1">
        <v>42694</v>
      </c>
      <c r="C141">
        <v>4</v>
      </c>
      <c r="D141">
        <f>WORKDAY(Table3[[#This Row],[Days for shipment (scheduled)]],Table4[[#This Row],[Week Day]])</f>
        <v>9</v>
      </c>
      <c r="E141">
        <v>0</v>
      </c>
      <c r="F141" t="s">
        <v>62</v>
      </c>
      <c r="H141">
        <v>24</v>
      </c>
      <c r="I141" t="str">
        <f>_xlfn.XLOOKUP(Table3[[#This Row],[Category Id]],DataCo_Products[Product Category Id],DataCo_Products[Product Category Name])</f>
        <v>Women's Apparel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>
        <v>24</v>
      </c>
      <c r="T141">
        <v>502</v>
      </c>
      <c r="U141" t="str">
        <f>_xlfn.XLOOKUP(Table3[[#This Row],[Product Id]],DataCo_Products[Product Id],DataCo_Products[Product Name])</f>
        <v>Nike Men's Dri-FIT Victory Golf Polo</v>
      </c>
      <c r="V141">
        <v>50</v>
      </c>
      <c r="W141">
        <v>43.678035218757444</v>
      </c>
      <c r="X141">
        <v>3</v>
      </c>
      <c r="Y141">
        <v>10.5</v>
      </c>
      <c r="Z141">
        <v>150</v>
      </c>
      <c r="AA1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1" t="s">
        <v>66</v>
      </c>
    </row>
    <row r="142" spans="1:28" x14ac:dyDescent="0.35">
      <c r="A142">
        <v>43689</v>
      </c>
      <c r="B142" s="1">
        <v>42642</v>
      </c>
      <c r="C142">
        <v>4</v>
      </c>
      <c r="D142">
        <f>WORKDAY(Table3[[#This Row],[Days for shipment (scheduled)]],Table4[[#This Row],[Week Day]])</f>
        <v>10</v>
      </c>
      <c r="E142">
        <v>1</v>
      </c>
      <c r="F142" t="s">
        <v>62</v>
      </c>
      <c r="H142">
        <v>9</v>
      </c>
      <c r="I142" t="str">
        <f>_xlfn.XLOOKUP(Table3[[#This Row],[Category Id]],DataCo_Products[Product Category Id],DataCo_Products[Product Category Name])</f>
        <v>Cardio Equipment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>
        <v>9</v>
      </c>
      <c r="T142">
        <v>191</v>
      </c>
      <c r="U142" t="str">
        <f>_xlfn.XLOOKUP(Table3[[#This Row],[Product Id]],DataCo_Products[Product Id],DataCo_Products[Product Name])</f>
        <v>Nike Men's Free 5.0+ Running Shoe</v>
      </c>
      <c r="V142">
        <v>99.989997860000003</v>
      </c>
      <c r="W142">
        <v>95.114003926871064</v>
      </c>
      <c r="X142">
        <v>3</v>
      </c>
      <c r="Y142">
        <v>48</v>
      </c>
      <c r="Z142">
        <v>299.96999357999999</v>
      </c>
      <c r="AA1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2" t="s">
        <v>66</v>
      </c>
    </row>
    <row r="143" spans="1:28" x14ac:dyDescent="0.35">
      <c r="A143">
        <v>43681</v>
      </c>
      <c r="B143" s="1">
        <v>42642</v>
      </c>
      <c r="C143">
        <v>4</v>
      </c>
      <c r="D143">
        <f>WORKDAY(Table3[[#This Row],[Days for shipment (scheduled)]],Table4[[#This Row],[Week Day]])</f>
        <v>11</v>
      </c>
      <c r="E143">
        <v>0</v>
      </c>
      <c r="F143" t="s">
        <v>62</v>
      </c>
      <c r="H143">
        <v>9</v>
      </c>
      <c r="I143" t="str">
        <f>_xlfn.XLOOKUP(Table3[[#This Row],[Category Id]],DataCo_Products[Product Category Id],DataCo_Products[Product Category Name])</f>
        <v>Cardio Equipment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>
        <v>9</v>
      </c>
      <c r="T143">
        <v>191</v>
      </c>
      <c r="U143" t="str">
        <f>_xlfn.XLOOKUP(Table3[[#This Row],[Product Id]],DataCo_Products[Product Id],DataCo_Products[Product Name])</f>
        <v>Nike Men's Free 5.0+ Running Shoe</v>
      </c>
      <c r="V143">
        <v>99.989997860000003</v>
      </c>
      <c r="W143">
        <v>95.114003926871064</v>
      </c>
      <c r="X143">
        <v>3</v>
      </c>
      <c r="Y143">
        <v>50.990001679999999</v>
      </c>
      <c r="Z143">
        <v>299.96999357999999</v>
      </c>
      <c r="AA1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3" t="s">
        <v>66</v>
      </c>
    </row>
    <row r="144" spans="1:28" x14ac:dyDescent="0.35">
      <c r="A144">
        <v>44895</v>
      </c>
      <c r="B144" s="1">
        <v>42660</v>
      </c>
      <c r="C144">
        <v>4</v>
      </c>
      <c r="D144">
        <f>WORKDAY(Table3[[#This Row],[Days for shipment (scheduled)]],Table4[[#This Row],[Week Day]])</f>
        <v>12</v>
      </c>
      <c r="E144">
        <v>1</v>
      </c>
      <c r="F144" t="s">
        <v>62</v>
      </c>
      <c r="H144">
        <v>17</v>
      </c>
      <c r="I144" t="str">
        <f>_xlfn.XLOOKUP(Table3[[#This Row],[Category Id]],DataCo_Products[Product Category Id],DataCo_Products[Product Category Name])</f>
        <v>Cleats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>
        <v>17</v>
      </c>
      <c r="T144">
        <v>365</v>
      </c>
      <c r="U144" t="str">
        <f>_xlfn.XLOOKUP(Table3[[#This Row],[Product Id]],DataCo_Products[Product Id],DataCo_Products[Product Name])</f>
        <v>Perfect Fitness Perfect Rip Deck</v>
      </c>
      <c r="V144">
        <v>59.990001679999999</v>
      </c>
      <c r="W144">
        <v>54.488929209402009</v>
      </c>
      <c r="X144">
        <v>3</v>
      </c>
      <c r="Y144">
        <v>0</v>
      </c>
      <c r="Z144">
        <v>179.97000503999999</v>
      </c>
      <c r="AA1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4" t="s">
        <v>66</v>
      </c>
    </row>
    <row r="145" spans="1:28" x14ac:dyDescent="0.35">
      <c r="A145">
        <v>50365</v>
      </c>
      <c r="B145" s="1">
        <v>42856</v>
      </c>
      <c r="C145">
        <v>4</v>
      </c>
      <c r="D145">
        <f>WORKDAY(Table3[[#This Row],[Days for shipment (scheduled)]],Table4[[#This Row],[Week Day]])</f>
        <v>13</v>
      </c>
      <c r="E145">
        <v>1</v>
      </c>
      <c r="F145" t="s">
        <v>62</v>
      </c>
      <c r="H145">
        <v>17</v>
      </c>
      <c r="I145" t="str">
        <f>_xlfn.XLOOKUP(Table3[[#This Row],[Category Id]],DataCo_Products[Product Category Id],DataCo_Products[Product Category Name])</f>
        <v>Cleats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>
        <v>17</v>
      </c>
      <c r="T145">
        <v>365</v>
      </c>
      <c r="U145" t="str">
        <f>_xlfn.XLOOKUP(Table3[[#This Row],[Product Id]],DataCo_Products[Product Id],DataCo_Products[Product Name])</f>
        <v>Perfect Fitness Perfect Rip Deck</v>
      </c>
      <c r="V145">
        <v>59.990001679999999</v>
      </c>
      <c r="W145">
        <v>54.488929209402009</v>
      </c>
      <c r="X145">
        <v>3</v>
      </c>
      <c r="Y145">
        <v>0</v>
      </c>
      <c r="Z145">
        <v>179.97000503999999</v>
      </c>
      <c r="AA1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5" t="s">
        <v>66</v>
      </c>
    </row>
    <row r="146" spans="1:28" x14ac:dyDescent="0.35">
      <c r="A146">
        <v>43908</v>
      </c>
      <c r="B146" s="1">
        <v>42410</v>
      </c>
      <c r="C146">
        <v>4</v>
      </c>
      <c r="D146">
        <f>WORKDAY(Table3[[#This Row],[Days for shipment (scheduled)]],Table4[[#This Row],[Week Day]])</f>
        <v>5</v>
      </c>
      <c r="E146">
        <v>0</v>
      </c>
      <c r="F146" t="s">
        <v>62</v>
      </c>
      <c r="H146">
        <v>17</v>
      </c>
      <c r="I146" t="str">
        <f>_xlfn.XLOOKUP(Table3[[#This Row],[Category Id]],DataCo_Products[Product Category Id],DataCo_Products[Product Category Name])</f>
        <v>Cleats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>
        <v>17</v>
      </c>
      <c r="T146">
        <v>365</v>
      </c>
      <c r="U146" t="str">
        <f>_xlfn.XLOOKUP(Table3[[#This Row],[Product Id]],DataCo_Products[Product Id],DataCo_Products[Product Name])</f>
        <v>Perfect Fitness Perfect Rip Deck</v>
      </c>
      <c r="V146">
        <v>59.990001679999999</v>
      </c>
      <c r="W146">
        <v>54.488929209402009</v>
      </c>
      <c r="X146">
        <v>3</v>
      </c>
      <c r="Y146">
        <v>23.399999619999999</v>
      </c>
      <c r="Z146">
        <v>179.97000503999999</v>
      </c>
      <c r="AA1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6" t="s">
        <v>66</v>
      </c>
    </row>
    <row r="147" spans="1:28" x14ac:dyDescent="0.35">
      <c r="A147">
        <v>50437</v>
      </c>
      <c r="B147" s="1">
        <v>42887</v>
      </c>
      <c r="C147">
        <v>4</v>
      </c>
      <c r="D147">
        <f>WORKDAY(Table3[[#This Row],[Days for shipment (scheduled)]],Table4[[#This Row],[Week Day]])</f>
        <v>6</v>
      </c>
      <c r="E147">
        <v>0</v>
      </c>
      <c r="F147" t="s">
        <v>62</v>
      </c>
      <c r="H147">
        <v>26</v>
      </c>
      <c r="I147" t="str">
        <f>_xlfn.XLOOKUP(Table3[[#This Row],[Category Id]],DataCo_Products[Product Category Id],DataCo_Products[Product Category Name])</f>
        <v>Girls' Apparel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>
        <v>26</v>
      </c>
      <c r="T147">
        <v>567</v>
      </c>
      <c r="U147" t="str">
        <f>_xlfn.XLOOKUP(Table3[[#This Row],[Product Id]],DataCo_Products[Product Id],DataCo_Products[Product Name])</f>
        <v>adidas Men's Germany Black Crest Away Tee</v>
      </c>
      <c r="V147">
        <v>25</v>
      </c>
      <c r="W147">
        <v>17.922466723766668</v>
      </c>
      <c r="X147">
        <v>3</v>
      </c>
      <c r="Y147">
        <v>2.25</v>
      </c>
      <c r="Z147">
        <v>75</v>
      </c>
      <c r="AA1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7" t="s">
        <v>66</v>
      </c>
    </row>
    <row r="148" spans="1:28" x14ac:dyDescent="0.35">
      <c r="A148">
        <v>50566</v>
      </c>
      <c r="B148" s="1">
        <v>42948</v>
      </c>
      <c r="C148">
        <v>4</v>
      </c>
      <c r="D148">
        <f>WORKDAY(Table3[[#This Row],[Days for shipment (scheduled)]],Table4[[#This Row],[Week Day]])</f>
        <v>9</v>
      </c>
      <c r="E148">
        <v>0</v>
      </c>
      <c r="F148" t="s">
        <v>62</v>
      </c>
      <c r="H148">
        <v>24</v>
      </c>
      <c r="I148" t="str">
        <f>_xlfn.XLOOKUP(Table3[[#This Row],[Category Id]],DataCo_Products[Product Category Id],DataCo_Products[Product Category Name])</f>
        <v>Women's Apparel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>
        <v>24</v>
      </c>
      <c r="T148">
        <v>502</v>
      </c>
      <c r="U148" t="str">
        <f>_xlfn.XLOOKUP(Table3[[#This Row],[Product Id]],DataCo_Products[Product Id],DataCo_Products[Product Name])</f>
        <v>Nike Men's Dri-FIT Victory Golf Polo</v>
      </c>
      <c r="V148">
        <v>50</v>
      </c>
      <c r="W148">
        <v>43.678035218757444</v>
      </c>
      <c r="X148">
        <v>3</v>
      </c>
      <c r="Y148">
        <v>8.25</v>
      </c>
      <c r="Z148">
        <v>150</v>
      </c>
      <c r="AA1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8" t="s">
        <v>66</v>
      </c>
    </row>
    <row r="149" spans="1:28" x14ac:dyDescent="0.35">
      <c r="A149">
        <v>47468</v>
      </c>
      <c r="B149" s="1">
        <v>42697</v>
      </c>
      <c r="C149">
        <v>4</v>
      </c>
      <c r="D149">
        <f>WORKDAY(Table3[[#This Row],[Days for shipment (scheduled)]],Table4[[#This Row],[Week Day]])</f>
        <v>10</v>
      </c>
      <c r="E149">
        <v>0</v>
      </c>
      <c r="F149" t="s">
        <v>62</v>
      </c>
      <c r="H149">
        <v>24</v>
      </c>
      <c r="I149" t="str">
        <f>_xlfn.XLOOKUP(Table3[[#This Row],[Category Id]],DataCo_Products[Product Category Id],DataCo_Products[Product Category Name])</f>
        <v>Women's Apparel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>
        <v>24</v>
      </c>
      <c r="T149">
        <v>502</v>
      </c>
      <c r="U149" t="str">
        <f>_xlfn.XLOOKUP(Table3[[#This Row],[Product Id]],DataCo_Products[Product Id],DataCo_Products[Product Name])</f>
        <v>Nike Men's Dri-FIT Victory Golf Polo</v>
      </c>
      <c r="V149">
        <v>50</v>
      </c>
      <c r="W149">
        <v>43.678035218757444</v>
      </c>
      <c r="X149">
        <v>3</v>
      </c>
      <c r="Y149">
        <v>22.5</v>
      </c>
      <c r="Z149">
        <v>150</v>
      </c>
      <c r="AA1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49" t="s">
        <v>66</v>
      </c>
    </row>
    <row r="150" spans="1:28" x14ac:dyDescent="0.35">
      <c r="A150">
        <v>43689</v>
      </c>
      <c r="B150" s="1">
        <v>42642</v>
      </c>
      <c r="C150">
        <v>4</v>
      </c>
      <c r="D150">
        <f>WORKDAY(Table3[[#This Row],[Days for shipment (scheduled)]],Table4[[#This Row],[Week Day]])</f>
        <v>11</v>
      </c>
      <c r="E150">
        <v>1</v>
      </c>
      <c r="F150" t="s">
        <v>62</v>
      </c>
      <c r="H150">
        <v>29</v>
      </c>
      <c r="I150" t="str">
        <f>_xlfn.XLOOKUP(Table3[[#This Row],[Category Id]],DataCo_Products[Product Category Id],DataCo_Products[Product Category Name])</f>
        <v>Shop By Sport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>
        <v>29</v>
      </c>
      <c r="T150">
        <v>627</v>
      </c>
      <c r="U150" t="str">
        <f>_xlfn.XLOOKUP(Table3[[#This Row],[Product Id]],DataCo_Products[Product Id],DataCo_Products[Product Name])</f>
        <v>Under Armour Girls' Toddler Spine Surge Runni</v>
      </c>
      <c r="V150">
        <v>39.990001679999999</v>
      </c>
      <c r="W150">
        <v>34.198098313835338</v>
      </c>
      <c r="X150">
        <v>3</v>
      </c>
      <c r="Y150">
        <v>20.38999939</v>
      </c>
      <c r="Z150">
        <v>119.97000503999999</v>
      </c>
      <c r="AA1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0" t="s">
        <v>66</v>
      </c>
    </row>
    <row r="151" spans="1:28" x14ac:dyDescent="0.35">
      <c r="A151">
        <v>49528</v>
      </c>
      <c r="B151" s="1">
        <v>42727</v>
      </c>
      <c r="C151">
        <v>4</v>
      </c>
      <c r="D151">
        <f>WORKDAY(Table3[[#This Row],[Days for shipment (scheduled)]],Table4[[#This Row],[Week Day]])</f>
        <v>12</v>
      </c>
      <c r="E151">
        <v>0</v>
      </c>
      <c r="F151" t="s">
        <v>62</v>
      </c>
      <c r="H151">
        <v>9</v>
      </c>
      <c r="I151" t="str">
        <f>_xlfn.XLOOKUP(Table3[[#This Row],[Category Id]],DataCo_Products[Product Category Id],DataCo_Products[Product Category Name])</f>
        <v>Cardio Equipment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>
        <v>9</v>
      </c>
      <c r="T151">
        <v>191</v>
      </c>
      <c r="U151" t="str">
        <f>_xlfn.XLOOKUP(Table3[[#This Row],[Product Id]],DataCo_Products[Product Id],DataCo_Products[Product Name])</f>
        <v>Nike Men's Free 5.0+ Running Shoe</v>
      </c>
      <c r="V151">
        <v>99.989997860000003</v>
      </c>
      <c r="W151">
        <v>95.114003926871064</v>
      </c>
      <c r="X151">
        <v>3</v>
      </c>
      <c r="Y151">
        <v>39</v>
      </c>
      <c r="Z151">
        <v>299.96999357999999</v>
      </c>
      <c r="AA1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1" t="s">
        <v>66</v>
      </c>
    </row>
    <row r="152" spans="1:28" x14ac:dyDescent="0.35">
      <c r="A152">
        <v>44474</v>
      </c>
      <c r="B152" s="1">
        <v>42684</v>
      </c>
      <c r="C152">
        <v>4</v>
      </c>
      <c r="D152">
        <f>WORKDAY(Table3[[#This Row],[Days for shipment (scheduled)]],Table4[[#This Row],[Week Day]])</f>
        <v>13</v>
      </c>
      <c r="E152">
        <v>1</v>
      </c>
      <c r="F152" t="s">
        <v>62</v>
      </c>
      <c r="H152">
        <v>9</v>
      </c>
      <c r="I152" t="str">
        <f>_xlfn.XLOOKUP(Table3[[#This Row],[Category Id]],DataCo_Products[Product Category Id],DataCo_Products[Product Category Name])</f>
        <v>Cardio Equipment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>
        <v>9</v>
      </c>
      <c r="T152">
        <v>191</v>
      </c>
      <c r="U152" t="str">
        <f>_xlfn.XLOOKUP(Table3[[#This Row],[Product Id]],DataCo_Products[Product Id],DataCo_Products[Product Name])</f>
        <v>Nike Men's Free 5.0+ Running Shoe</v>
      </c>
      <c r="V152">
        <v>99.989997860000003</v>
      </c>
      <c r="W152">
        <v>95.114003926871064</v>
      </c>
      <c r="X152">
        <v>3</v>
      </c>
      <c r="Y152">
        <v>53.990001679999999</v>
      </c>
      <c r="Z152">
        <v>299.96999357999999</v>
      </c>
      <c r="AA1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2" t="s">
        <v>66</v>
      </c>
    </row>
    <row r="153" spans="1:28" x14ac:dyDescent="0.35">
      <c r="A153">
        <v>41832</v>
      </c>
      <c r="B153" s="1">
        <v>42409</v>
      </c>
      <c r="C153">
        <v>4</v>
      </c>
      <c r="D153">
        <f>WORKDAY(Table3[[#This Row],[Days for shipment (scheduled)]],Table4[[#This Row],[Week Day]])</f>
        <v>5</v>
      </c>
      <c r="E153">
        <v>0</v>
      </c>
      <c r="F153" t="s">
        <v>62</v>
      </c>
      <c r="H153">
        <v>17</v>
      </c>
      <c r="I153" t="str">
        <f>_xlfn.XLOOKUP(Table3[[#This Row],[Category Id]],DataCo_Products[Product Category Id],DataCo_Products[Product Category Name])</f>
        <v>Cleats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>
        <v>17</v>
      </c>
      <c r="T153">
        <v>365</v>
      </c>
      <c r="U153" t="str">
        <f>_xlfn.XLOOKUP(Table3[[#This Row],[Product Id]],DataCo_Products[Product Id],DataCo_Products[Product Name])</f>
        <v>Perfect Fitness Perfect Rip Deck</v>
      </c>
      <c r="V153">
        <v>59.990001679999999</v>
      </c>
      <c r="W153">
        <v>54.488929209402009</v>
      </c>
      <c r="X153">
        <v>3</v>
      </c>
      <c r="Y153">
        <v>21.600000380000001</v>
      </c>
      <c r="Z153">
        <v>179.97000503999999</v>
      </c>
      <c r="AA1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3" t="s">
        <v>66</v>
      </c>
    </row>
    <row r="154" spans="1:28" x14ac:dyDescent="0.35">
      <c r="A154">
        <v>49765</v>
      </c>
      <c r="B154" s="1">
        <v>42731</v>
      </c>
      <c r="C154">
        <v>4</v>
      </c>
      <c r="D154">
        <f>WORKDAY(Table3[[#This Row],[Days for shipment (scheduled)]],Table4[[#This Row],[Week Day]])</f>
        <v>6</v>
      </c>
      <c r="E154">
        <v>1</v>
      </c>
      <c r="F154" t="s">
        <v>62</v>
      </c>
      <c r="H154">
        <v>17</v>
      </c>
      <c r="I154" t="str">
        <f>_xlfn.XLOOKUP(Table3[[#This Row],[Category Id]],DataCo_Products[Product Category Id],DataCo_Products[Product Category Name])</f>
        <v>Cleats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>
        <v>17</v>
      </c>
      <c r="T154">
        <v>365</v>
      </c>
      <c r="U154" t="str">
        <f>_xlfn.XLOOKUP(Table3[[#This Row],[Product Id]],DataCo_Products[Product Id],DataCo_Products[Product Name])</f>
        <v>Perfect Fitness Perfect Rip Deck</v>
      </c>
      <c r="V154">
        <v>59.990001679999999</v>
      </c>
      <c r="W154">
        <v>54.488929209402009</v>
      </c>
      <c r="X154">
        <v>3</v>
      </c>
      <c r="Y154">
        <v>23.399999619999999</v>
      </c>
      <c r="Z154">
        <v>179.97000503999999</v>
      </c>
      <c r="AA1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4" t="s">
        <v>66</v>
      </c>
    </row>
    <row r="155" spans="1:28" x14ac:dyDescent="0.35">
      <c r="A155">
        <v>42885</v>
      </c>
      <c r="B155" s="1">
        <v>42631</v>
      </c>
      <c r="C155">
        <v>4</v>
      </c>
      <c r="D155">
        <f>WORKDAY(Table3[[#This Row],[Days for shipment (scheduled)]],Table4[[#This Row],[Week Day]])</f>
        <v>9</v>
      </c>
      <c r="E155">
        <v>1</v>
      </c>
      <c r="F155" t="s">
        <v>62</v>
      </c>
      <c r="H155">
        <v>17</v>
      </c>
      <c r="I155" t="str">
        <f>_xlfn.XLOOKUP(Table3[[#This Row],[Category Id]],DataCo_Products[Product Category Id],DataCo_Products[Product Category Name])</f>
        <v>Cleats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>
        <v>17</v>
      </c>
      <c r="T155">
        <v>365</v>
      </c>
      <c r="U155" t="str">
        <f>_xlfn.XLOOKUP(Table3[[#This Row],[Product Id]],DataCo_Products[Product Id],DataCo_Products[Product Name])</f>
        <v>Perfect Fitness Perfect Rip Deck</v>
      </c>
      <c r="V155">
        <v>59.990001679999999</v>
      </c>
      <c r="W155">
        <v>54.488929209402009</v>
      </c>
      <c r="X155">
        <v>3</v>
      </c>
      <c r="Y155">
        <v>27</v>
      </c>
      <c r="Z155">
        <v>179.97000503999999</v>
      </c>
      <c r="AA1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5" t="s">
        <v>66</v>
      </c>
    </row>
    <row r="156" spans="1:28" x14ac:dyDescent="0.35">
      <c r="A156">
        <v>50620</v>
      </c>
      <c r="B156" s="1">
        <v>42948</v>
      </c>
      <c r="C156">
        <v>4</v>
      </c>
      <c r="D156">
        <f>WORKDAY(Table3[[#This Row],[Days for shipment (scheduled)]],Table4[[#This Row],[Week Day]])</f>
        <v>10</v>
      </c>
      <c r="E156">
        <v>1</v>
      </c>
      <c r="F156" t="s">
        <v>62</v>
      </c>
      <c r="H156">
        <v>17</v>
      </c>
      <c r="I156" t="str">
        <f>_xlfn.XLOOKUP(Table3[[#This Row],[Category Id]],DataCo_Products[Product Category Id],DataCo_Products[Product Category Name])</f>
        <v>Cleats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>
        <v>17</v>
      </c>
      <c r="T156">
        <v>365</v>
      </c>
      <c r="U156" t="str">
        <f>_xlfn.XLOOKUP(Table3[[#This Row],[Product Id]],DataCo_Products[Product Id],DataCo_Products[Product Name])</f>
        <v>Perfect Fitness Perfect Rip Deck</v>
      </c>
      <c r="V156">
        <v>59.990001679999999</v>
      </c>
      <c r="W156">
        <v>54.488929209402009</v>
      </c>
      <c r="X156">
        <v>3</v>
      </c>
      <c r="Y156">
        <v>27</v>
      </c>
      <c r="Z156">
        <v>179.97000503999999</v>
      </c>
      <c r="AA1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6" t="s">
        <v>66</v>
      </c>
    </row>
    <row r="157" spans="1:28" x14ac:dyDescent="0.35">
      <c r="A157">
        <v>50620</v>
      </c>
      <c r="B157" s="1">
        <v>42948</v>
      </c>
      <c r="C157">
        <v>4</v>
      </c>
      <c r="D157">
        <f>WORKDAY(Table3[[#This Row],[Days for shipment (scheduled)]],Table4[[#This Row],[Week Day]])</f>
        <v>11</v>
      </c>
      <c r="E157">
        <v>1</v>
      </c>
      <c r="F157" t="s">
        <v>62</v>
      </c>
      <c r="H157">
        <v>17</v>
      </c>
      <c r="I157" t="str">
        <f>_xlfn.XLOOKUP(Table3[[#This Row],[Category Id]],DataCo_Products[Product Category Id],DataCo_Products[Product Category Name])</f>
        <v>Cleats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>
        <v>17</v>
      </c>
      <c r="T157">
        <v>365</v>
      </c>
      <c r="U157" t="str">
        <f>_xlfn.XLOOKUP(Table3[[#This Row],[Product Id]],DataCo_Products[Product Id],DataCo_Products[Product Name])</f>
        <v>Perfect Fitness Perfect Rip Deck</v>
      </c>
      <c r="V157">
        <v>59.990001679999999</v>
      </c>
      <c r="W157">
        <v>54.488929209402009</v>
      </c>
      <c r="X157">
        <v>3</v>
      </c>
      <c r="Y157">
        <v>28.799999239999998</v>
      </c>
      <c r="Z157">
        <v>179.97000503999999</v>
      </c>
      <c r="AA1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7" t="s">
        <v>66</v>
      </c>
    </row>
    <row r="158" spans="1:28" x14ac:dyDescent="0.35">
      <c r="A158">
        <v>46636</v>
      </c>
      <c r="B158" s="1">
        <v>42685</v>
      </c>
      <c r="C158">
        <v>4</v>
      </c>
      <c r="D158">
        <f>WORKDAY(Table3[[#This Row],[Days for shipment (scheduled)]],Table4[[#This Row],[Week Day]])</f>
        <v>12</v>
      </c>
      <c r="E158">
        <v>0</v>
      </c>
      <c r="F158" t="s">
        <v>62</v>
      </c>
      <c r="H158">
        <v>17</v>
      </c>
      <c r="I158" t="str">
        <f>_xlfn.XLOOKUP(Table3[[#This Row],[Category Id]],DataCo_Products[Product Category Id],DataCo_Products[Product Category Name])</f>
        <v>Cleats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>
        <v>17</v>
      </c>
      <c r="T158">
        <v>365</v>
      </c>
      <c r="U158" t="str">
        <f>_xlfn.XLOOKUP(Table3[[#This Row],[Product Id]],DataCo_Products[Product Id],DataCo_Products[Product Name])</f>
        <v>Perfect Fitness Perfect Rip Deck</v>
      </c>
      <c r="V158">
        <v>59.990001679999999</v>
      </c>
      <c r="W158">
        <v>54.488929209402009</v>
      </c>
      <c r="X158">
        <v>3</v>
      </c>
      <c r="Y158">
        <v>32.38999939</v>
      </c>
      <c r="Z158">
        <v>179.97000503999999</v>
      </c>
      <c r="AA1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8" t="s">
        <v>66</v>
      </c>
    </row>
    <row r="159" spans="1:28" x14ac:dyDescent="0.35">
      <c r="A159">
        <v>43268</v>
      </c>
      <c r="B159" s="1">
        <v>42636</v>
      </c>
      <c r="C159">
        <v>4</v>
      </c>
      <c r="D159">
        <f>WORKDAY(Table3[[#This Row],[Days for shipment (scheduled)]],Table4[[#This Row],[Week Day]])</f>
        <v>13</v>
      </c>
      <c r="E159">
        <v>0</v>
      </c>
      <c r="F159" t="s">
        <v>62</v>
      </c>
      <c r="H159">
        <v>24</v>
      </c>
      <c r="I159" t="str">
        <f>_xlfn.XLOOKUP(Table3[[#This Row],[Category Id]],DataCo_Products[Product Category Id],DataCo_Products[Product Category Name])</f>
        <v>Women's Apparel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>
        <v>24</v>
      </c>
      <c r="T159">
        <v>502</v>
      </c>
      <c r="U159" t="str">
        <f>_xlfn.XLOOKUP(Table3[[#This Row],[Product Id]],DataCo_Products[Product Id],DataCo_Products[Product Name])</f>
        <v>Nike Men's Dri-FIT Victory Golf Polo</v>
      </c>
      <c r="V159">
        <v>50</v>
      </c>
      <c r="W159">
        <v>43.678035218757444</v>
      </c>
      <c r="X159">
        <v>3</v>
      </c>
      <c r="Y159">
        <v>6</v>
      </c>
      <c r="Z159">
        <v>150</v>
      </c>
      <c r="AA1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59" t="s">
        <v>66</v>
      </c>
    </row>
    <row r="160" spans="1:28" x14ac:dyDescent="0.35">
      <c r="A160">
        <v>48208</v>
      </c>
      <c r="B160" s="1">
        <v>42472</v>
      </c>
      <c r="C160">
        <v>4</v>
      </c>
      <c r="D160">
        <f>WORKDAY(Table3[[#This Row],[Days for shipment (scheduled)]],Table4[[#This Row],[Week Day]])</f>
        <v>5</v>
      </c>
      <c r="E160">
        <v>0</v>
      </c>
      <c r="F160" t="s">
        <v>62</v>
      </c>
      <c r="H160">
        <v>29</v>
      </c>
      <c r="I160" t="str">
        <f>_xlfn.XLOOKUP(Table3[[#This Row],[Category Id]],DataCo_Products[Product Category Id],DataCo_Products[Product Category Name])</f>
        <v>Shop By Sport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>
        <v>29</v>
      </c>
      <c r="T160">
        <v>627</v>
      </c>
      <c r="U160" t="str">
        <f>_xlfn.XLOOKUP(Table3[[#This Row],[Product Id]],DataCo_Products[Product Id],DataCo_Products[Product Name])</f>
        <v>Under Armour Girls' Toddler Spine Surge Runni</v>
      </c>
      <c r="V160">
        <v>39.990001679999999</v>
      </c>
      <c r="W160">
        <v>34.198098313835338</v>
      </c>
      <c r="X160">
        <v>3</v>
      </c>
      <c r="Y160">
        <v>6.5999999049999998</v>
      </c>
      <c r="Z160">
        <v>119.97000503999999</v>
      </c>
      <c r="AA1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0" t="s">
        <v>66</v>
      </c>
    </row>
    <row r="161" spans="1:28" x14ac:dyDescent="0.35">
      <c r="A161">
        <v>43157</v>
      </c>
      <c r="B161" s="1">
        <v>42634</v>
      </c>
      <c r="C161">
        <v>4</v>
      </c>
      <c r="D161">
        <f>WORKDAY(Table3[[#This Row],[Days for shipment (scheduled)]],Table4[[#This Row],[Week Day]])</f>
        <v>6</v>
      </c>
      <c r="E161">
        <v>0</v>
      </c>
      <c r="F161" t="s">
        <v>62</v>
      </c>
      <c r="H161">
        <v>24</v>
      </c>
      <c r="I161" t="str">
        <f>_xlfn.XLOOKUP(Table3[[#This Row],[Category Id]],DataCo_Products[Product Category Id],DataCo_Products[Product Category Name])</f>
        <v>Women's Apparel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>
        <v>24</v>
      </c>
      <c r="T161">
        <v>502</v>
      </c>
      <c r="U161" t="str">
        <f>_xlfn.XLOOKUP(Table3[[#This Row],[Product Id]],DataCo_Products[Product Id],DataCo_Products[Product Name])</f>
        <v>Nike Men's Dri-FIT Victory Golf Polo</v>
      </c>
      <c r="V161">
        <v>50</v>
      </c>
      <c r="W161">
        <v>43.678035218757444</v>
      </c>
      <c r="X161">
        <v>3</v>
      </c>
      <c r="Y161">
        <v>10.5</v>
      </c>
      <c r="Z161">
        <v>150</v>
      </c>
      <c r="AA1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1" t="s">
        <v>66</v>
      </c>
    </row>
    <row r="162" spans="1:28" x14ac:dyDescent="0.35">
      <c r="A162">
        <v>48018</v>
      </c>
      <c r="B162" s="1">
        <v>42381</v>
      </c>
      <c r="C162">
        <v>4</v>
      </c>
      <c r="D162">
        <f>WORKDAY(Table3[[#This Row],[Days for shipment (scheduled)]],Table4[[#This Row],[Week Day]])</f>
        <v>9</v>
      </c>
      <c r="E162">
        <v>0</v>
      </c>
      <c r="F162" t="s">
        <v>62</v>
      </c>
      <c r="H162">
        <v>24</v>
      </c>
      <c r="I162" t="str">
        <f>_xlfn.XLOOKUP(Table3[[#This Row],[Category Id]],DataCo_Products[Product Category Id],DataCo_Products[Product Category Name])</f>
        <v>Women's Apparel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>
        <v>24</v>
      </c>
      <c r="T162">
        <v>502</v>
      </c>
      <c r="U162" t="str">
        <f>_xlfn.XLOOKUP(Table3[[#This Row],[Product Id]],DataCo_Products[Product Id],DataCo_Products[Product Name])</f>
        <v>Nike Men's Dri-FIT Victory Golf Polo</v>
      </c>
      <c r="V162">
        <v>50</v>
      </c>
      <c r="W162">
        <v>43.678035218757444</v>
      </c>
      <c r="X162">
        <v>3</v>
      </c>
      <c r="Y162">
        <v>24</v>
      </c>
      <c r="Z162">
        <v>150</v>
      </c>
      <c r="AA1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2" t="s">
        <v>66</v>
      </c>
    </row>
    <row r="163" spans="1:28" x14ac:dyDescent="0.35">
      <c r="A163">
        <v>46870</v>
      </c>
      <c r="B163" s="1">
        <v>42689</v>
      </c>
      <c r="C163">
        <v>4</v>
      </c>
      <c r="D163">
        <f>WORKDAY(Table3[[#This Row],[Days for shipment (scheduled)]],Table4[[#This Row],[Week Day]])</f>
        <v>10</v>
      </c>
      <c r="E163">
        <v>1</v>
      </c>
      <c r="F163" t="s">
        <v>62</v>
      </c>
      <c r="H163">
        <v>29</v>
      </c>
      <c r="I163" t="str">
        <f>_xlfn.XLOOKUP(Table3[[#This Row],[Category Id]],DataCo_Products[Product Category Id],DataCo_Products[Product Category Name])</f>
        <v>Shop By Sport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>
        <v>29</v>
      </c>
      <c r="T163">
        <v>627</v>
      </c>
      <c r="U163" t="str">
        <f>_xlfn.XLOOKUP(Table3[[#This Row],[Product Id]],DataCo_Products[Product Id],DataCo_Products[Product Name])</f>
        <v>Under Armour Girls' Toddler Spine Surge Runni</v>
      </c>
      <c r="V163">
        <v>39.990001679999999</v>
      </c>
      <c r="W163">
        <v>34.198098313835338</v>
      </c>
      <c r="X163">
        <v>3</v>
      </c>
      <c r="Y163">
        <v>20.38999939</v>
      </c>
      <c r="Z163">
        <v>119.97000503999999</v>
      </c>
      <c r="AA1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3" t="s">
        <v>66</v>
      </c>
    </row>
    <row r="164" spans="1:28" x14ac:dyDescent="0.35">
      <c r="A164">
        <v>45611</v>
      </c>
      <c r="B164" s="1">
        <v>42670</v>
      </c>
      <c r="C164">
        <v>4</v>
      </c>
      <c r="D164">
        <f>WORKDAY(Table3[[#This Row],[Days for shipment (scheduled)]],Table4[[#This Row],[Week Day]])</f>
        <v>11</v>
      </c>
      <c r="E164">
        <v>0</v>
      </c>
      <c r="F164" t="s">
        <v>62</v>
      </c>
      <c r="H164">
        <v>24</v>
      </c>
      <c r="I164" t="str">
        <f>_xlfn.XLOOKUP(Table3[[#This Row],[Category Id]],DataCo_Products[Product Category Id],DataCo_Products[Product Category Name])</f>
        <v>Women's Apparel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>
        <v>24</v>
      </c>
      <c r="T164">
        <v>502</v>
      </c>
      <c r="U164" t="str">
        <f>_xlfn.XLOOKUP(Table3[[#This Row],[Product Id]],DataCo_Products[Product Id],DataCo_Products[Product Name])</f>
        <v>Nike Men's Dri-FIT Victory Golf Polo</v>
      </c>
      <c r="V164">
        <v>50</v>
      </c>
      <c r="W164">
        <v>43.678035218757444</v>
      </c>
      <c r="X164">
        <v>3</v>
      </c>
      <c r="Y164">
        <v>25.5</v>
      </c>
      <c r="Z164">
        <v>150</v>
      </c>
      <c r="AA1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4" t="s">
        <v>66</v>
      </c>
    </row>
    <row r="165" spans="1:28" x14ac:dyDescent="0.35">
      <c r="A165">
        <v>42885</v>
      </c>
      <c r="B165" s="1">
        <v>42631</v>
      </c>
      <c r="C165">
        <v>4</v>
      </c>
      <c r="D165">
        <f>WORKDAY(Table3[[#This Row],[Days for shipment (scheduled)]],Table4[[#This Row],[Week Day]])</f>
        <v>12</v>
      </c>
      <c r="E165">
        <v>1</v>
      </c>
      <c r="F165" t="s">
        <v>62</v>
      </c>
      <c r="H165">
        <v>41</v>
      </c>
      <c r="I165" t="str">
        <f>_xlfn.XLOOKUP(Table3[[#This Row],[Category Id]],DataCo_Products[Product Category Id],DataCo_Products[Product Category Name])</f>
        <v>Trade-In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>
        <v>41</v>
      </c>
      <c r="T165">
        <v>917</v>
      </c>
      <c r="U165" t="str">
        <f>_xlfn.XLOOKUP(Table3[[#This Row],[Product Id]],DataCo_Products[Product Id],DataCo_Products[Product Name])</f>
        <v>Glove It Women's Mod Oval 3-Zip Carry All Gol</v>
      </c>
      <c r="V165">
        <v>21.989999770000001</v>
      </c>
      <c r="W165">
        <v>20.391999720066668</v>
      </c>
      <c r="X165">
        <v>3</v>
      </c>
      <c r="Y165">
        <v>4.6199998860000004</v>
      </c>
      <c r="Z165">
        <v>65.969999310000006</v>
      </c>
      <c r="AA1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5" t="s">
        <v>66</v>
      </c>
    </row>
    <row r="166" spans="1:28" x14ac:dyDescent="0.35">
      <c r="A166">
        <v>51248</v>
      </c>
      <c r="B166" s="1">
        <v>42753</v>
      </c>
      <c r="C166">
        <v>4</v>
      </c>
      <c r="D166">
        <f>WORKDAY(Table3[[#This Row],[Days for shipment (scheduled)]],Table4[[#This Row],[Week Day]])</f>
        <v>13</v>
      </c>
      <c r="E166">
        <v>0</v>
      </c>
      <c r="F166" t="s">
        <v>62</v>
      </c>
      <c r="H166">
        <v>9</v>
      </c>
      <c r="I166" t="str">
        <f>_xlfn.XLOOKUP(Table3[[#This Row],[Category Id]],DataCo_Products[Product Category Id],DataCo_Products[Product Category Name])</f>
        <v>Cardio Equipment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>
        <v>9</v>
      </c>
      <c r="T166">
        <v>191</v>
      </c>
      <c r="U166" t="str">
        <f>_xlfn.XLOOKUP(Table3[[#This Row],[Product Id]],DataCo_Products[Product Id],DataCo_Products[Product Name])</f>
        <v>Nike Men's Free 5.0+ Running Shoe</v>
      </c>
      <c r="V166">
        <v>99.989997860000003</v>
      </c>
      <c r="W166">
        <v>95.114003926871064</v>
      </c>
      <c r="X166">
        <v>3</v>
      </c>
      <c r="Y166">
        <v>45</v>
      </c>
      <c r="Z166">
        <v>299.96999357999999</v>
      </c>
      <c r="AA1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6" t="s">
        <v>66</v>
      </c>
    </row>
    <row r="167" spans="1:28" x14ac:dyDescent="0.35">
      <c r="A167">
        <v>48163</v>
      </c>
      <c r="B167" s="1">
        <v>42472</v>
      </c>
      <c r="C167">
        <v>4</v>
      </c>
      <c r="D167">
        <f>WORKDAY(Table3[[#This Row],[Days for shipment (scheduled)]],Table4[[#This Row],[Week Day]])</f>
        <v>5</v>
      </c>
      <c r="E167">
        <v>0</v>
      </c>
      <c r="F167" t="s">
        <v>62</v>
      </c>
      <c r="H167">
        <v>17</v>
      </c>
      <c r="I167" t="str">
        <f>_xlfn.XLOOKUP(Table3[[#This Row],[Category Id]],DataCo_Products[Product Category Id],DataCo_Products[Product Category Name])</f>
        <v>Cleats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>
        <v>17</v>
      </c>
      <c r="T167">
        <v>365</v>
      </c>
      <c r="U167" t="str">
        <f>_xlfn.XLOOKUP(Table3[[#This Row],[Product Id]],DataCo_Products[Product Id],DataCo_Products[Product Name])</f>
        <v>Perfect Fitness Perfect Rip Deck</v>
      </c>
      <c r="V167">
        <v>59.990001679999999</v>
      </c>
      <c r="W167">
        <v>54.488929209402009</v>
      </c>
      <c r="X167">
        <v>3</v>
      </c>
      <c r="Y167">
        <v>7.1999998090000004</v>
      </c>
      <c r="Z167">
        <v>179.97000503999999</v>
      </c>
      <c r="AA1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7" t="s">
        <v>66</v>
      </c>
    </row>
    <row r="168" spans="1:28" x14ac:dyDescent="0.35">
      <c r="A168">
        <v>41569</v>
      </c>
      <c r="B168" s="1">
        <v>42611</v>
      </c>
      <c r="C168">
        <v>4</v>
      </c>
      <c r="D168">
        <f>WORKDAY(Table3[[#This Row],[Days for shipment (scheduled)]],Table4[[#This Row],[Week Day]])</f>
        <v>6</v>
      </c>
      <c r="E168">
        <v>0</v>
      </c>
      <c r="F168" t="s">
        <v>62</v>
      </c>
      <c r="H168">
        <v>17</v>
      </c>
      <c r="I168" t="str">
        <f>_xlfn.XLOOKUP(Table3[[#This Row],[Category Id]],DataCo_Products[Product Category Id],DataCo_Products[Product Category Name])</f>
        <v>Cleats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>
        <v>17</v>
      </c>
      <c r="T168">
        <v>365</v>
      </c>
      <c r="U168" t="str">
        <f>_xlfn.XLOOKUP(Table3[[#This Row],[Product Id]],DataCo_Products[Product Id],DataCo_Products[Product Name])</f>
        <v>Perfect Fitness Perfect Rip Deck</v>
      </c>
      <c r="V168">
        <v>59.990001679999999</v>
      </c>
      <c r="W168">
        <v>54.488929209402009</v>
      </c>
      <c r="X168">
        <v>3</v>
      </c>
      <c r="Y168">
        <v>9</v>
      </c>
      <c r="Z168">
        <v>179.97000503999999</v>
      </c>
      <c r="AA1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68" t="s">
        <v>66</v>
      </c>
    </row>
    <row r="169" spans="1:28" x14ac:dyDescent="0.35">
      <c r="A169">
        <v>51255</v>
      </c>
      <c r="B169" s="1">
        <v>42753</v>
      </c>
      <c r="C169">
        <v>4</v>
      </c>
      <c r="D169">
        <f>WORKDAY(Table3[[#This Row],[Days for shipment (scheduled)]],Table4[[#This Row],[Week Day]])</f>
        <v>9</v>
      </c>
      <c r="E169">
        <v>1</v>
      </c>
      <c r="F169" t="s">
        <v>62</v>
      </c>
      <c r="H169">
        <v>7</v>
      </c>
      <c r="I169" t="str">
        <f>_xlfn.XLOOKUP(Table3[[#This Row],[Category Id]],DataCo_Products[Product Category Id],DataCo_Products[Product Category Name])</f>
        <v>Hockey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>
        <v>7</v>
      </c>
      <c r="T169">
        <v>135</v>
      </c>
      <c r="U169" t="str">
        <f>_xlfn.XLOOKUP(Table3[[#This Row],[Product Id]],DataCo_Products[Product Id],DataCo_Products[Product Name])</f>
        <v>Nike Dri-FIT Crew Sock 6 Pack</v>
      </c>
      <c r="V169">
        <v>22</v>
      </c>
      <c r="W169">
        <v>19.656208341820829</v>
      </c>
      <c r="X169">
        <v>4</v>
      </c>
      <c r="Y169">
        <v>6.1599998469999999</v>
      </c>
      <c r="Z169">
        <v>88</v>
      </c>
      <c r="AA16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69" t="s">
        <v>30</v>
      </c>
    </row>
    <row r="170" spans="1:28" x14ac:dyDescent="0.35">
      <c r="A170">
        <v>50813</v>
      </c>
      <c r="B170" s="1">
        <v>43040</v>
      </c>
      <c r="C170">
        <v>2</v>
      </c>
      <c r="D170">
        <f>WORKDAY(Table3[[#This Row],[Days for shipment (scheduled)]],Table4[[#This Row],[Week Day]])</f>
        <v>6</v>
      </c>
      <c r="E170">
        <v>1</v>
      </c>
      <c r="F170" t="s">
        <v>23</v>
      </c>
      <c r="H170">
        <v>7</v>
      </c>
      <c r="I170" t="str">
        <f>_xlfn.XLOOKUP(Table3[[#This Row],[Category Id]],DataCo_Products[Product Category Id],DataCo_Products[Product Category Name])</f>
        <v>Hockey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>
        <v>7</v>
      </c>
      <c r="T170">
        <v>135</v>
      </c>
      <c r="U170" t="str">
        <f>_xlfn.XLOOKUP(Table3[[#This Row],[Product Id]],DataCo_Products[Product Id],DataCo_Products[Product Name])</f>
        <v>Nike Dri-FIT Crew Sock 6 Pack</v>
      </c>
      <c r="V170">
        <v>22</v>
      </c>
      <c r="W170">
        <v>19.656208341820829</v>
      </c>
      <c r="X170">
        <v>1</v>
      </c>
      <c r="Y170">
        <v>2.8599998950000001</v>
      </c>
      <c r="Z170">
        <v>22</v>
      </c>
      <c r="AA1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0" t="s">
        <v>45</v>
      </c>
    </row>
    <row r="171" spans="1:28" x14ac:dyDescent="0.35">
      <c r="A171">
        <v>50607</v>
      </c>
      <c r="B171" s="1">
        <v>42948</v>
      </c>
      <c r="C171">
        <v>4</v>
      </c>
      <c r="D171">
        <f>WORKDAY(Table3[[#This Row],[Days for shipment (scheduled)]],Table4[[#This Row],[Week Day]])</f>
        <v>11</v>
      </c>
      <c r="E171">
        <v>0</v>
      </c>
      <c r="F171" t="s">
        <v>62</v>
      </c>
      <c r="H171">
        <v>7</v>
      </c>
      <c r="I171" t="str">
        <f>_xlfn.XLOOKUP(Table3[[#This Row],[Category Id]],DataCo_Products[Product Category Id],DataCo_Products[Product Category Name])</f>
        <v>Hockey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>
        <v>7</v>
      </c>
      <c r="T171">
        <v>135</v>
      </c>
      <c r="U171" t="str">
        <f>_xlfn.XLOOKUP(Table3[[#This Row],[Product Id]],DataCo_Products[Product Id],DataCo_Products[Product Name])</f>
        <v>Nike Dri-FIT Crew Sock 6 Pack</v>
      </c>
      <c r="V171">
        <v>22</v>
      </c>
      <c r="W171">
        <v>19.656208341820829</v>
      </c>
      <c r="X171">
        <v>5</v>
      </c>
      <c r="Y171">
        <v>7.6999998090000004</v>
      </c>
      <c r="Z171">
        <v>110</v>
      </c>
      <c r="AA17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71" t="s">
        <v>30</v>
      </c>
    </row>
    <row r="172" spans="1:28" x14ac:dyDescent="0.35">
      <c r="A172">
        <v>49413</v>
      </c>
      <c r="B172" s="1">
        <v>42726</v>
      </c>
      <c r="C172">
        <v>1</v>
      </c>
      <c r="D172">
        <f>WORKDAY(Table3[[#This Row],[Days for shipment (scheduled)]],Table4[[#This Row],[Week Day]])</f>
        <v>9</v>
      </c>
      <c r="E172">
        <v>1</v>
      </c>
      <c r="F172" t="s">
        <v>187</v>
      </c>
      <c r="H172">
        <v>7</v>
      </c>
      <c r="I172" t="str">
        <f>_xlfn.XLOOKUP(Table3[[#This Row],[Category Id]],DataCo_Products[Product Category Id],DataCo_Products[Product Category Name])</f>
        <v>Hockey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>
        <v>7</v>
      </c>
      <c r="T172">
        <v>135</v>
      </c>
      <c r="U172" t="str">
        <f>_xlfn.XLOOKUP(Table3[[#This Row],[Product Id]],DataCo_Products[Product Id],DataCo_Products[Product Name])</f>
        <v>Nike Dri-FIT Crew Sock 6 Pack</v>
      </c>
      <c r="V172">
        <v>22</v>
      </c>
      <c r="W172">
        <v>19.656208341820829</v>
      </c>
      <c r="X172">
        <v>4</v>
      </c>
      <c r="Y172">
        <v>8.8000001910000005</v>
      </c>
      <c r="Z172">
        <v>88</v>
      </c>
      <c r="AA1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2" t="s">
        <v>45</v>
      </c>
    </row>
    <row r="173" spans="1:28" x14ac:dyDescent="0.35">
      <c r="A173">
        <v>49302</v>
      </c>
      <c r="B173" s="1">
        <v>42724</v>
      </c>
      <c r="C173">
        <v>4</v>
      </c>
      <c r="D173">
        <f>WORKDAY(Table3[[#This Row],[Days for shipment (scheduled)]],Table4[[#This Row],[Week Day]])</f>
        <v>13</v>
      </c>
      <c r="E173">
        <v>0</v>
      </c>
      <c r="F173" t="s">
        <v>62</v>
      </c>
      <c r="H173">
        <v>7</v>
      </c>
      <c r="I173" t="str">
        <f>_xlfn.XLOOKUP(Table3[[#This Row],[Category Id]],DataCo_Products[Product Category Id],DataCo_Products[Product Category Name])</f>
        <v>Hockey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>
        <v>7</v>
      </c>
      <c r="T173">
        <v>135</v>
      </c>
      <c r="U173" t="str">
        <f>_xlfn.XLOOKUP(Table3[[#This Row],[Product Id]],DataCo_Products[Product Id],DataCo_Products[Product Name])</f>
        <v>Nike Dri-FIT Crew Sock 6 Pack</v>
      </c>
      <c r="V173">
        <v>22</v>
      </c>
      <c r="W173">
        <v>19.656208341820829</v>
      </c>
      <c r="X173">
        <v>5</v>
      </c>
      <c r="Y173">
        <v>9.8999996190000008</v>
      </c>
      <c r="Z173">
        <v>110</v>
      </c>
      <c r="AA1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3" t="s">
        <v>45</v>
      </c>
    </row>
    <row r="174" spans="1:28" x14ac:dyDescent="0.35">
      <c r="A174">
        <v>49113</v>
      </c>
      <c r="B174" s="1">
        <v>42721</v>
      </c>
      <c r="C174">
        <v>2</v>
      </c>
      <c r="D174">
        <f>WORKDAY(Table3[[#This Row],[Days for shipment (scheduled)]],Table4[[#This Row],[Week Day]])</f>
        <v>3</v>
      </c>
      <c r="E174">
        <v>1</v>
      </c>
      <c r="F174" t="s">
        <v>23</v>
      </c>
      <c r="H174">
        <v>7</v>
      </c>
      <c r="I174" t="str">
        <f>_xlfn.XLOOKUP(Table3[[#This Row],[Category Id]],DataCo_Products[Product Category Id],DataCo_Products[Product Category Name])</f>
        <v>Hockey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>
        <v>7</v>
      </c>
      <c r="T174">
        <v>135</v>
      </c>
      <c r="U174" t="str">
        <f>_xlfn.XLOOKUP(Table3[[#This Row],[Product Id]],DataCo_Products[Product Id],DataCo_Products[Product Name])</f>
        <v>Nike Dri-FIT Crew Sock 6 Pack</v>
      </c>
      <c r="V174">
        <v>22</v>
      </c>
      <c r="W174">
        <v>19.656208341820829</v>
      </c>
      <c r="X174">
        <v>2</v>
      </c>
      <c r="Y174">
        <v>6.5999999049999998</v>
      </c>
      <c r="Z174">
        <v>44</v>
      </c>
      <c r="AA17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74" t="s">
        <v>30</v>
      </c>
    </row>
    <row r="175" spans="1:28" x14ac:dyDescent="0.35">
      <c r="A175">
        <v>49109</v>
      </c>
      <c r="B175" s="1">
        <v>42721</v>
      </c>
      <c r="C175">
        <v>4</v>
      </c>
      <c r="D175">
        <f>WORKDAY(Table3[[#This Row],[Days for shipment (scheduled)]],Table4[[#This Row],[Week Day]])</f>
        <v>6</v>
      </c>
      <c r="E175">
        <v>1</v>
      </c>
      <c r="F175" t="s">
        <v>62</v>
      </c>
      <c r="H175">
        <v>7</v>
      </c>
      <c r="I175" t="str">
        <f>_xlfn.XLOOKUP(Table3[[#This Row],[Category Id]],DataCo_Products[Product Category Id],DataCo_Products[Product Category Name])</f>
        <v>Hockey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>
        <v>7</v>
      </c>
      <c r="T175">
        <v>135</v>
      </c>
      <c r="U175" t="str">
        <f>_xlfn.XLOOKUP(Table3[[#This Row],[Product Id]],DataCo_Products[Product Id],DataCo_Products[Product Name])</f>
        <v>Nike Dri-FIT Crew Sock 6 Pack</v>
      </c>
      <c r="V175">
        <v>22</v>
      </c>
      <c r="W175">
        <v>19.656208341820829</v>
      </c>
      <c r="X175">
        <v>4</v>
      </c>
      <c r="Y175">
        <v>10.56000042</v>
      </c>
      <c r="Z175">
        <v>88</v>
      </c>
      <c r="AA1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5" t="s">
        <v>66</v>
      </c>
    </row>
    <row r="176" spans="1:28" x14ac:dyDescent="0.35">
      <c r="A176">
        <v>48029</v>
      </c>
      <c r="B176" s="1">
        <v>42412</v>
      </c>
      <c r="C176">
        <v>2</v>
      </c>
      <c r="D176">
        <f>WORKDAY(Table3[[#This Row],[Days for shipment (scheduled)]],Table4[[#This Row],[Week Day]])</f>
        <v>5</v>
      </c>
      <c r="E176">
        <v>1</v>
      </c>
      <c r="F176" t="s">
        <v>23</v>
      </c>
      <c r="H176">
        <v>7</v>
      </c>
      <c r="I176" t="str">
        <f>_xlfn.XLOOKUP(Table3[[#This Row],[Category Id]],DataCo_Products[Product Category Id],DataCo_Products[Product Category Name])</f>
        <v>Hockey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>
        <v>7</v>
      </c>
      <c r="T176">
        <v>135</v>
      </c>
      <c r="U176" t="str">
        <f>_xlfn.XLOOKUP(Table3[[#This Row],[Product Id]],DataCo_Products[Product Id],DataCo_Products[Product Name])</f>
        <v>Nike Dri-FIT Crew Sock 6 Pack</v>
      </c>
      <c r="V176">
        <v>22</v>
      </c>
      <c r="W176">
        <v>19.656208341820829</v>
      </c>
      <c r="X176">
        <v>5</v>
      </c>
      <c r="Y176">
        <v>13.19999981</v>
      </c>
      <c r="Z176">
        <v>110</v>
      </c>
      <c r="AA17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76" t="s">
        <v>30</v>
      </c>
    </row>
    <row r="177" spans="1:28" x14ac:dyDescent="0.35">
      <c r="A177">
        <v>47917</v>
      </c>
      <c r="B177" s="1">
        <v>42704</v>
      </c>
      <c r="C177">
        <v>4</v>
      </c>
      <c r="D177">
        <f>WORKDAY(Table3[[#This Row],[Days for shipment (scheduled)]],Table4[[#This Row],[Week Day]])</f>
        <v>10</v>
      </c>
      <c r="E177">
        <v>0</v>
      </c>
      <c r="F177" t="s">
        <v>62</v>
      </c>
      <c r="H177">
        <v>7</v>
      </c>
      <c r="I177" t="str">
        <f>_xlfn.XLOOKUP(Table3[[#This Row],[Category Id]],DataCo_Products[Product Category Id],DataCo_Products[Product Category Name])</f>
        <v>Hockey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>
        <v>7</v>
      </c>
      <c r="T177">
        <v>135</v>
      </c>
      <c r="U177" t="str">
        <f>_xlfn.XLOOKUP(Table3[[#This Row],[Product Id]],DataCo_Products[Product Id],DataCo_Products[Product Name])</f>
        <v>Nike Dri-FIT Crew Sock 6 Pack</v>
      </c>
      <c r="V177">
        <v>22</v>
      </c>
      <c r="W177">
        <v>19.656208341820829</v>
      </c>
      <c r="X177">
        <v>3</v>
      </c>
      <c r="Y177">
        <v>13.19999981</v>
      </c>
      <c r="Z177">
        <v>66</v>
      </c>
      <c r="AA1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7" t="s">
        <v>66</v>
      </c>
    </row>
    <row r="178" spans="1:28" x14ac:dyDescent="0.35">
      <c r="A178">
        <v>47330</v>
      </c>
      <c r="B178" s="1">
        <v>42695</v>
      </c>
      <c r="C178">
        <v>4</v>
      </c>
      <c r="D178">
        <f>WORKDAY(Table3[[#This Row],[Days for shipment (scheduled)]],Table4[[#This Row],[Week Day]])</f>
        <v>11</v>
      </c>
      <c r="E178">
        <v>1</v>
      </c>
      <c r="F178" t="s">
        <v>62</v>
      </c>
      <c r="H178">
        <v>7</v>
      </c>
      <c r="I178" t="str">
        <f>_xlfn.XLOOKUP(Table3[[#This Row],[Category Id]],DataCo_Products[Product Category Id],DataCo_Products[Product Category Name])</f>
        <v>Hockey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>
        <v>7</v>
      </c>
      <c r="T178">
        <v>135</v>
      </c>
      <c r="U178" t="str">
        <f>_xlfn.XLOOKUP(Table3[[#This Row],[Product Id]],DataCo_Products[Product Id],DataCo_Products[Product Name])</f>
        <v>Nike Dri-FIT Crew Sock 6 Pack</v>
      </c>
      <c r="V178">
        <v>22</v>
      </c>
      <c r="W178">
        <v>19.656208341820829</v>
      </c>
      <c r="X178">
        <v>5</v>
      </c>
      <c r="Y178">
        <v>14.30000019</v>
      </c>
      <c r="Z178">
        <v>110</v>
      </c>
      <c r="AA17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78" t="s">
        <v>30</v>
      </c>
    </row>
    <row r="179" spans="1:28" x14ac:dyDescent="0.35">
      <c r="A179">
        <v>46984</v>
      </c>
      <c r="B179" s="1">
        <v>42690</v>
      </c>
      <c r="C179">
        <v>4</v>
      </c>
      <c r="D179">
        <f>WORKDAY(Table3[[#This Row],[Days for shipment (scheduled)]],Table4[[#This Row],[Week Day]])</f>
        <v>12</v>
      </c>
      <c r="E179">
        <v>1</v>
      </c>
      <c r="F179" t="s">
        <v>62</v>
      </c>
      <c r="H179">
        <v>7</v>
      </c>
      <c r="I179" t="str">
        <f>_xlfn.XLOOKUP(Table3[[#This Row],[Category Id]],DataCo_Products[Product Category Id],DataCo_Products[Product Category Name])</f>
        <v>Hockey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>
        <v>7</v>
      </c>
      <c r="T179">
        <v>135</v>
      </c>
      <c r="U179" t="str">
        <f>_xlfn.XLOOKUP(Table3[[#This Row],[Product Id]],DataCo_Products[Product Id],DataCo_Products[Product Name])</f>
        <v>Nike Dri-FIT Crew Sock 6 Pack</v>
      </c>
      <c r="V179">
        <v>22</v>
      </c>
      <c r="W179">
        <v>19.656208341820829</v>
      </c>
      <c r="X179">
        <v>1</v>
      </c>
      <c r="Y179">
        <v>3.7400000100000002</v>
      </c>
      <c r="Z179">
        <v>22</v>
      </c>
      <c r="AA1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79" t="s">
        <v>45</v>
      </c>
    </row>
    <row r="180" spans="1:28" x14ac:dyDescent="0.35">
      <c r="A180">
        <v>46687</v>
      </c>
      <c r="B180" s="1">
        <v>42715</v>
      </c>
      <c r="C180">
        <v>2</v>
      </c>
      <c r="D180">
        <f>WORKDAY(Table3[[#This Row],[Days for shipment (scheduled)]],Table4[[#This Row],[Week Day]])</f>
        <v>11</v>
      </c>
      <c r="E180">
        <v>1</v>
      </c>
      <c r="F180" t="s">
        <v>23</v>
      </c>
      <c r="H180">
        <v>7</v>
      </c>
      <c r="I180" t="str">
        <f>_xlfn.XLOOKUP(Table3[[#This Row],[Category Id]],DataCo_Products[Product Category Id],DataCo_Products[Product Category Name])</f>
        <v>Hockey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>
        <v>7</v>
      </c>
      <c r="T180">
        <v>135</v>
      </c>
      <c r="U180" t="str">
        <f>_xlfn.XLOOKUP(Table3[[#This Row],[Product Id]],DataCo_Products[Product Id],DataCo_Products[Product Name])</f>
        <v>Nike Dri-FIT Crew Sock 6 Pack</v>
      </c>
      <c r="V180">
        <v>22</v>
      </c>
      <c r="W180">
        <v>19.656208341820829</v>
      </c>
      <c r="X180">
        <v>4</v>
      </c>
      <c r="Y180">
        <v>11.43999958</v>
      </c>
      <c r="Z180">
        <v>88</v>
      </c>
      <c r="AA1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0" t="s">
        <v>66</v>
      </c>
    </row>
    <row r="181" spans="1:28" x14ac:dyDescent="0.35">
      <c r="A181">
        <v>46443</v>
      </c>
      <c r="B181" s="1">
        <v>42593</v>
      </c>
      <c r="C181">
        <v>4</v>
      </c>
      <c r="D181">
        <f>WORKDAY(Table3[[#This Row],[Days for shipment (scheduled)]],Table4[[#This Row],[Week Day]])</f>
        <v>5</v>
      </c>
      <c r="E181">
        <v>0</v>
      </c>
      <c r="F181" t="s">
        <v>62</v>
      </c>
      <c r="H181">
        <v>7</v>
      </c>
      <c r="I181" t="str">
        <f>_xlfn.XLOOKUP(Table3[[#This Row],[Category Id]],DataCo_Products[Product Category Id],DataCo_Products[Product Category Name])</f>
        <v>Hockey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>
        <v>7</v>
      </c>
      <c r="T181">
        <v>135</v>
      </c>
      <c r="U181" t="str">
        <f>_xlfn.XLOOKUP(Table3[[#This Row],[Product Id]],DataCo_Products[Product Id],DataCo_Products[Product Name])</f>
        <v>Nike Dri-FIT Crew Sock 6 Pack</v>
      </c>
      <c r="V181">
        <v>22</v>
      </c>
      <c r="W181">
        <v>19.656208341820829</v>
      </c>
      <c r="X181">
        <v>3</v>
      </c>
      <c r="Y181">
        <v>16.5</v>
      </c>
      <c r="Z181">
        <v>66</v>
      </c>
      <c r="AA1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1" t="s">
        <v>66</v>
      </c>
    </row>
    <row r="182" spans="1:28" x14ac:dyDescent="0.35">
      <c r="A182">
        <v>46292</v>
      </c>
      <c r="B182" s="1">
        <v>42532</v>
      </c>
      <c r="C182">
        <v>4</v>
      </c>
      <c r="D182">
        <f>WORKDAY(Table3[[#This Row],[Days for shipment (scheduled)]],Table4[[#This Row],[Week Day]])</f>
        <v>6</v>
      </c>
      <c r="E182">
        <v>0</v>
      </c>
      <c r="F182" t="s">
        <v>62</v>
      </c>
      <c r="H182">
        <v>7</v>
      </c>
      <c r="I182" t="str">
        <f>_xlfn.XLOOKUP(Table3[[#This Row],[Category Id]],DataCo_Products[Product Category Id],DataCo_Products[Product Category Name])</f>
        <v>Hockey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>
        <v>7</v>
      </c>
      <c r="T182">
        <v>135</v>
      </c>
      <c r="U182" t="str">
        <f>_xlfn.XLOOKUP(Table3[[#This Row],[Product Id]],DataCo_Products[Product Id],DataCo_Products[Product Name])</f>
        <v>Nike Dri-FIT Crew Sock 6 Pack</v>
      </c>
      <c r="V182">
        <v>22</v>
      </c>
      <c r="W182">
        <v>19.656208341820829</v>
      </c>
      <c r="X182">
        <v>1</v>
      </c>
      <c r="Y182">
        <v>4.4000000950000002</v>
      </c>
      <c r="Z182">
        <v>22</v>
      </c>
      <c r="AA18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82" t="s">
        <v>30</v>
      </c>
    </row>
    <row r="183" spans="1:28" x14ac:dyDescent="0.35">
      <c r="A183">
        <v>45219</v>
      </c>
      <c r="B183" s="1">
        <v>42665</v>
      </c>
      <c r="C183">
        <v>4</v>
      </c>
      <c r="D183">
        <f>WORKDAY(Table3[[#This Row],[Days for shipment (scheduled)]],Table4[[#This Row],[Week Day]])</f>
        <v>9</v>
      </c>
      <c r="E183">
        <v>1</v>
      </c>
      <c r="F183" t="s">
        <v>62</v>
      </c>
      <c r="H183">
        <v>7</v>
      </c>
      <c r="I183" t="str">
        <f>_xlfn.XLOOKUP(Table3[[#This Row],[Category Id]],DataCo_Products[Product Category Id],DataCo_Products[Product Category Name])</f>
        <v>Hockey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>
        <v>7</v>
      </c>
      <c r="T183">
        <v>135</v>
      </c>
      <c r="U183" t="str">
        <f>_xlfn.XLOOKUP(Table3[[#This Row],[Product Id]],DataCo_Products[Product Id],DataCo_Products[Product Name])</f>
        <v>Nike Dri-FIT Crew Sock 6 Pack</v>
      </c>
      <c r="V183">
        <v>22</v>
      </c>
      <c r="W183">
        <v>19.656208341820829</v>
      </c>
      <c r="X183">
        <v>2</v>
      </c>
      <c r="Y183">
        <v>11</v>
      </c>
      <c r="Z183">
        <v>44</v>
      </c>
      <c r="AA1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3" t="s">
        <v>45</v>
      </c>
    </row>
    <row r="184" spans="1:28" x14ac:dyDescent="0.35">
      <c r="A184">
        <v>44567</v>
      </c>
      <c r="B184" s="1">
        <v>42714</v>
      </c>
      <c r="C184">
        <v>4</v>
      </c>
      <c r="D184">
        <f>WORKDAY(Table3[[#This Row],[Days for shipment (scheduled)]],Table4[[#This Row],[Week Day]])</f>
        <v>10</v>
      </c>
      <c r="E184">
        <v>0</v>
      </c>
      <c r="F184" t="s">
        <v>62</v>
      </c>
      <c r="H184">
        <v>7</v>
      </c>
      <c r="I184" t="str">
        <f>_xlfn.XLOOKUP(Table3[[#This Row],[Category Id]],DataCo_Products[Product Category Id],DataCo_Products[Product Category Name])</f>
        <v>Hockey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>
        <v>7</v>
      </c>
      <c r="T184">
        <v>135</v>
      </c>
      <c r="U184" t="str">
        <f>_xlfn.XLOOKUP(Table3[[#This Row],[Product Id]],DataCo_Products[Product Id],DataCo_Products[Product Name])</f>
        <v>Nike Dri-FIT Crew Sock 6 Pack</v>
      </c>
      <c r="V184">
        <v>22</v>
      </c>
      <c r="W184">
        <v>19.656208341820829</v>
      </c>
      <c r="X184">
        <v>2</v>
      </c>
      <c r="Y184">
        <v>0.439999998</v>
      </c>
      <c r="Z184">
        <v>44</v>
      </c>
      <c r="AA18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84" t="s">
        <v>30</v>
      </c>
    </row>
    <row r="185" spans="1:28" x14ac:dyDescent="0.35">
      <c r="A185">
        <v>44504</v>
      </c>
      <c r="B185" s="1">
        <v>42684</v>
      </c>
      <c r="C185">
        <v>4</v>
      </c>
      <c r="D185">
        <f>WORKDAY(Table3[[#This Row],[Days for shipment (scheduled)]],Table4[[#This Row],[Week Day]])</f>
        <v>11</v>
      </c>
      <c r="E185">
        <v>1</v>
      </c>
      <c r="F185" t="s">
        <v>62</v>
      </c>
      <c r="H185">
        <v>7</v>
      </c>
      <c r="I185" t="str">
        <f>_xlfn.XLOOKUP(Table3[[#This Row],[Category Id]],DataCo_Products[Product Category Id],DataCo_Products[Product Category Name])</f>
        <v>Hockey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>
        <v>7</v>
      </c>
      <c r="T185">
        <v>135</v>
      </c>
      <c r="U185" t="str">
        <f>_xlfn.XLOOKUP(Table3[[#This Row],[Product Id]],DataCo_Products[Product Id],DataCo_Products[Product Name])</f>
        <v>Nike Dri-FIT Crew Sock 6 Pack</v>
      </c>
      <c r="V185">
        <v>22</v>
      </c>
      <c r="W185">
        <v>19.656208341820829</v>
      </c>
      <c r="X185">
        <v>3</v>
      </c>
      <c r="Y185">
        <v>0</v>
      </c>
      <c r="Z185">
        <v>66</v>
      </c>
      <c r="AA1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5" t="s">
        <v>45</v>
      </c>
    </row>
    <row r="186" spans="1:28" x14ac:dyDescent="0.35">
      <c r="A186">
        <v>44279</v>
      </c>
      <c r="B186" s="1">
        <v>42592</v>
      </c>
      <c r="C186">
        <v>4</v>
      </c>
      <c r="D186">
        <f>WORKDAY(Table3[[#This Row],[Days for shipment (scheduled)]],Table4[[#This Row],[Week Day]])</f>
        <v>12</v>
      </c>
      <c r="E186">
        <v>1</v>
      </c>
      <c r="F186" t="s">
        <v>62</v>
      </c>
      <c r="H186">
        <v>7</v>
      </c>
      <c r="I186" t="str">
        <f>_xlfn.XLOOKUP(Table3[[#This Row],[Category Id]],DataCo_Products[Product Category Id],DataCo_Products[Product Category Name])</f>
        <v>Hockey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>
        <v>7</v>
      </c>
      <c r="T186">
        <v>135</v>
      </c>
      <c r="U186" t="str">
        <f>_xlfn.XLOOKUP(Table3[[#This Row],[Product Id]],DataCo_Products[Product Id],DataCo_Products[Product Name])</f>
        <v>Nike Dri-FIT Crew Sock 6 Pack</v>
      </c>
      <c r="V186">
        <v>22</v>
      </c>
      <c r="W186">
        <v>19.656208341820829</v>
      </c>
      <c r="X186">
        <v>4</v>
      </c>
      <c r="Y186">
        <v>14.079999920000001</v>
      </c>
      <c r="Z186">
        <v>88</v>
      </c>
      <c r="AA18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86" t="s">
        <v>30</v>
      </c>
    </row>
    <row r="187" spans="1:28" x14ac:dyDescent="0.35">
      <c r="A187">
        <v>42307</v>
      </c>
      <c r="B187" s="1">
        <v>42622</v>
      </c>
      <c r="C187">
        <v>4</v>
      </c>
      <c r="D187">
        <f>WORKDAY(Table3[[#This Row],[Days for shipment (scheduled)]],Table4[[#This Row],[Week Day]])</f>
        <v>13</v>
      </c>
      <c r="E187">
        <v>0</v>
      </c>
      <c r="F187" t="s">
        <v>62</v>
      </c>
      <c r="H187">
        <v>7</v>
      </c>
      <c r="I187" t="str">
        <f>_xlfn.XLOOKUP(Table3[[#This Row],[Category Id]],DataCo_Products[Product Category Id],DataCo_Products[Product Category Name])</f>
        <v>Hockey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>
        <v>7</v>
      </c>
      <c r="T187">
        <v>135</v>
      </c>
      <c r="U187" t="str">
        <f>_xlfn.XLOOKUP(Table3[[#This Row],[Product Id]],DataCo_Products[Product Id],DataCo_Products[Product Name])</f>
        <v>Nike Dri-FIT Crew Sock 6 Pack</v>
      </c>
      <c r="V187">
        <v>22</v>
      </c>
      <c r="W187">
        <v>19.656208341820829</v>
      </c>
      <c r="X187">
        <v>3</v>
      </c>
      <c r="Y187">
        <v>1.980000019</v>
      </c>
      <c r="Z187">
        <v>66</v>
      </c>
      <c r="AA1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7" t="s">
        <v>45</v>
      </c>
    </row>
    <row r="188" spans="1:28" x14ac:dyDescent="0.35">
      <c r="A188">
        <v>42210</v>
      </c>
      <c r="B188" s="1">
        <v>42591</v>
      </c>
      <c r="C188">
        <v>4</v>
      </c>
      <c r="D188">
        <f>WORKDAY(Table3[[#This Row],[Days for shipment (scheduled)]],Table4[[#This Row],[Week Day]])</f>
        <v>5</v>
      </c>
      <c r="E188">
        <v>1</v>
      </c>
      <c r="F188" t="s">
        <v>62</v>
      </c>
      <c r="H188">
        <v>7</v>
      </c>
      <c r="I188" t="str">
        <f>_xlfn.XLOOKUP(Table3[[#This Row],[Category Id]],DataCo_Products[Product Category Id],DataCo_Products[Product Category Name])</f>
        <v>Hockey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>
        <v>7</v>
      </c>
      <c r="T188">
        <v>135</v>
      </c>
      <c r="U188" t="str">
        <f>_xlfn.XLOOKUP(Table3[[#This Row],[Product Id]],DataCo_Products[Product Id],DataCo_Products[Product Name])</f>
        <v>Nike Dri-FIT Crew Sock 6 Pack</v>
      </c>
      <c r="V188">
        <v>22</v>
      </c>
      <c r="W188">
        <v>19.656208341820829</v>
      </c>
      <c r="X188">
        <v>2</v>
      </c>
      <c r="Y188">
        <v>0.87999999500000003</v>
      </c>
      <c r="Z188">
        <v>44</v>
      </c>
      <c r="AA18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88" t="s">
        <v>30</v>
      </c>
    </row>
    <row r="189" spans="1:28" x14ac:dyDescent="0.35">
      <c r="A189">
        <v>41735</v>
      </c>
      <c r="B189" s="1">
        <v>42378</v>
      </c>
      <c r="C189">
        <v>0</v>
      </c>
      <c r="D189">
        <f>WORKDAY(Table3[[#This Row],[Days for shipment (scheduled)]],Table4[[#This Row],[Week Day]])</f>
        <v>3</v>
      </c>
      <c r="E189">
        <v>0</v>
      </c>
      <c r="F189" t="s">
        <v>214</v>
      </c>
      <c r="H189">
        <v>7</v>
      </c>
      <c r="I189" t="str">
        <f>_xlfn.XLOOKUP(Table3[[#This Row],[Category Id]],DataCo_Products[Product Category Id],DataCo_Products[Product Category Name])</f>
        <v>Hockey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>
        <v>7</v>
      </c>
      <c r="T189">
        <v>135</v>
      </c>
      <c r="U189" t="str">
        <f>_xlfn.XLOOKUP(Table3[[#This Row],[Product Id]],DataCo_Products[Product Id],DataCo_Products[Product Name])</f>
        <v>Nike Dri-FIT Crew Sock 6 Pack</v>
      </c>
      <c r="V189">
        <v>22</v>
      </c>
      <c r="W189">
        <v>19.656208341820829</v>
      </c>
      <c r="X189">
        <v>2</v>
      </c>
      <c r="Y189">
        <v>1.3200000519999999</v>
      </c>
      <c r="Z189">
        <v>44</v>
      </c>
      <c r="AA1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89" t="s">
        <v>45</v>
      </c>
    </row>
    <row r="190" spans="1:28" x14ac:dyDescent="0.35">
      <c r="A190">
        <v>41304</v>
      </c>
      <c r="B190" s="1">
        <v>42607</v>
      </c>
      <c r="C190">
        <v>2</v>
      </c>
      <c r="D190">
        <f>WORKDAY(Table3[[#This Row],[Days for shipment (scheduled)]],Table4[[#This Row],[Week Day]])</f>
        <v>5</v>
      </c>
      <c r="E190">
        <v>1</v>
      </c>
      <c r="F190" t="s">
        <v>23</v>
      </c>
      <c r="H190">
        <v>7</v>
      </c>
      <c r="I190" t="str">
        <f>_xlfn.XLOOKUP(Table3[[#This Row],[Category Id]],DataCo_Products[Product Category Id],DataCo_Products[Product Category Name])</f>
        <v>Hockey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>
        <v>7</v>
      </c>
      <c r="T190">
        <v>135</v>
      </c>
      <c r="U190" t="str">
        <f>_xlfn.XLOOKUP(Table3[[#This Row],[Product Id]],DataCo_Products[Product Id],DataCo_Products[Product Name])</f>
        <v>Nike Dri-FIT Crew Sock 6 Pack</v>
      </c>
      <c r="V190">
        <v>22</v>
      </c>
      <c r="W190">
        <v>19.656208341820829</v>
      </c>
      <c r="X190">
        <v>4</v>
      </c>
      <c r="Y190">
        <v>15.84000015</v>
      </c>
      <c r="Z190">
        <v>88</v>
      </c>
      <c r="AA1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0" t="s">
        <v>45</v>
      </c>
    </row>
    <row r="191" spans="1:28" x14ac:dyDescent="0.35">
      <c r="A191">
        <v>51048</v>
      </c>
      <c r="B191" s="1">
        <v>42750</v>
      </c>
      <c r="C191">
        <v>4</v>
      </c>
      <c r="D191">
        <f>WORKDAY(Table3[[#This Row],[Days for shipment (scheduled)]],Table4[[#This Row],[Week Day]])</f>
        <v>10</v>
      </c>
      <c r="E191">
        <v>0</v>
      </c>
      <c r="F191" t="s">
        <v>62</v>
      </c>
      <c r="H191">
        <v>7</v>
      </c>
      <c r="I191" t="str">
        <f>_xlfn.XLOOKUP(Table3[[#This Row],[Category Id]],DataCo_Products[Product Category Id],DataCo_Products[Product Category Name])</f>
        <v>Hockey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>
        <v>7</v>
      </c>
      <c r="T191">
        <v>134</v>
      </c>
      <c r="U191" t="str">
        <f>_xlfn.XLOOKUP(Table3[[#This Row],[Product Id]],DataCo_Products[Product Id],DataCo_Products[Product Name])</f>
        <v>Nike Women's Legend V-Neck T-Shirt</v>
      </c>
      <c r="V191">
        <v>25</v>
      </c>
      <c r="W191">
        <v>23.551858392987498</v>
      </c>
      <c r="X191">
        <v>1</v>
      </c>
      <c r="Y191">
        <v>0.75</v>
      </c>
      <c r="Z191">
        <v>25</v>
      </c>
      <c r="AA1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1" t="s">
        <v>45</v>
      </c>
    </row>
    <row r="192" spans="1:28" x14ac:dyDescent="0.35">
      <c r="A192">
        <v>50392</v>
      </c>
      <c r="B192" s="1">
        <v>42856</v>
      </c>
      <c r="C192">
        <v>4</v>
      </c>
      <c r="D192">
        <f>WORKDAY(Table3[[#This Row],[Days for shipment (scheduled)]],Table4[[#This Row],[Week Day]])</f>
        <v>11</v>
      </c>
      <c r="E192">
        <v>0</v>
      </c>
      <c r="F192" t="s">
        <v>62</v>
      </c>
      <c r="H192">
        <v>7</v>
      </c>
      <c r="I192" t="str">
        <f>_xlfn.XLOOKUP(Table3[[#This Row],[Category Id]],DataCo_Products[Product Category Id],DataCo_Products[Product Category Name])</f>
        <v>Hockey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>
        <v>7</v>
      </c>
      <c r="T192">
        <v>134</v>
      </c>
      <c r="U192" t="str">
        <f>_xlfn.XLOOKUP(Table3[[#This Row],[Product Id]],DataCo_Products[Product Id],DataCo_Products[Product Name])</f>
        <v>Nike Women's Legend V-Neck T-Shirt</v>
      </c>
      <c r="V192">
        <v>25</v>
      </c>
      <c r="W192">
        <v>23.551858392987498</v>
      </c>
      <c r="X192">
        <v>5</v>
      </c>
      <c r="Y192">
        <v>6.25</v>
      </c>
      <c r="Z192">
        <v>125</v>
      </c>
      <c r="AA19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92" t="s">
        <v>30</v>
      </c>
    </row>
    <row r="193" spans="1:28" x14ac:dyDescent="0.35">
      <c r="A193">
        <v>50036</v>
      </c>
      <c r="B193" s="1">
        <v>42735</v>
      </c>
      <c r="C193">
        <v>4</v>
      </c>
      <c r="D193">
        <f>WORKDAY(Table3[[#This Row],[Days for shipment (scheduled)]],Table4[[#This Row],[Week Day]])</f>
        <v>12</v>
      </c>
      <c r="E193">
        <v>0</v>
      </c>
      <c r="F193" t="s">
        <v>62</v>
      </c>
      <c r="H193">
        <v>7</v>
      </c>
      <c r="I193" t="str">
        <f>_xlfn.XLOOKUP(Table3[[#This Row],[Category Id]],DataCo_Products[Product Category Id],DataCo_Products[Product Category Name])</f>
        <v>Hockey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>
        <v>7</v>
      </c>
      <c r="T193">
        <v>134</v>
      </c>
      <c r="U193" t="str">
        <f>_xlfn.XLOOKUP(Table3[[#This Row],[Product Id]],DataCo_Products[Product Id],DataCo_Products[Product Name])</f>
        <v>Nike Women's Legend V-Neck T-Shirt</v>
      </c>
      <c r="V193">
        <v>25</v>
      </c>
      <c r="W193">
        <v>23.551858392987498</v>
      </c>
      <c r="X193">
        <v>1</v>
      </c>
      <c r="Y193">
        <v>1</v>
      </c>
      <c r="Z193">
        <v>25</v>
      </c>
      <c r="AA19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93" t="s">
        <v>30</v>
      </c>
    </row>
    <row r="194" spans="1:28" x14ac:dyDescent="0.35">
      <c r="A194">
        <v>49416</v>
      </c>
      <c r="B194" s="1">
        <v>42726</v>
      </c>
      <c r="C194">
        <v>1</v>
      </c>
      <c r="D194">
        <f>WORKDAY(Table3[[#This Row],[Days for shipment (scheduled)]],Table4[[#This Row],[Week Day]])</f>
        <v>10</v>
      </c>
      <c r="E194">
        <v>1</v>
      </c>
      <c r="F194" t="s">
        <v>187</v>
      </c>
      <c r="H194">
        <v>7</v>
      </c>
      <c r="I194" t="str">
        <f>_xlfn.XLOOKUP(Table3[[#This Row],[Category Id]],DataCo_Products[Product Category Id],DataCo_Products[Product Category Name])</f>
        <v>Hockey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>
        <v>7</v>
      </c>
      <c r="T194">
        <v>134</v>
      </c>
      <c r="U194" t="str">
        <f>_xlfn.XLOOKUP(Table3[[#This Row],[Product Id]],DataCo_Products[Product Id],DataCo_Products[Product Name])</f>
        <v>Nike Women's Legend V-Neck T-Shirt</v>
      </c>
      <c r="V194">
        <v>25</v>
      </c>
      <c r="W194">
        <v>23.551858392987498</v>
      </c>
      <c r="X194">
        <v>4</v>
      </c>
      <c r="Y194">
        <v>5</v>
      </c>
      <c r="Z194">
        <v>100</v>
      </c>
      <c r="AA1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4" t="s">
        <v>45</v>
      </c>
    </row>
    <row r="195" spans="1:28" x14ac:dyDescent="0.35">
      <c r="A195">
        <v>48888</v>
      </c>
      <c r="B195" s="1">
        <v>42718</v>
      </c>
      <c r="C195">
        <v>4</v>
      </c>
      <c r="D195">
        <f>WORKDAY(Table3[[#This Row],[Days for shipment (scheduled)]],Table4[[#This Row],[Week Day]])</f>
        <v>5</v>
      </c>
      <c r="E195">
        <v>0</v>
      </c>
      <c r="F195" t="s">
        <v>62</v>
      </c>
      <c r="H195">
        <v>7</v>
      </c>
      <c r="I195" t="str">
        <f>_xlfn.XLOOKUP(Table3[[#This Row],[Category Id]],DataCo_Products[Product Category Id],DataCo_Products[Product Category Name])</f>
        <v>Hockey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>
        <v>7</v>
      </c>
      <c r="T195">
        <v>134</v>
      </c>
      <c r="U195" t="str">
        <f>_xlfn.XLOOKUP(Table3[[#This Row],[Product Id]],DataCo_Products[Product Id],DataCo_Products[Product Name])</f>
        <v>Nike Women's Legend V-Neck T-Shirt</v>
      </c>
      <c r="V195">
        <v>25</v>
      </c>
      <c r="W195">
        <v>23.551858392987498</v>
      </c>
      <c r="X195">
        <v>1</v>
      </c>
      <c r="Y195">
        <v>1.75</v>
      </c>
      <c r="Z195">
        <v>25</v>
      </c>
      <c r="AA19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95" t="s">
        <v>30</v>
      </c>
    </row>
    <row r="196" spans="1:28" x14ac:dyDescent="0.35">
      <c r="A196">
        <v>48317</v>
      </c>
      <c r="B196" s="1">
        <v>42533</v>
      </c>
      <c r="C196">
        <v>2</v>
      </c>
      <c r="D196">
        <f>WORKDAY(Table3[[#This Row],[Days for shipment (scheduled)]],Table4[[#This Row],[Week Day]])</f>
        <v>4</v>
      </c>
      <c r="E196">
        <v>1</v>
      </c>
      <c r="F196" t="s">
        <v>23</v>
      </c>
      <c r="H196">
        <v>7</v>
      </c>
      <c r="I196" t="str">
        <f>_xlfn.XLOOKUP(Table3[[#This Row],[Category Id]],DataCo_Products[Product Category Id],DataCo_Products[Product Category Name])</f>
        <v>Hockey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>
        <v>7</v>
      </c>
      <c r="T196">
        <v>134</v>
      </c>
      <c r="U196" t="str">
        <f>_xlfn.XLOOKUP(Table3[[#This Row],[Product Id]],DataCo_Products[Product Id],DataCo_Products[Product Name])</f>
        <v>Nike Women's Legend V-Neck T-Shirt</v>
      </c>
      <c r="V196">
        <v>25</v>
      </c>
      <c r="W196">
        <v>23.551858392987498</v>
      </c>
      <c r="X196">
        <v>3</v>
      </c>
      <c r="Y196">
        <v>4.1300001139999996</v>
      </c>
      <c r="Z196">
        <v>75</v>
      </c>
      <c r="AA1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6" t="s">
        <v>45</v>
      </c>
    </row>
    <row r="197" spans="1:28" x14ac:dyDescent="0.35">
      <c r="A197">
        <v>47783</v>
      </c>
      <c r="B197" s="1">
        <v>42702</v>
      </c>
      <c r="C197">
        <v>0</v>
      </c>
      <c r="D197">
        <f>WORKDAY(Table3[[#This Row],[Days for shipment (scheduled)]],Table4[[#This Row],[Week Day]])</f>
        <v>4</v>
      </c>
      <c r="E197">
        <v>1</v>
      </c>
      <c r="F197" t="s">
        <v>214</v>
      </c>
      <c r="H197">
        <v>7</v>
      </c>
      <c r="I197" t="str">
        <f>_xlfn.XLOOKUP(Table3[[#This Row],[Category Id]],DataCo_Products[Product Category Id],DataCo_Products[Product Category Name])</f>
        <v>Hockey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>
        <v>7</v>
      </c>
      <c r="T197">
        <v>134</v>
      </c>
      <c r="U197" t="str">
        <f>_xlfn.XLOOKUP(Table3[[#This Row],[Product Id]],DataCo_Products[Product Id],DataCo_Products[Product Name])</f>
        <v>Nike Women's Legend V-Neck T-Shirt</v>
      </c>
      <c r="V197">
        <v>25</v>
      </c>
      <c r="W197">
        <v>23.551858392987498</v>
      </c>
      <c r="X197">
        <v>2</v>
      </c>
      <c r="Y197">
        <v>0</v>
      </c>
      <c r="Z197">
        <v>50</v>
      </c>
      <c r="AA19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97" t="s">
        <v>30</v>
      </c>
    </row>
    <row r="198" spans="1:28" x14ac:dyDescent="0.35">
      <c r="A198">
        <v>47734</v>
      </c>
      <c r="B198" s="1">
        <v>42701</v>
      </c>
      <c r="C198">
        <v>4</v>
      </c>
      <c r="D198">
        <f>WORKDAY(Table3[[#This Row],[Days for shipment (scheduled)]],Table4[[#This Row],[Week Day]])</f>
        <v>10</v>
      </c>
      <c r="E198">
        <v>1</v>
      </c>
      <c r="F198" t="s">
        <v>62</v>
      </c>
      <c r="H198">
        <v>7</v>
      </c>
      <c r="I198" t="str">
        <f>_xlfn.XLOOKUP(Table3[[#This Row],[Category Id]],DataCo_Products[Product Category Id],DataCo_Products[Product Category Name])</f>
        <v>Hockey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>
        <v>7</v>
      </c>
      <c r="T198">
        <v>134</v>
      </c>
      <c r="U198" t="str">
        <f>_xlfn.XLOOKUP(Table3[[#This Row],[Product Id]],DataCo_Products[Product Id],DataCo_Products[Product Name])</f>
        <v>Nike Women's Legend V-Neck T-Shirt</v>
      </c>
      <c r="V198">
        <v>25</v>
      </c>
      <c r="W198">
        <v>23.551858392987498</v>
      </c>
      <c r="X198">
        <v>2</v>
      </c>
      <c r="Y198">
        <v>2</v>
      </c>
      <c r="Z198">
        <v>50</v>
      </c>
      <c r="AA1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98" t="s">
        <v>45</v>
      </c>
    </row>
    <row r="199" spans="1:28" x14ac:dyDescent="0.35">
      <c r="A199">
        <v>47253</v>
      </c>
      <c r="B199" s="1">
        <v>42694</v>
      </c>
      <c r="C199">
        <v>1</v>
      </c>
      <c r="D199">
        <f>WORKDAY(Table3[[#This Row],[Days for shipment (scheduled)]],Table4[[#This Row],[Week Day]])</f>
        <v>6</v>
      </c>
      <c r="E199">
        <v>1</v>
      </c>
      <c r="F199" t="s">
        <v>187</v>
      </c>
      <c r="H199">
        <v>7</v>
      </c>
      <c r="I199" t="str">
        <f>_xlfn.XLOOKUP(Table3[[#This Row],[Category Id]],DataCo_Products[Product Category Id],DataCo_Products[Product Category Name])</f>
        <v>Hockey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>
        <v>7</v>
      </c>
      <c r="T199">
        <v>134</v>
      </c>
      <c r="U199" t="str">
        <f>_xlfn.XLOOKUP(Table3[[#This Row],[Product Id]],DataCo_Products[Product Id],DataCo_Products[Product Name])</f>
        <v>Nike Women's Legend V-Neck T-Shirt</v>
      </c>
      <c r="V199">
        <v>25</v>
      </c>
      <c r="W199">
        <v>23.551858392987498</v>
      </c>
      <c r="X199">
        <v>4</v>
      </c>
      <c r="Y199">
        <v>3</v>
      </c>
      <c r="Z199">
        <v>100</v>
      </c>
      <c r="AA19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99" t="s">
        <v>30</v>
      </c>
    </row>
    <row r="200" spans="1:28" x14ac:dyDescent="0.35">
      <c r="A200">
        <v>46701</v>
      </c>
      <c r="B200" s="1">
        <v>42715</v>
      </c>
      <c r="C200">
        <v>4</v>
      </c>
      <c r="D200">
        <f>WORKDAY(Table3[[#This Row],[Days for shipment (scheduled)]],Table4[[#This Row],[Week Day]])</f>
        <v>12</v>
      </c>
      <c r="E200">
        <v>0</v>
      </c>
      <c r="F200" t="s">
        <v>62</v>
      </c>
      <c r="H200">
        <v>7</v>
      </c>
      <c r="I200" t="str">
        <f>_xlfn.XLOOKUP(Table3[[#This Row],[Category Id]],DataCo_Products[Product Category Id],DataCo_Products[Product Category Name])</f>
        <v>Hockey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>
        <v>7</v>
      </c>
      <c r="T200">
        <v>134</v>
      </c>
      <c r="U200" t="str">
        <f>_xlfn.XLOOKUP(Table3[[#This Row],[Product Id]],DataCo_Products[Product Id],DataCo_Products[Product Name])</f>
        <v>Nike Women's Legend V-Neck T-Shirt</v>
      </c>
      <c r="V200">
        <v>25</v>
      </c>
      <c r="W200">
        <v>23.551858392987498</v>
      </c>
      <c r="X200">
        <v>4</v>
      </c>
      <c r="Y200">
        <v>13</v>
      </c>
      <c r="Z200">
        <v>100</v>
      </c>
      <c r="AA2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00" t="s">
        <v>66</v>
      </c>
    </row>
    <row r="201" spans="1:28" x14ac:dyDescent="0.35">
      <c r="A201">
        <v>46307</v>
      </c>
      <c r="B201" s="1">
        <v>42532</v>
      </c>
      <c r="C201">
        <v>4</v>
      </c>
      <c r="D201">
        <f>WORKDAY(Table3[[#This Row],[Days for shipment (scheduled)]],Table4[[#This Row],[Week Day]])</f>
        <v>13</v>
      </c>
      <c r="E201">
        <v>0</v>
      </c>
      <c r="F201" t="s">
        <v>62</v>
      </c>
      <c r="H201">
        <v>7</v>
      </c>
      <c r="I201" t="str">
        <f>_xlfn.XLOOKUP(Table3[[#This Row],[Category Id]],DataCo_Products[Product Category Id],DataCo_Products[Product Category Name])</f>
        <v>Hockey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>
        <v>7</v>
      </c>
      <c r="T201">
        <v>134</v>
      </c>
      <c r="U201" t="str">
        <f>_xlfn.XLOOKUP(Table3[[#This Row],[Product Id]],DataCo_Products[Product Id],DataCo_Products[Product Name])</f>
        <v>Nike Women's Legend V-Neck T-Shirt</v>
      </c>
      <c r="V201">
        <v>25</v>
      </c>
      <c r="W201">
        <v>23.551858392987498</v>
      </c>
      <c r="X201">
        <v>3</v>
      </c>
      <c r="Y201">
        <v>6.75</v>
      </c>
      <c r="Z201">
        <v>75</v>
      </c>
      <c r="AA2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01" t="s">
        <v>66</v>
      </c>
    </row>
    <row r="202" spans="1:28" x14ac:dyDescent="0.35">
      <c r="A202">
        <v>46041</v>
      </c>
      <c r="B202" s="1">
        <v>42440</v>
      </c>
      <c r="C202">
        <v>2</v>
      </c>
      <c r="D202">
        <f>WORKDAY(Table3[[#This Row],[Days for shipment (scheduled)]],Table4[[#This Row],[Week Day]])</f>
        <v>3</v>
      </c>
      <c r="E202">
        <v>0</v>
      </c>
      <c r="F202" t="s">
        <v>23</v>
      </c>
      <c r="H202">
        <v>7</v>
      </c>
      <c r="I202" t="str">
        <f>_xlfn.XLOOKUP(Table3[[#This Row],[Category Id]],DataCo_Products[Product Category Id],DataCo_Products[Product Category Name])</f>
        <v>Hockey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>
        <v>7</v>
      </c>
      <c r="T202">
        <v>134</v>
      </c>
      <c r="U202" t="str">
        <f>_xlfn.XLOOKUP(Table3[[#This Row],[Product Id]],DataCo_Products[Product Id],DataCo_Products[Product Name])</f>
        <v>Nike Women's Legend V-Neck T-Shirt</v>
      </c>
      <c r="V202">
        <v>25</v>
      </c>
      <c r="W202">
        <v>23.551858392987498</v>
      </c>
      <c r="X202">
        <v>1</v>
      </c>
      <c r="Y202">
        <v>3.75</v>
      </c>
      <c r="Z202">
        <v>25</v>
      </c>
      <c r="AA20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2" t="s">
        <v>30</v>
      </c>
    </row>
    <row r="203" spans="1:28" x14ac:dyDescent="0.35">
      <c r="A203">
        <v>46495</v>
      </c>
      <c r="B203" s="1">
        <v>42624</v>
      </c>
      <c r="C203">
        <v>1</v>
      </c>
      <c r="D203">
        <f>WORKDAY(Table3[[#This Row],[Days for shipment (scheduled)]],Table4[[#This Row],[Week Day]])</f>
        <v>3</v>
      </c>
      <c r="E203">
        <v>1</v>
      </c>
      <c r="F203" t="s">
        <v>187</v>
      </c>
      <c r="H203">
        <v>9</v>
      </c>
      <c r="I203" t="str">
        <f>_xlfn.XLOOKUP(Table3[[#This Row],[Category Id]],DataCo_Products[Product Category Id],DataCo_Products[Product Category Name])</f>
        <v>Cardio Equipment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>
        <v>9</v>
      </c>
      <c r="T203">
        <v>191</v>
      </c>
      <c r="U203" t="str">
        <f>_xlfn.XLOOKUP(Table3[[#This Row],[Product Id]],DataCo_Products[Product Id],DataCo_Products[Product Name])</f>
        <v>Nike Men's Free 5.0+ Running Shoe</v>
      </c>
      <c r="V203">
        <v>99.989997860000003</v>
      </c>
      <c r="W203">
        <v>95.114003926871064</v>
      </c>
      <c r="X203">
        <v>2</v>
      </c>
      <c r="Y203">
        <v>30</v>
      </c>
      <c r="Z203">
        <v>199.97999572000001</v>
      </c>
      <c r="AA20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3" t="s">
        <v>30</v>
      </c>
    </row>
    <row r="204" spans="1:28" x14ac:dyDescent="0.35">
      <c r="A204">
        <v>50668</v>
      </c>
      <c r="B204" s="1">
        <v>42979</v>
      </c>
      <c r="C204">
        <v>1</v>
      </c>
      <c r="D204">
        <f>WORKDAY(Table3[[#This Row],[Days for shipment (scheduled)]],Table4[[#This Row],[Week Day]])</f>
        <v>4</v>
      </c>
      <c r="E204">
        <v>1</v>
      </c>
      <c r="F204" t="s">
        <v>187</v>
      </c>
      <c r="H204">
        <v>17</v>
      </c>
      <c r="I204" t="str">
        <f>_xlfn.XLOOKUP(Table3[[#This Row],[Category Id]],DataCo_Products[Product Category Id],DataCo_Products[Product Category Name])</f>
        <v>Cleats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>
        <v>17</v>
      </c>
      <c r="T204">
        <v>365</v>
      </c>
      <c r="U204" t="str">
        <f>_xlfn.XLOOKUP(Table3[[#This Row],[Product Id]],DataCo_Products[Product Id],DataCo_Products[Product Name])</f>
        <v>Perfect Fitness Perfect Rip Deck</v>
      </c>
      <c r="V204">
        <v>59.990001679999999</v>
      </c>
      <c r="W204">
        <v>54.488929209402009</v>
      </c>
      <c r="X204">
        <v>2</v>
      </c>
      <c r="Y204">
        <v>21.600000380000001</v>
      </c>
      <c r="Z204">
        <v>119.98000336</v>
      </c>
      <c r="AA20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4" t="s">
        <v>30</v>
      </c>
    </row>
    <row r="205" spans="1:28" x14ac:dyDescent="0.35">
      <c r="A205">
        <v>50668</v>
      </c>
      <c r="B205" s="1">
        <v>42979</v>
      </c>
      <c r="C205">
        <v>1</v>
      </c>
      <c r="D205">
        <f>WORKDAY(Table3[[#This Row],[Days for shipment (scheduled)]],Table4[[#This Row],[Week Day]])</f>
        <v>5</v>
      </c>
      <c r="E205">
        <v>1</v>
      </c>
      <c r="F205" t="s">
        <v>187</v>
      </c>
      <c r="H205">
        <v>24</v>
      </c>
      <c r="I205" t="str">
        <f>_xlfn.XLOOKUP(Table3[[#This Row],[Category Id]],DataCo_Products[Product Category Id],DataCo_Products[Product Category Name])</f>
        <v>Women's Apparel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>
        <v>24</v>
      </c>
      <c r="T205">
        <v>502</v>
      </c>
      <c r="U205" t="str">
        <f>_xlfn.XLOOKUP(Table3[[#This Row],[Product Id]],DataCo_Products[Product Id],DataCo_Products[Product Name])</f>
        <v>Nike Men's Dri-FIT Victory Golf Polo</v>
      </c>
      <c r="V205">
        <v>50</v>
      </c>
      <c r="W205">
        <v>43.678035218757444</v>
      </c>
      <c r="X205">
        <v>2</v>
      </c>
      <c r="Y205">
        <v>4</v>
      </c>
      <c r="Z205">
        <v>100</v>
      </c>
      <c r="AA20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5" t="s">
        <v>30</v>
      </c>
    </row>
    <row r="206" spans="1:28" x14ac:dyDescent="0.35">
      <c r="A206">
        <v>45319</v>
      </c>
      <c r="B206" s="1">
        <v>42666</v>
      </c>
      <c r="C206">
        <v>1</v>
      </c>
      <c r="D206">
        <f>WORKDAY(Table3[[#This Row],[Days for shipment (scheduled)]],Table4[[#This Row],[Week Day]])</f>
        <v>6</v>
      </c>
      <c r="E206">
        <v>1</v>
      </c>
      <c r="F206" t="s">
        <v>187</v>
      </c>
      <c r="H206">
        <v>24</v>
      </c>
      <c r="I206" t="str">
        <f>_xlfn.XLOOKUP(Table3[[#This Row],[Category Id]],DataCo_Products[Product Category Id],DataCo_Products[Product Category Name])</f>
        <v>Women's Apparel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>
        <v>24</v>
      </c>
      <c r="T206">
        <v>502</v>
      </c>
      <c r="U206" t="str">
        <f>_xlfn.XLOOKUP(Table3[[#This Row],[Product Id]],DataCo_Products[Product Id],DataCo_Products[Product Name])</f>
        <v>Nike Men's Dri-FIT Victory Golf Polo</v>
      </c>
      <c r="V206">
        <v>50</v>
      </c>
      <c r="W206">
        <v>43.678035218757444</v>
      </c>
      <c r="X206">
        <v>2</v>
      </c>
      <c r="Y206">
        <v>5</v>
      </c>
      <c r="Z206">
        <v>100</v>
      </c>
      <c r="AA20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6" t="s">
        <v>30</v>
      </c>
    </row>
    <row r="207" spans="1:28" x14ac:dyDescent="0.35">
      <c r="A207">
        <v>50236</v>
      </c>
      <c r="B207" s="1">
        <v>42795</v>
      </c>
      <c r="C207">
        <v>1</v>
      </c>
      <c r="D207">
        <f>WORKDAY(Table3[[#This Row],[Days for shipment (scheduled)]],Table4[[#This Row],[Week Day]])</f>
        <v>9</v>
      </c>
      <c r="E207">
        <v>1</v>
      </c>
      <c r="F207" t="s">
        <v>187</v>
      </c>
      <c r="H207">
        <v>13</v>
      </c>
      <c r="I207" t="str">
        <f>_xlfn.XLOOKUP(Table3[[#This Row],[Category Id]],DataCo_Products[Product Category Id],DataCo_Products[Product Category Name])</f>
        <v>Electronics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>
        <v>13</v>
      </c>
      <c r="T207">
        <v>282</v>
      </c>
      <c r="U207" t="str">
        <f>_xlfn.XLOOKUP(Table3[[#This Row],[Product Id]],DataCo_Products[Product Id],DataCo_Products[Product Name])</f>
        <v>Under Armour Women's Ignite PIP VI Slide</v>
      </c>
      <c r="V207">
        <v>31.989999770000001</v>
      </c>
      <c r="W207">
        <v>27.763856872771434</v>
      </c>
      <c r="X207">
        <v>4</v>
      </c>
      <c r="Y207">
        <v>21.75</v>
      </c>
      <c r="Z207">
        <v>127.95999908</v>
      </c>
      <c r="AA20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7" t="s">
        <v>30</v>
      </c>
    </row>
    <row r="208" spans="1:28" x14ac:dyDescent="0.35">
      <c r="A208">
        <v>48164</v>
      </c>
      <c r="B208" s="1">
        <v>42472</v>
      </c>
      <c r="C208">
        <v>1</v>
      </c>
      <c r="D208">
        <f>WORKDAY(Table3[[#This Row],[Days for shipment (scheduled)]],Table4[[#This Row],[Week Day]])</f>
        <v>10</v>
      </c>
      <c r="E208">
        <v>1</v>
      </c>
      <c r="F208" t="s">
        <v>187</v>
      </c>
      <c r="H208">
        <v>29</v>
      </c>
      <c r="I208" t="str">
        <f>_xlfn.XLOOKUP(Table3[[#This Row],[Category Id]],DataCo_Products[Product Category Id],DataCo_Products[Product Category Name])</f>
        <v>Shop By Sport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>
        <v>29</v>
      </c>
      <c r="T208">
        <v>627</v>
      </c>
      <c r="U208" t="str">
        <f>_xlfn.XLOOKUP(Table3[[#This Row],[Product Id]],DataCo_Products[Product Id],DataCo_Products[Product Name])</f>
        <v>Under Armour Girls' Toddler Spine Surge Runni</v>
      </c>
      <c r="V208">
        <v>39.990001679999999</v>
      </c>
      <c r="W208">
        <v>34.198098313835338</v>
      </c>
      <c r="X208">
        <v>4</v>
      </c>
      <c r="Y208">
        <v>11.19999981</v>
      </c>
      <c r="Z208">
        <v>159.96000672</v>
      </c>
      <c r="AA20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08" t="s">
        <v>30</v>
      </c>
    </row>
    <row r="209" spans="1:28" x14ac:dyDescent="0.35">
      <c r="A209">
        <v>50668</v>
      </c>
      <c r="B209" s="1">
        <v>42979</v>
      </c>
      <c r="C209">
        <v>1</v>
      </c>
      <c r="D209">
        <f>WORKDAY(Table3[[#This Row],[Days for shipment (scheduled)]],Table4[[#This Row],[Week Day]])</f>
        <v>2</v>
      </c>
      <c r="E209">
        <v>1</v>
      </c>
      <c r="F209" t="s">
        <v>187</v>
      </c>
      <c r="H209">
        <v>24</v>
      </c>
      <c r="I209" t="str">
        <f>_xlfn.XLOOKUP(Table3[[#This Row],[Category Id]],DataCo_Products[Product Category Id],DataCo_Products[Product Category Name])</f>
        <v>Women's Apparel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>
        <v>24</v>
      </c>
      <c r="T209">
        <v>502</v>
      </c>
      <c r="U209" t="str">
        <f>_xlfn.XLOOKUP(Table3[[#This Row],[Product Id]],DataCo_Products[Product Id],DataCo_Products[Product Name])</f>
        <v>Nike Men's Dri-FIT Victory Golf Polo</v>
      </c>
      <c r="V209">
        <v>50</v>
      </c>
      <c r="W209">
        <v>43.678035218757444</v>
      </c>
      <c r="X209">
        <v>4</v>
      </c>
      <c r="Y209">
        <v>40</v>
      </c>
      <c r="Z209">
        <v>200</v>
      </c>
      <c r="AA2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09" t="s">
        <v>30</v>
      </c>
    </row>
    <row r="210" spans="1:28" x14ac:dyDescent="0.35">
      <c r="A210">
        <v>46461</v>
      </c>
      <c r="B210" s="1">
        <v>42624</v>
      </c>
      <c r="C210">
        <v>1</v>
      </c>
      <c r="D210">
        <f>WORKDAY(Table3[[#This Row],[Days for shipment (scheduled)]],Table4[[#This Row],[Week Day]])</f>
        <v>3</v>
      </c>
      <c r="E210">
        <v>1</v>
      </c>
      <c r="F210" t="s">
        <v>187</v>
      </c>
      <c r="H210">
        <v>24</v>
      </c>
      <c r="I210" t="str">
        <f>_xlfn.XLOOKUP(Table3[[#This Row],[Category Id]],DataCo_Products[Product Category Id],DataCo_Products[Product Category Name])</f>
        <v>Women's Apparel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>
        <v>24</v>
      </c>
      <c r="T210">
        <v>502</v>
      </c>
      <c r="U210" t="str">
        <f>_xlfn.XLOOKUP(Table3[[#This Row],[Product Id]],DataCo_Products[Product Id],DataCo_Products[Product Name])</f>
        <v>Nike Men's Dri-FIT Victory Golf Polo</v>
      </c>
      <c r="V210">
        <v>50</v>
      </c>
      <c r="W210">
        <v>43.678035218757444</v>
      </c>
      <c r="X210">
        <v>5</v>
      </c>
      <c r="Y210">
        <v>17.5</v>
      </c>
      <c r="Z210">
        <v>250</v>
      </c>
      <c r="AA21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10" t="s">
        <v>30</v>
      </c>
    </row>
    <row r="211" spans="1:28" x14ac:dyDescent="0.35">
      <c r="A211">
        <v>48164</v>
      </c>
      <c r="B211" s="1">
        <v>42472</v>
      </c>
      <c r="C211">
        <v>1</v>
      </c>
      <c r="D211">
        <f>WORKDAY(Table3[[#This Row],[Days for shipment (scheduled)]],Table4[[#This Row],[Week Day]])</f>
        <v>4</v>
      </c>
      <c r="E211">
        <v>1</v>
      </c>
      <c r="F211" t="s">
        <v>187</v>
      </c>
      <c r="H211">
        <v>29</v>
      </c>
      <c r="I211" t="str">
        <f>_xlfn.XLOOKUP(Table3[[#This Row],[Category Id]],DataCo_Products[Product Category Id],DataCo_Products[Product Category Name])</f>
        <v>Shop By Sport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>
        <v>29</v>
      </c>
      <c r="T211">
        <v>627</v>
      </c>
      <c r="U211" t="str">
        <f>_xlfn.XLOOKUP(Table3[[#This Row],[Product Id]],DataCo_Products[Product Id],DataCo_Products[Product Name])</f>
        <v>Under Armour Girls' Toddler Spine Surge Runni</v>
      </c>
      <c r="V211">
        <v>39.990001679999999</v>
      </c>
      <c r="W211">
        <v>34.198098313835338</v>
      </c>
      <c r="X211">
        <v>5</v>
      </c>
      <c r="Y211">
        <v>31.989999770000001</v>
      </c>
      <c r="Z211">
        <v>199.9500084</v>
      </c>
      <c r="AA21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1" t="s">
        <v>30</v>
      </c>
    </row>
    <row r="212" spans="1:28" x14ac:dyDescent="0.35">
      <c r="A212">
        <v>50668</v>
      </c>
      <c r="B212" s="1">
        <v>42979</v>
      </c>
      <c r="C212">
        <v>1</v>
      </c>
      <c r="D212">
        <f>WORKDAY(Table3[[#This Row],[Days for shipment (scheduled)]],Table4[[#This Row],[Week Day]])</f>
        <v>5</v>
      </c>
      <c r="E212">
        <v>1</v>
      </c>
      <c r="F212" t="s">
        <v>187</v>
      </c>
      <c r="H212">
        <v>24</v>
      </c>
      <c r="I212" t="str">
        <f>_xlfn.XLOOKUP(Table3[[#This Row],[Category Id]],DataCo_Products[Product Category Id],DataCo_Products[Product Category Name])</f>
        <v>Women's Apparel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>
        <v>24</v>
      </c>
      <c r="T212">
        <v>502</v>
      </c>
      <c r="U212" t="str">
        <f>_xlfn.XLOOKUP(Table3[[#This Row],[Product Id]],DataCo_Products[Product Id],DataCo_Products[Product Name])</f>
        <v>Nike Men's Dri-FIT Victory Golf Polo</v>
      </c>
      <c r="V212">
        <v>50</v>
      </c>
      <c r="W212">
        <v>43.678035218757444</v>
      </c>
      <c r="X212">
        <v>5</v>
      </c>
      <c r="Y212">
        <v>50</v>
      </c>
      <c r="Z212">
        <v>250</v>
      </c>
      <c r="AA21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12" t="s">
        <v>30</v>
      </c>
    </row>
    <row r="213" spans="1:28" x14ac:dyDescent="0.35">
      <c r="A213">
        <v>45738</v>
      </c>
      <c r="B213" s="1">
        <v>42672</v>
      </c>
      <c r="C213">
        <v>0</v>
      </c>
      <c r="D213">
        <f>WORKDAY(Table3[[#This Row],[Days for shipment (scheduled)]],Table4[[#This Row],[Week Day]])</f>
        <v>6</v>
      </c>
      <c r="E213">
        <v>1</v>
      </c>
      <c r="F213" t="s">
        <v>214</v>
      </c>
      <c r="H213">
        <v>12</v>
      </c>
      <c r="I213" t="str">
        <f>_xlfn.XLOOKUP(Table3[[#This Row],[Category Id]],DataCo_Products[Product Category Id],DataCo_Products[Product Category Name])</f>
        <v>Boxing &amp; MMA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>
        <v>12</v>
      </c>
      <c r="T213">
        <v>249</v>
      </c>
      <c r="U213" t="str">
        <f>_xlfn.XLOOKUP(Table3[[#This Row],[Product Id]],DataCo_Products[Product Id],DataCo_Products[Product Name])</f>
        <v>Under Armour Women's Micro G Skulpt Running S</v>
      </c>
      <c r="V213">
        <v>54.97000122</v>
      </c>
      <c r="W213">
        <v>38.635001181666667</v>
      </c>
      <c r="X213">
        <v>2</v>
      </c>
      <c r="Y213">
        <v>6.0500001909999996</v>
      </c>
      <c r="Z213">
        <v>109.94000244</v>
      </c>
      <c r="AA21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3" t="s">
        <v>30</v>
      </c>
    </row>
    <row r="214" spans="1:28" x14ac:dyDescent="0.35">
      <c r="A214">
        <v>45738</v>
      </c>
      <c r="B214" s="1">
        <v>42672</v>
      </c>
      <c r="C214">
        <v>0</v>
      </c>
      <c r="D214">
        <f>WORKDAY(Table3[[#This Row],[Days for shipment (scheduled)]],Table4[[#This Row],[Week Day]])</f>
        <v>9</v>
      </c>
      <c r="E214">
        <v>1</v>
      </c>
      <c r="F214" t="s">
        <v>214</v>
      </c>
      <c r="H214">
        <v>17</v>
      </c>
      <c r="I214" t="str">
        <f>_xlfn.XLOOKUP(Table3[[#This Row],[Category Id]],DataCo_Products[Product Category Id],DataCo_Products[Product Category Name])</f>
        <v>Cleats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>
        <v>17</v>
      </c>
      <c r="T214">
        <v>365</v>
      </c>
      <c r="U214" t="str">
        <f>_xlfn.XLOOKUP(Table3[[#This Row],[Product Id]],DataCo_Products[Product Id],DataCo_Products[Product Name])</f>
        <v>Perfect Fitness Perfect Rip Deck</v>
      </c>
      <c r="V214">
        <v>59.990001679999999</v>
      </c>
      <c r="W214">
        <v>54.488929209402009</v>
      </c>
      <c r="X214">
        <v>5</v>
      </c>
      <c r="Y214">
        <v>21</v>
      </c>
      <c r="Z214">
        <v>299.9500084</v>
      </c>
      <c r="AA21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14" t="s">
        <v>30</v>
      </c>
    </row>
    <row r="215" spans="1:28" x14ac:dyDescent="0.35">
      <c r="A215">
        <v>44854</v>
      </c>
      <c r="B215" s="1">
        <v>42659</v>
      </c>
      <c r="C215">
        <v>2</v>
      </c>
      <c r="D215">
        <f>WORKDAY(Table3[[#This Row],[Days for shipment (scheduled)]],Table4[[#This Row],[Week Day]])</f>
        <v>11</v>
      </c>
      <c r="E215">
        <v>1</v>
      </c>
      <c r="F215" t="s">
        <v>23</v>
      </c>
      <c r="H215">
        <v>3</v>
      </c>
      <c r="I215" t="str">
        <f>_xlfn.XLOOKUP(Table3[[#This Row],[Category Id]],DataCo_Products[Product Category Id],DataCo_Products[Product Category Name])</f>
        <v>Baseball &amp; Softball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>
        <v>3</v>
      </c>
      <c r="T215">
        <v>44</v>
      </c>
      <c r="U215" t="str">
        <f>_xlfn.XLOOKUP(Table3[[#This Row],[Product Id]],DataCo_Products[Product Id],DataCo_Products[Product Name])</f>
        <v>adidas Men's F10 Messi TRX FG Soccer Cleat</v>
      </c>
      <c r="V215">
        <v>59.990001679999999</v>
      </c>
      <c r="W215">
        <v>57.194418487916671</v>
      </c>
      <c r="X215">
        <v>1</v>
      </c>
      <c r="Y215">
        <v>15</v>
      </c>
      <c r="Z215">
        <v>59.990001679999999</v>
      </c>
      <c r="AA21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5" t="s">
        <v>30</v>
      </c>
    </row>
    <row r="216" spans="1:28" x14ac:dyDescent="0.35">
      <c r="A216">
        <v>50812</v>
      </c>
      <c r="B216" s="1">
        <v>43040</v>
      </c>
      <c r="C216">
        <v>2</v>
      </c>
      <c r="D216">
        <f>WORKDAY(Table3[[#This Row],[Days for shipment (scheduled)]],Table4[[#This Row],[Week Day]])</f>
        <v>3</v>
      </c>
      <c r="E216">
        <v>1</v>
      </c>
      <c r="F216" t="s">
        <v>23</v>
      </c>
      <c r="H216">
        <v>18</v>
      </c>
      <c r="I216" t="str">
        <f>_xlfn.XLOOKUP(Table3[[#This Row],[Category Id]],DataCo_Products[Product Category Id],DataCo_Products[Product Category Name])</f>
        <v>Men's Footwear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>
        <v>18</v>
      </c>
      <c r="T216">
        <v>403</v>
      </c>
      <c r="U216" t="str">
        <f>_xlfn.XLOOKUP(Table3[[#This Row],[Product Id]],DataCo_Products[Product Id],DataCo_Products[Product Name])</f>
        <v>Nike Men's CJ Elite 2 TD Football Cleat</v>
      </c>
      <c r="V216">
        <v>129.9900055</v>
      </c>
      <c r="W216">
        <v>110.80340837177086</v>
      </c>
      <c r="X216">
        <v>1</v>
      </c>
      <c r="Y216">
        <v>3.9000000950000002</v>
      </c>
      <c r="Z216">
        <v>129.9900055</v>
      </c>
      <c r="AA21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6" t="s">
        <v>30</v>
      </c>
    </row>
    <row r="217" spans="1:28" x14ac:dyDescent="0.35">
      <c r="A217">
        <v>42789</v>
      </c>
      <c r="B217" s="1">
        <v>42629</v>
      </c>
      <c r="C217">
        <v>2</v>
      </c>
      <c r="D217">
        <f>WORKDAY(Table3[[#This Row],[Days for shipment (scheduled)]],Table4[[#This Row],[Week Day]])</f>
        <v>4</v>
      </c>
      <c r="E217">
        <v>1</v>
      </c>
      <c r="F217" t="s">
        <v>23</v>
      </c>
      <c r="H217">
        <v>18</v>
      </c>
      <c r="I217" t="str">
        <f>_xlfn.XLOOKUP(Table3[[#This Row],[Category Id]],DataCo_Products[Product Category Id],DataCo_Products[Product Category Name])</f>
        <v>Men's Footwear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>
        <v>18</v>
      </c>
      <c r="T217">
        <v>403</v>
      </c>
      <c r="U217" t="str">
        <f>_xlfn.XLOOKUP(Table3[[#This Row],[Product Id]],DataCo_Products[Product Id],DataCo_Products[Product Name])</f>
        <v>Nike Men's CJ Elite 2 TD Football Cleat</v>
      </c>
      <c r="V217">
        <v>129.9900055</v>
      </c>
      <c r="W217">
        <v>110.80340837177086</v>
      </c>
      <c r="X217">
        <v>1</v>
      </c>
      <c r="Y217">
        <v>20.799999239999998</v>
      </c>
      <c r="Z217">
        <v>129.9900055</v>
      </c>
      <c r="AA21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7" t="s">
        <v>30</v>
      </c>
    </row>
    <row r="218" spans="1:28" x14ac:dyDescent="0.35">
      <c r="A218">
        <v>44143</v>
      </c>
      <c r="B218" s="1">
        <v>42531</v>
      </c>
      <c r="C218">
        <v>2</v>
      </c>
      <c r="D218">
        <f>WORKDAY(Table3[[#This Row],[Days for shipment (scheduled)]],Table4[[#This Row],[Week Day]])</f>
        <v>5</v>
      </c>
      <c r="E218">
        <v>1</v>
      </c>
      <c r="F218" t="s">
        <v>23</v>
      </c>
      <c r="H218">
        <v>18</v>
      </c>
      <c r="I218" t="str">
        <f>_xlfn.XLOOKUP(Table3[[#This Row],[Category Id]],DataCo_Products[Product Category Id],DataCo_Products[Product Category Name])</f>
        <v>Men's Footwear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>
        <v>18</v>
      </c>
      <c r="T218">
        <v>403</v>
      </c>
      <c r="U218" t="str">
        <f>_xlfn.XLOOKUP(Table3[[#This Row],[Product Id]],DataCo_Products[Product Id],DataCo_Products[Product Name])</f>
        <v>Nike Men's CJ Elite 2 TD Football Cleat</v>
      </c>
      <c r="V218">
        <v>129.9900055</v>
      </c>
      <c r="W218">
        <v>110.80340837177086</v>
      </c>
      <c r="X218">
        <v>1</v>
      </c>
      <c r="Y218">
        <v>32.5</v>
      </c>
      <c r="Z218">
        <v>129.9900055</v>
      </c>
      <c r="AA21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18" t="s">
        <v>30</v>
      </c>
    </row>
    <row r="219" spans="1:28" x14ac:dyDescent="0.35">
      <c r="A219">
        <v>50812</v>
      </c>
      <c r="B219" s="1">
        <v>43040</v>
      </c>
      <c r="C219">
        <v>2</v>
      </c>
      <c r="D219">
        <f>WORKDAY(Table3[[#This Row],[Days for shipment (scheduled)]],Table4[[#This Row],[Week Day]])</f>
        <v>6</v>
      </c>
      <c r="E219">
        <v>1</v>
      </c>
      <c r="F219" t="s">
        <v>23</v>
      </c>
      <c r="H219">
        <v>43</v>
      </c>
      <c r="I219" t="str">
        <f>_xlfn.XLOOKUP(Table3[[#This Row],[Category Id]],DataCo_Products[Product Category Id],DataCo_Products[Product Category Name])</f>
        <v>Camping &amp; Hiking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>
        <v>43</v>
      </c>
      <c r="T219">
        <v>957</v>
      </c>
      <c r="U219" t="str">
        <f>_xlfn.XLOOKUP(Table3[[#This Row],[Product Id]],DataCo_Products[Product Id],DataCo_Products[Product Name])</f>
        <v>Diamondback Women's Serene Classic Comfort Bi</v>
      </c>
      <c r="V219">
        <v>299.98001099999999</v>
      </c>
      <c r="W219">
        <v>295.0300103351052</v>
      </c>
      <c r="X219">
        <v>1</v>
      </c>
      <c r="Y219">
        <v>15</v>
      </c>
      <c r="Z219">
        <v>299.98001099999999</v>
      </c>
      <c r="AA21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19" t="s">
        <v>30</v>
      </c>
    </row>
    <row r="220" spans="1:28" x14ac:dyDescent="0.35">
      <c r="A220">
        <v>50812</v>
      </c>
      <c r="B220" s="1">
        <v>43040</v>
      </c>
      <c r="C220">
        <v>2</v>
      </c>
      <c r="D220">
        <f>WORKDAY(Table3[[#This Row],[Days for shipment (scheduled)]],Table4[[#This Row],[Week Day]])</f>
        <v>9</v>
      </c>
      <c r="E220">
        <v>1</v>
      </c>
      <c r="F220" t="s">
        <v>23</v>
      </c>
      <c r="H220">
        <v>43</v>
      </c>
      <c r="I220" t="str">
        <f>_xlfn.XLOOKUP(Table3[[#This Row],[Category Id]],DataCo_Products[Product Category Id],DataCo_Products[Product Category Name])</f>
        <v>Camping &amp; Hiking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>
        <v>43</v>
      </c>
      <c r="T220">
        <v>957</v>
      </c>
      <c r="U220" t="str">
        <f>_xlfn.XLOOKUP(Table3[[#This Row],[Product Id]],DataCo_Products[Product Id],DataCo_Products[Product Name])</f>
        <v>Diamondback Women's Serene Classic Comfort Bi</v>
      </c>
      <c r="V220">
        <v>299.98001099999999</v>
      </c>
      <c r="W220">
        <v>295.0300103351052</v>
      </c>
      <c r="X220">
        <v>1</v>
      </c>
      <c r="Y220">
        <v>16.5</v>
      </c>
      <c r="Z220">
        <v>299.98001099999999</v>
      </c>
      <c r="AA22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20" t="s">
        <v>30</v>
      </c>
    </row>
    <row r="221" spans="1:28" x14ac:dyDescent="0.35">
      <c r="A221">
        <v>48365</v>
      </c>
      <c r="B221" s="1">
        <v>42563</v>
      </c>
      <c r="C221">
        <v>2</v>
      </c>
      <c r="D221">
        <f>WORKDAY(Table3[[#This Row],[Days for shipment (scheduled)]],Table4[[#This Row],[Week Day]])</f>
        <v>10</v>
      </c>
      <c r="E221">
        <v>1</v>
      </c>
      <c r="F221" t="s">
        <v>23</v>
      </c>
      <c r="H221">
        <v>43</v>
      </c>
      <c r="I221" t="str">
        <f>_xlfn.XLOOKUP(Table3[[#This Row],[Category Id]],DataCo_Products[Product Category Id],DataCo_Products[Product Category Name])</f>
        <v>Camping &amp; Hiking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>
        <v>43</v>
      </c>
      <c r="T221">
        <v>957</v>
      </c>
      <c r="U221" t="str">
        <f>_xlfn.XLOOKUP(Table3[[#This Row],[Product Id]],DataCo_Products[Product Id],DataCo_Products[Product Name])</f>
        <v>Diamondback Women's Serene Classic Comfort Bi</v>
      </c>
      <c r="V221">
        <v>299.98001099999999</v>
      </c>
      <c r="W221">
        <v>295.0300103351052</v>
      </c>
      <c r="X221">
        <v>1</v>
      </c>
      <c r="Y221">
        <v>45</v>
      </c>
      <c r="Z221">
        <v>299.98001099999999</v>
      </c>
      <c r="AA22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21" t="s">
        <v>30</v>
      </c>
    </row>
    <row r="222" spans="1:28" x14ac:dyDescent="0.35">
      <c r="A222">
        <v>44507</v>
      </c>
      <c r="B222" s="1">
        <v>42684</v>
      </c>
      <c r="C222">
        <v>4</v>
      </c>
      <c r="D222">
        <f>WORKDAY(Table3[[#This Row],[Days for shipment (scheduled)]],Table4[[#This Row],[Week Day]])</f>
        <v>13</v>
      </c>
      <c r="E222">
        <v>0</v>
      </c>
      <c r="F222" t="s">
        <v>62</v>
      </c>
      <c r="H222">
        <v>7</v>
      </c>
      <c r="I222" t="str">
        <f>_xlfn.XLOOKUP(Table3[[#This Row],[Category Id]],DataCo_Products[Product Category Id],DataCo_Products[Product Category Name])</f>
        <v>Hockey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>
        <v>7</v>
      </c>
      <c r="T222">
        <v>134</v>
      </c>
      <c r="U222" t="str">
        <f>_xlfn.XLOOKUP(Table3[[#This Row],[Product Id]],DataCo_Products[Product Id],DataCo_Products[Product Name])</f>
        <v>Nike Women's Legend V-Neck T-Shirt</v>
      </c>
      <c r="V222">
        <v>25</v>
      </c>
      <c r="W222">
        <v>23.551858392987498</v>
      </c>
      <c r="X222">
        <v>3</v>
      </c>
      <c r="Y222">
        <v>11.25</v>
      </c>
      <c r="Z222">
        <v>75</v>
      </c>
      <c r="AA2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2" t="s">
        <v>45</v>
      </c>
    </row>
    <row r="223" spans="1:28" x14ac:dyDescent="0.35">
      <c r="A223">
        <v>44424</v>
      </c>
      <c r="B223" s="1">
        <v>42653</v>
      </c>
      <c r="C223">
        <v>1</v>
      </c>
      <c r="D223">
        <f>WORKDAY(Table3[[#This Row],[Days for shipment (scheduled)]],Table4[[#This Row],[Week Day]])</f>
        <v>2</v>
      </c>
      <c r="E223">
        <v>1</v>
      </c>
      <c r="F223" t="s">
        <v>187</v>
      </c>
      <c r="H223">
        <v>7</v>
      </c>
      <c r="I223" t="str">
        <f>_xlfn.XLOOKUP(Table3[[#This Row],[Category Id]],DataCo_Products[Product Category Id],DataCo_Products[Product Category Name])</f>
        <v>Hockey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>
        <v>7</v>
      </c>
      <c r="T223">
        <v>134</v>
      </c>
      <c r="U223" t="str">
        <f>_xlfn.XLOOKUP(Table3[[#This Row],[Product Id]],DataCo_Products[Product Id],DataCo_Products[Product Name])</f>
        <v>Nike Women's Legend V-Neck T-Shirt</v>
      </c>
      <c r="V223">
        <v>25</v>
      </c>
      <c r="W223">
        <v>23.551858392987498</v>
      </c>
      <c r="X223">
        <v>2</v>
      </c>
      <c r="Y223">
        <v>7.5</v>
      </c>
      <c r="Z223">
        <v>50</v>
      </c>
      <c r="AA22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23" t="s">
        <v>30</v>
      </c>
    </row>
    <row r="224" spans="1:28" x14ac:dyDescent="0.35">
      <c r="A224">
        <v>43461</v>
      </c>
      <c r="B224" s="1">
        <v>42639</v>
      </c>
      <c r="C224">
        <v>4</v>
      </c>
      <c r="D224">
        <f>WORKDAY(Table3[[#This Row],[Days for shipment (scheduled)]],Table4[[#This Row],[Week Day]])</f>
        <v>6</v>
      </c>
      <c r="E224">
        <v>0</v>
      </c>
      <c r="F224" t="s">
        <v>62</v>
      </c>
      <c r="H224">
        <v>7</v>
      </c>
      <c r="I224" t="str">
        <f>_xlfn.XLOOKUP(Table3[[#This Row],[Category Id]],DataCo_Products[Product Category Id],DataCo_Products[Product Category Name])</f>
        <v>Hockey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>
        <v>7</v>
      </c>
      <c r="T224">
        <v>134</v>
      </c>
      <c r="U224" t="str">
        <f>_xlfn.XLOOKUP(Table3[[#This Row],[Product Id]],DataCo_Products[Product Id],DataCo_Products[Product Name])</f>
        <v>Nike Women's Legend V-Neck T-Shirt</v>
      </c>
      <c r="V224">
        <v>25</v>
      </c>
      <c r="W224">
        <v>23.551858392987498</v>
      </c>
      <c r="X224">
        <v>4</v>
      </c>
      <c r="Y224">
        <v>16</v>
      </c>
      <c r="Z224">
        <v>100</v>
      </c>
      <c r="AA2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4" t="s">
        <v>66</v>
      </c>
    </row>
    <row r="225" spans="1:28" x14ac:dyDescent="0.35">
      <c r="A225">
        <v>42859</v>
      </c>
      <c r="B225" s="1">
        <v>42630</v>
      </c>
      <c r="C225">
        <v>4</v>
      </c>
      <c r="D225">
        <f>WORKDAY(Table3[[#This Row],[Days for shipment (scheduled)]],Table4[[#This Row],[Week Day]])</f>
        <v>9</v>
      </c>
      <c r="E225">
        <v>1</v>
      </c>
      <c r="F225" t="s">
        <v>62</v>
      </c>
      <c r="H225">
        <v>7</v>
      </c>
      <c r="I225" t="str">
        <f>_xlfn.XLOOKUP(Table3[[#This Row],[Category Id]],DataCo_Products[Product Category Id],DataCo_Products[Product Category Name])</f>
        <v>Hockey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>
        <v>7</v>
      </c>
      <c r="T225">
        <v>134</v>
      </c>
      <c r="U225" t="str">
        <f>_xlfn.XLOOKUP(Table3[[#This Row],[Product Id]],DataCo_Products[Product Id],DataCo_Products[Product Name])</f>
        <v>Nike Women's Legend V-Neck T-Shirt</v>
      </c>
      <c r="V225">
        <v>25</v>
      </c>
      <c r="W225">
        <v>23.551858392987498</v>
      </c>
      <c r="X225">
        <v>2</v>
      </c>
      <c r="Y225">
        <v>2.5</v>
      </c>
      <c r="Z225">
        <v>50</v>
      </c>
      <c r="AA22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25" t="s">
        <v>30</v>
      </c>
    </row>
    <row r="226" spans="1:28" x14ac:dyDescent="0.35">
      <c r="A226">
        <v>42352</v>
      </c>
      <c r="B226" s="1">
        <v>42652</v>
      </c>
      <c r="C226">
        <v>4</v>
      </c>
      <c r="D226">
        <f>WORKDAY(Table3[[#This Row],[Days for shipment (scheduled)]],Table4[[#This Row],[Week Day]])</f>
        <v>10</v>
      </c>
      <c r="E226">
        <v>0</v>
      </c>
      <c r="F226" t="s">
        <v>62</v>
      </c>
      <c r="H226">
        <v>7</v>
      </c>
      <c r="I226" t="str">
        <f>_xlfn.XLOOKUP(Table3[[#This Row],[Category Id]],DataCo_Products[Product Category Id],DataCo_Products[Product Category Name])</f>
        <v>Hockey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>
        <v>7</v>
      </c>
      <c r="T226">
        <v>134</v>
      </c>
      <c r="U226" t="str">
        <f>_xlfn.XLOOKUP(Table3[[#This Row],[Product Id]],DataCo_Products[Product Id],DataCo_Products[Product Name])</f>
        <v>Nike Women's Legend V-Neck T-Shirt</v>
      </c>
      <c r="V226">
        <v>25</v>
      </c>
      <c r="W226">
        <v>23.551858392987498</v>
      </c>
      <c r="X226">
        <v>3</v>
      </c>
      <c r="Y226">
        <v>13.5</v>
      </c>
      <c r="Z226">
        <v>75</v>
      </c>
      <c r="AA2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6" t="s">
        <v>45</v>
      </c>
    </row>
    <row r="227" spans="1:28" x14ac:dyDescent="0.35">
      <c r="A227">
        <v>42106</v>
      </c>
      <c r="B227" s="1">
        <v>42530</v>
      </c>
      <c r="C227">
        <v>4</v>
      </c>
      <c r="D227">
        <f>WORKDAY(Table3[[#This Row],[Days for shipment (scheduled)]],Table4[[#This Row],[Week Day]])</f>
        <v>11</v>
      </c>
      <c r="E227">
        <v>0</v>
      </c>
      <c r="F227" t="s">
        <v>62</v>
      </c>
      <c r="H227">
        <v>7</v>
      </c>
      <c r="I227" t="str">
        <f>_xlfn.XLOOKUP(Table3[[#This Row],[Category Id]],DataCo_Products[Product Category Id],DataCo_Products[Product Category Name])</f>
        <v>Hockey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>
        <v>7</v>
      </c>
      <c r="T227">
        <v>134</v>
      </c>
      <c r="U227" t="str">
        <f>_xlfn.XLOOKUP(Table3[[#This Row],[Product Id]],DataCo_Products[Product Id],DataCo_Products[Product Name])</f>
        <v>Nike Women's Legend V-Neck T-Shirt</v>
      </c>
      <c r="V227">
        <v>25</v>
      </c>
      <c r="W227">
        <v>23.551858392987498</v>
      </c>
      <c r="X227">
        <v>4</v>
      </c>
      <c r="Y227">
        <v>2</v>
      </c>
      <c r="Z227">
        <v>100</v>
      </c>
      <c r="AA2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7" t="s">
        <v>45</v>
      </c>
    </row>
    <row r="228" spans="1:28" x14ac:dyDescent="0.35">
      <c r="A228">
        <v>41726</v>
      </c>
      <c r="B228" s="1">
        <v>42378</v>
      </c>
      <c r="C228">
        <v>4</v>
      </c>
      <c r="D228">
        <f>WORKDAY(Table3[[#This Row],[Days for shipment (scheduled)]],Table4[[#This Row],[Week Day]])</f>
        <v>12</v>
      </c>
      <c r="E228">
        <v>0</v>
      </c>
      <c r="F228" t="s">
        <v>62</v>
      </c>
      <c r="H228">
        <v>7</v>
      </c>
      <c r="I228" t="str">
        <f>_xlfn.XLOOKUP(Table3[[#This Row],[Category Id]],DataCo_Products[Product Category Id],DataCo_Products[Product Category Name])</f>
        <v>Hockey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>
        <v>7</v>
      </c>
      <c r="T228">
        <v>134</v>
      </c>
      <c r="U228" t="str">
        <f>_xlfn.XLOOKUP(Table3[[#This Row],[Product Id]],DataCo_Products[Product Id],DataCo_Products[Product Name])</f>
        <v>Nike Women's Legend V-Neck T-Shirt</v>
      </c>
      <c r="V228">
        <v>25</v>
      </c>
      <c r="W228">
        <v>23.551858392987498</v>
      </c>
      <c r="X228">
        <v>3</v>
      </c>
      <c r="Y228">
        <v>15</v>
      </c>
      <c r="Z228">
        <v>75</v>
      </c>
      <c r="AA2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8" t="s">
        <v>66</v>
      </c>
    </row>
    <row r="229" spans="1:28" x14ac:dyDescent="0.35">
      <c r="A229">
        <v>41711</v>
      </c>
      <c r="B229" s="1">
        <v>42613</v>
      </c>
      <c r="C229">
        <v>4</v>
      </c>
      <c r="D229">
        <f>WORKDAY(Table3[[#This Row],[Days for shipment (scheduled)]],Table4[[#This Row],[Week Day]])</f>
        <v>13</v>
      </c>
      <c r="E229">
        <v>0</v>
      </c>
      <c r="F229" t="s">
        <v>62</v>
      </c>
      <c r="H229">
        <v>7</v>
      </c>
      <c r="I229" t="str">
        <f>_xlfn.XLOOKUP(Table3[[#This Row],[Category Id]],DataCo_Products[Product Category Id],DataCo_Products[Product Category Name])</f>
        <v>Hockey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>
        <v>7</v>
      </c>
      <c r="T229">
        <v>134</v>
      </c>
      <c r="U229" t="str">
        <f>_xlfn.XLOOKUP(Table3[[#This Row],[Product Id]],DataCo_Products[Product Id],DataCo_Products[Product Name])</f>
        <v>Nike Women's Legend V-Neck T-Shirt</v>
      </c>
      <c r="V229">
        <v>25</v>
      </c>
      <c r="W229">
        <v>23.551858392987498</v>
      </c>
      <c r="X229">
        <v>3</v>
      </c>
      <c r="Y229">
        <v>18.75</v>
      </c>
      <c r="Z229">
        <v>75</v>
      </c>
      <c r="AA2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29" t="s">
        <v>66</v>
      </c>
    </row>
    <row r="230" spans="1:28" x14ac:dyDescent="0.35">
      <c r="A230">
        <v>46921</v>
      </c>
      <c r="B230" s="1">
        <v>42689</v>
      </c>
      <c r="C230">
        <v>1</v>
      </c>
      <c r="D230">
        <f>WORKDAY(Table3[[#This Row],[Days for shipment (scheduled)]],Table4[[#This Row],[Week Day]])</f>
        <v>2</v>
      </c>
      <c r="E230">
        <v>1</v>
      </c>
      <c r="F230" t="s">
        <v>187</v>
      </c>
      <c r="H230">
        <v>9</v>
      </c>
      <c r="I230" t="str">
        <f>_xlfn.XLOOKUP(Table3[[#This Row],[Category Id]],DataCo_Products[Product Category Id],DataCo_Products[Product Category Name])</f>
        <v>Cardio Equipment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>
        <v>9</v>
      </c>
      <c r="T230">
        <v>191</v>
      </c>
      <c r="U230" t="str">
        <f>_xlfn.XLOOKUP(Table3[[#This Row],[Product Id]],DataCo_Products[Product Id],DataCo_Products[Product Name])</f>
        <v>Nike Men's Free 5.0+ Running Shoe</v>
      </c>
      <c r="V230">
        <v>99.989997860000003</v>
      </c>
      <c r="W230">
        <v>95.114003926871064</v>
      </c>
      <c r="X230">
        <v>1</v>
      </c>
      <c r="Y230">
        <v>7</v>
      </c>
      <c r="Z230">
        <v>99.989997860000003</v>
      </c>
      <c r="AA23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0" t="s">
        <v>30</v>
      </c>
    </row>
    <row r="231" spans="1:28" x14ac:dyDescent="0.35">
      <c r="A231">
        <v>45445</v>
      </c>
      <c r="B231" s="1">
        <v>42668</v>
      </c>
      <c r="C231">
        <v>1</v>
      </c>
      <c r="D231">
        <f>WORKDAY(Table3[[#This Row],[Days for shipment (scheduled)]],Table4[[#This Row],[Week Day]])</f>
        <v>3</v>
      </c>
      <c r="E231">
        <v>1</v>
      </c>
      <c r="F231" t="s">
        <v>187</v>
      </c>
      <c r="H231">
        <v>9</v>
      </c>
      <c r="I231" t="str">
        <f>_xlfn.XLOOKUP(Table3[[#This Row],[Category Id]],DataCo_Products[Product Category Id],DataCo_Products[Product Category Name])</f>
        <v>Cardio Equipment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>
        <v>9</v>
      </c>
      <c r="T231">
        <v>191</v>
      </c>
      <c r="U231" t="str">
        <f>_xlfn.XLOOKUP(Table3[[#This Row],[Product Id]],DataCo_Products[Product Id],DataCo_Products[Product Name])</f>
        <v>Nike Men's Free 5.0+ Running Shoe</v>
      </c>
      <c r="V231">
        <v>99.989997860000003</v>
      </c>
      <c r="W231">
        <v>95.114003926871064</v>
      </c>
      <c r="X231">
        <v>1</v>
      </c>
      <c r="Y231">
        <v>9</v>
      </c>
      <c r="Z231">
        <v>99.989997860000003</v>
      </c>
      <c r="AA23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1" t="s">
        <v>30</v>
      </c>
    </row>
    <row r="232" spans="1:28" x14ac:dyDescent="0.35">
      <c r="A232">
        <v>45575</v>
      </c>
      <c r="B232" s="1">
        <v>42670</v>
      </c>
      <c r="C232">
        <v>1</v>
      </c>
      <c r="D232">
        <f>WORKDAY(Table3[[#This Row],[Days for shipment (scheduled)]],Table4[[#This Row],[Week Day]])</f>
        <v>4</v>
      </c>
      <c r="E232">
        <v>1</v>
      </c>
      <c r="F232" t="s">
        <v>187</v>
      </c>
      <c r="H232">
        <v>18</v>
      </c>
      <c r="I232" t="str">
        <f>_xlfn.XLOOKUP(Table3[[#This Row],[Category Id]],DataCo_Products[Product Category Id],DataCo_Products[Product Category Name])</f>
        <v>Men's Footwear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>
        <v>18</v>
      </c>
      <c r="T232">
        <v>403</v>
      </c>
      <c r="U232" t="str">
        <f>_xlfn.XLOOKUP(Table3[[#This Row],[Product Id]],DataCo_Products[Product Id],DataCo_Products[Product Name])</f>
        <v>Nike Men's CJ Elite 2 TD Football Cleat</v>
      </c>
      <c r="V232">
        <v>129.9900055</v>
      </c>
      <c r="W232">
        <v>110.80340837177086</v>
      </c>
      <c r="X232">
        <v>1</v>
      </c>
      <c r="Y232">
        <v>1.2999999520000001</v>
      </c>
      <c r="Z232">
        <v>129.9900055</v>
      </c>
      <c r="AA23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2" t="s">
        <v>30</v>
      </c>
    </row>
    <row r="233" spans="1:28" x14ac:dyDescent="0.35">
      <c r="A233">
        <v>50395</v>
      </c>
      <c r="B233" s="1">
        <v>42856</v>
      </c>
      <c r="C233">
        <v>1</v>
      </c>
      <c r="D233">
        <f>WORKDAY(Table3[[#This Row],[Days for shipment (scheduled)]],Table4[[#This Row],[Week Day]])</f>
        <v>5</v>
      </c>
      <c r="E233">
        <v>1</v>
      </c>
      <c r="F233" t="s">
        <v>187</v>
      </c>
      <c r="H233">
        <v>18</v>
      </c>
      <c r="I233" t="str">
        <f>_xlfn.XLOOKUP(Table3[[#This Row],[Category Id]],DataCo_Products[Product Category Id],DataCo_Products[Product Category Name])</f>
        <v>Men's Footwear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>
        <v>18</v>
      </c>
      <c r="T233">
        <v>403</v>
      </c>
      <c r="U233" t="str">
        <f>_xlfn.XLOOKUP(Table3[[#This Row],[Product Id]],DataCo_Products[Product Id],DataCo_Products[Product Name])</f>
        <v>Nike Men's CJ Elite 2 TD Football Cleat</v>
      </c>
      <c r="V233">
        <v>129.9900055</v>
      </c>
      <c r="W233">
        <v>110.80340837177086</v>
      </c>
      <c r="X233">
        <v>1</v>
      </c>
      <c r="Y233">
        <v>7.1500000950000002</v>
      </c>
      <c r="Z233">
        <v>129.9900055</v>
      </c>
      <c r="AA23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3" t="s">
        <v>30</v>
      </c>
    </row>
    <row r="234" spans="1:28" x14ac:dyDescent="0.35">
      <c r="A234">
        <v>42019</v>
      </c>
      <c r="B234" s="1">
        <v>42499</v>
      </c>
      <c r="C234">
        <v>1</v>
      </c>
      <c r="D234">
        <f>WORKDAY(Table3[[#This Row],[Days for shipment (scheduled)]],Table4[[#This Row],[Week Day]])</f>
        <v>6</v>
      </c>
      <c r="E234">
        <v>1</v>
      </c>
      <c r="F234" t="s">
        <v>187</v>
      </c>
      <c r="H234">
        <v>18</v>
      </c>
      <c r="I234" t="str">
        <f>_xlfn.XLOOKUP(Table3[[#This Row],[Category Id]],DataCo_Products[Product Category Id],DataCo_Products[Product Category Name])</f>
        <v>Men's Footwear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>
        <v>18</v>
      </c>
      <c r="T234">
        <v>403</v>
      </c>
      <c r="U234" t="str">
        <f>_xlfn.XLOOKUP(Table3[[#This Row],[Product Id]],DataCo_Products[Product Id],DataCo_Products[Product Name])</f>
        <v>Nike Men's CJ Elite 2 TD Football Cleat</v>
      </c>
      <c r="V234">
        <v>129.9900055</v>
      </c>
      <c r="W234">
        <v>110.80340837177086</v>
      </c>
      <c r="X234">
        <v>1</v>
      </c>
      <c r="Y234">
        <v>7.1500000950000002</v>
      </c>
      <c r="Z234">
        <v>129.9900055</v>
      </c>
      <c r="AA23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4" t="s">
        <v>30</v>
      </c>
    </row>
    <row r="235" spans="1:28" x14ac:dyDescent="0.35">
      <c r="A235">
        <v>49048</v>
      </c>
      <c r="B235" s="1">
        <v>42720</v>
      </c>
      <c r="C235">
        <v>1</v>
      </c>
      <c r="D235">
        <f>WORKDAY(Table3[[#This Row],[Days for shipment (scheduled)]],Table4[[#This Row],[Week Day]])</f>
        <v>9</v>
      </c>
      <c r="E235">
        <v>1</v>
      </c>
      <c r="F235" t="s">
        <v>187</v>
      </c>
      <c r="H235">
        <v>17</v>
      </c>
      <c r="I235" t="str">
        <f>_xlfn.XLOOKUP(Table3[[#This Row],[Category Id]],DataCo_Products[Product Category Id],DataCo_Products[Product Category Name])</f>
        <v>Cleats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>
        <v>17</v>
      </c>
      <c r="T235">
        <v>365</v>
      </c>
      <c r="U235" t="str">
        <f>_xlfn.XLOOKUP(Table3[[#This Row],[Product Id]],DataCo_Products[Product Id],DataCo_Products[Product Name])</f>
        <v>Perfect Fitness Perfect Rip Deck</v>
      </c>
      <c r="V235">
        <v>59.990001679999999</v>
      </c>
      <c r="W235">
        <v>54.488929209402009</v>
      </c>
      <c r="X235">
        <v>1</v>
      </c>
      <c r="Y235">
        <v>5.4000000950000002</v>
      </c>
      <c r="Z235">
        <v>59.990001679999999</v>
      </c>
      <c r="AA23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5" t="s">
        <v>30</v>
      </c>
    </row>
    <row r="236" spans="1:28" x14ac:dyDescent="0.35">
      <c r="A236">
        <v>49048</v>
      </c>
      <c r="B236" s="1">
        <v>42720</v>
      </c>
      <c r="C236">
        <v>1</v>
      </c>
      <c r="D236">
        <f>WORKDAY(Table3[[#This Row],[Days for shipment (scheduled)]],Table4[[#This Row],[Week Day]])</f>
        <v>10</v>
      </c>
      <c r="E236">
        <v>1</v>
      </c>
      <c r="F236" t="s">
        <v>187</v>
      </c>
      <c r="H236">
        <v>18</v>
      </c>
      <c r="I236" t="str">
        <f>_xlfn.XLOOKUP(Table3[[#This Row],[Category Id]],DataCo_Products[Product Category Id],DataCo_Products[Product Category Name])</f>
        <v>Men's Footwear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>
        <v>18</v>
      </c>
      <c r="T236">
        <v>403</v>
      </c>
      <c r="U236" t="str">
        <f>_xlfn.XLOOKUP(Table3[[#This Row],[Product Id]],DataCo_Products[Product Id],DataCo_Products[Product Name])</f>
        <v>Nike Men's CJ Elite 2 TD Football Cleat</v>
      </c>
      <c r="V236">
        <v>129.9900055</v>
      </c>
      <c r="W236">
        <v>110.80340837177086</v>
      </c>
      <c r="X236">
        <v>1</v>
      </c>
      <c r="Y236">
        <v>15.600000380000001</v>
      </c>
      <c r="Z236">
        <v>129.9900055</v>
      </c>
      <c r="AA23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6" t="s">
        <v>30</v>
      </c>
    </row>
    <row r="237" spans="1:28" x14ac:dyDescent="0.35">
      <c r="A237">
        <v>49048</v>
      </c>
      <c r="B237" s="1">
        <v>42720</v>
      </c>
      <c r="C237">
        <v>1</v>
      </c>
      <c r="D237">
        <f>WORKDAY(Table3[[#This Row],[Days for shipment (scheduled)]],Table4[[#This Row],[Week Day]])</f>
        <v>2</v>
      </c>
      <c r="E237">
        <v>1</v>
      </c>
      <c r="F237" t="s">
        <v>187</v>
      </c>
      <c r="H237">
        <v>18</v>
      </c>
      <c r="I237" t="str">
        <f>_xlfn.XLOOKUP(Table3[[#This Row],[Category Id]],DataCo_Products[Product Category Id],DataCo_Products[Product Category Name])</f>
        <v>Men's Footwear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>
        <v>18</v>
      </c>
      <c r="T237">
        <v>403</v>
      </c>
      <c r="U237" t="str">
        <f>_xlfn.XLOOKUP(Table3[[#This Row],[Product Id]],DataCo_Products[Product Id],DataCo_Products[Product Name])</f>
        <v>Nike Men's CJ Elite 2 TD Football Cleat</v>
      </c>
      <c r="V237">
        <v>129.9900055</v>
      </c>
      <c r="W237">
        <v>110.80340837177086</v>
      </c>
      <c r="X237">
        <v>1</v>
      </c>
      <c r="Y237">
        <v>16.899999619999999</v>
      </c>
      <c r="Z237">
        <v>129.9900055</v>
      </c>
      <c r="AA23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7" t="s">
        <v>30</v>
      </c>
    </row>
    <row r="238" spans="1:28" x14ac:dyDescent="0.35">
      <c r="A238">
        <v>45592</v>
      </c>
      <c r="B238" s="1">
        <v>42670</v>
      </c>
      <c r="C238">
        <v>1</v>
      </c>
      <c r="D238">
        <f>WORKDAY(Table3[[#This Row],[Days for shipment (scheduled)]],Table4[[#This Row],[Week Day]])</f>
        <v>3</v>
      </c>
      <c r="E238">
        <v>1</v>
      </c>
      <c r="F238" t="s">
        <v>187</v>
      </c>
      <c r="H238">
        <v>18</v>
      </c>
      <c r="I238" t="str">
        <f>_xlfn.XLOOKUP(Table3[[#This Row],[Category Id]],DataCo_Products[Product Category Id],DataCo_Products[Product Category Name])</f>
        <v>Men's Footwear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>
        <v>18</v>
      </c>
      <c r="T238">
        <v>403</v>
      </c>
      <c r="U238" t="str">
        <f>_xlfn.XLOOKUP(Table3[[#This Row],[Product Id]],DataCo_Products[Product Id],DataCo_Products[Product Name])</f>
        <v>Nike Men's CJ Elite 2 TD Football Cleat</v>
      </c>
      <c r="V238">
        <v>129.9900055</v>
      </c>
      <c r="W238">
        <v>110.80340837177086</v>
      </c>
      <c r="X238">
        <v>1</v>
      </c>
      <c r="Y238">
        <v>20.799999239999998</v>
      </c>
      <c r="Z238">
        <v>129.9900055</v>
      </c>
      <c r="AA23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8" t="s">
        <v>30</v>
      </c>
    </row>
    <row r="239" spans="1:28" x14ac:dyDescent="0.35">
      <c r="A239">
        <v>45592</v>
      </c>
      <c r="B239" s="1">
        <v>42670</v>
      </c>
      <c r="C239">
        <v>1</v>
      </c>
      <c r="D239">
        <f>WORKDAY(Table3[[#This Row],[Days for shipment (scheduled)]],Table4[[#This Row],[Week Day]])</f>
        <v>4</v>
      </c>
      <c r="E239">
        <v>1</v>
      </c>
      <c r="F239" t="s">
        <v>187</v>
      </c>
      <c r="H239">
        <v>18</v>
      </c>
      <c r="I239" t="str">
        <f>_xlfn.XLOOKUP(Table3[[#This Row],[Category Id]],DataCo_Products[Product Category Id],DataCo_Products[Product Category Name])</f>
        <v>Men's Footwear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>
        <v>18</v>
      </c>
      <c r="T239">
        <v>403</v>
      </c>
      <c r="U239" t="str">
        <f>_xlfn.XLOOKUP(Table3[[#This Row],[Product Id]],DataCo_Products[Product Id],DataCo_Products[Product Name])</f>
        <v>Nike Men's CJ Elite 2 TD Football Cleat</v>
      </c>
      <c r="V239">
        <v>129.9900055</v>
      </c>
      <c r="W239">
        <v>110.80340837177086</v>
      </c>
      <c r="X239">
        <v>1</v>
      </c>
      <c r="Y239">
        <v>22.100000380000001</v>
      </c>
      <c r="Z239">
        <v>129.9900055</v>
      </c>
      <c r="AA23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39" t="s">
        <v>30</v>
      </c>
    </row>
    <row r="240" spans="1:28" x14ac:dyDescent="0.35">
      <c r="A240">
        <v>42930</v>
      </c>
      <c r="B240" s="1">
        <v>42631</v>
      </c>
      <c r="C240">
        <v>1</v>
      </c>
      <c r="D240">
        <f>WORKDAY(Table3[[#This Row],[Days for shipment (scheduled)]],Table4[[#This Row],[Week Day]])</f>
        <v>5</v>
      </c>
      <c r="E240">
        <v>1</v>
      </c>
      <c r="F240" t="s">
        <v>187</v>
      </c>
      <c r="H240">
        <v>18</v>
      </c>
      <c r="I240" t="str">
        <f>_xlfn.XLOOKUP(Table3[[#This Row],[Category Id]],DataCo_Products[Product Category Id],DataCo_Products[Product Category Name])</f>
        <v>Men's Footwear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>
        <v>18</v>
      </c>
      <c r="T240">
        <v>403</v>
      </c>
      <c r="U240" t="str">
        <f>_xlfn.XLOOKUP(Table3[[#This Row],[Product Id]],DataCo_Products[Product Id],DataCo_Products[Product Name])</f>
        <v>Nike Men's CJ Elite 2 TD Football Cleat</v>
      </c>
      <c r="V240">
        <v>129.9900055</v>
      </c>
      <c r="W240">
        <v>110.80340837177086</v>
      </c>
      <c r="X240">
        <v>1</v>
      </c>
      <c r="Y240">
        <v>23.399999619999999</v>
      </c>
      <c r="Z240">
        <v>129.9900055</v>
      </c>
      <c r="AA24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0" t="s">
        <v>30</v>
      </c>
    </row>
    <row r="241" spans="1:28" x14ac:dyDescent="0.35">
      <c r="A241">
        <v>50395</v>
      </c>
      <c r="B241" s="1">
        <v>42856</v>
      </c>
      <c r="C241">
        <v>1</v>
      </c>
      <c r="D241">
        <f>WORKDAY(Table3[[#This Row],[Days for shipment (scheduled)]],Table4[[#This Row],[Week Day]])</f>
        <v>6</v>
      </c>
      <c r="E241">
        <v>1</v>
      </c>
      <c r="F241" t="s">
        <v>187</v>
      </c>
      <c r="H241">
        <v>24</v>
      </c>
      <c r="I241" t="str">
        <f>_xlfn.XLOOKUP(Table3[[#This Row],[Category Id]],DataCo_Products[Product Category Id],DataCo_Products[Product Category Name])</f>
        <v>Women's Apparel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>
        <v>24</v>
      </c>
      <c r="T241">
        <v>502</v>
      </c>
      <c r="U241" t="str">
        <f>_xlfn.XLOOKUP(Table3[[#This Row],[Product Id]],DataCo_Products[Product Id],DataCo_Products[Product Name])</f>
        <v>Nike Men's Dri-FIT Victory Golf Polo</v>
      </c>
      <c r="V241">
        <v>50</v>
      </c>
      <c r="W241">
        <v>43.678035218757444</v>
      </c>
      <c r="X241">
        <v>1</v>
      </c>
      <c r="Y241">
        <v>5</v>
      </c>
      <c r="Z241">
        <v>50</v>
      </c>
      <c r="AA24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1" t="s">
        <v>30</v>
      </c>
    </row>
    <row r="242" spans="1:28" x14ac:dyDescent="0.35">
      <c r="A242">
        <v>49703</v>
      </c>
      <c r="B242" s="1">
        <v>42730</v>
      </c>
      <c r="C242">
        <v>1</v>
      </c>
      <c r="D242">
        <f>WORKDAY(Table3[[#This Row],[Days for shipment (scheduled)]],Table4[[#This Row],[Week Day]])</f>
        <v>9</v>
      </c>
      <c r="E242">
        <v>1</v>
      </c>
      <c r="F242" t="s">
        <v>187</v>
      </c>
      <c r="H242">
        <v>41</v>
      </c>
      <c r="I242" t="str">
        <f>_xlfn.XLOOKUP(Table3[[#This Row],[Category Id]],DataCo_Products[Product Category Id],DataCo_Products[Product Category Name])</f>
        <v>Trade-In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>
        <v>41</v>
      </c>
      <c r="T242">
        <v>917</v>
      </c>
      <c r="U242" t="str">
        <f>_xlfn.XLOOKUP(Table3[[#This Row],[Product Id]],DataCo_Products[Product Id],DataCo_Products[Product Name])</f>
        <v>Glove It Women's Mod Oval 3-Zip Carry All Gol</v>
      </c>
      <c r="V242">
        <v>21.989999770000001</v>
      </c>
      <c r="W242">
        <v>20.391999720066668</v>
      </c>
      <c r="X242">
        <v>1</v>
      </c>
      <c r="Y242">
        <v>3.7400000100000002</v>
      </c>
      <c r="Z242">
        <v>21.989999770000001</v>
      </c>
      <c r="AA24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2" t="s">
        <v>30</v>
      </c>
    </row>
    <row r="243" spans="1:28" x14ac:dyDescent="0.35">
      <c r="A243">
        <v>42930</v>
      </c>
      <c r="B243" s="1">
        <v>42631</v>
      </c>
      <c r="C243">
        <v>1</v>
      </c>
      <c r="D243">
        <f>WORKDAY(Table3[[#This Row],[Days for shipment (scheduled)]],Table4[[#This Row],[Week Day]])</f>
        <v>10</v>
      </c>
      <c r="E243">
        <v>1</v>
      </c>
      <c r="F243" t="s">
        <v>187</v>
      </c>
      <c r="H243">
        <v>43</v>
      </c>
      <c r="I243" t="str">
        <f>_xlfn.XLOOKUP(Table3[[#This Row],[Category Id]],DataCo_Products[Product Category Id],DataCo_Products[Product Category Name])</f>
        <v>Camping &amp; Hiking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>
        <v>43</v>
      </c>
      <c r="T243">
        <v>957</v>
      </c>
      <c r="U243" t="str">
        <f>_xlfn.XLOOKUP(Table3[[#This Row],[Product Id]],DataCo_Products[Product Id],DataCo_Products[Product Name])</f>
        <v>Diamondback Women's Serene Classic Comfort Bi</v>
      </c>
      <c r="V243">
        <v>299.98001099999999</v>
      </c>
      <c r="W243">
        <v>295.0300103351052</v>
      </c>
      <c r="X243">
        <v>1</v>
      </c>
      <c r="Y243">
        <v>3</v>
      </c>
      <c r="Z243">
        <v>299.98001099999999</v>
      </c>
      <c r="AA24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43" t="s">
        <v>30</v>
      </c>
    </row>
    <row r="244" spans="1:28" x14ac:dyDescent="0.35">
      <c r="A244">
        <v>45445</v>
      </c>
      <c r="B244" s="1">
        <v>42668</v>
      </c>
      <c r="C244">
        <v>1</v>
      </c>
      <c r="D244">
        <f>WORKDAY(Table3[[#This Row],[Days for shipment (scheduled)]],Table4[[#This Row],[Week Day]])</f>
        <v>2</v>
      </c>
      <c r="E244">
        <v>1</v>
      </c>
      <c r="F244" t="s">
        <v>187</v>
      </c>
      <c r="H244">
        <v>43</v>
      </c>
      <c r="I244" t="str">
        <f>_xlfn.XLOOKUP(Table3[[#This Row],[Category Id]],DataCo_Products[Product Category Id],DataCo_Products[Product Category Name])</f>
        <v>Camping &amp; Hiking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>
        <v>43</v>
      </c>
      <c r="T244">
        <v>957</v>
      </c>
      <c r="U244" t="str">
        <f>_xlfn.XLOOKUP(Table3[[#This Row],[Product Id]],DataCo_Products[Product Id],DataCo_Products[Product Name])</f>
        <v>Diamondback Women's Serene Classic Comfort Bi</v>
      </c>
      <c r="V244">
        <v>299.98001099999999</v>
      </c>
      <c r="W244">
        <v>295.0300103351052</v>
      </c>
      <c r="X244">
        <v>1</v>
      </c>
      <c r="Y244">
        <v>36</v>
      </c>
      <c r="Z244">
        <v>299.98001099999999</v>
      </c>
      <c r="AA24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44" t="s">
        <v>30</v>
      </c>
    </row>
    <row r="245" spans="1:28" x14ac:dyDescent="0.35">
      <c r="A245">
        <v>49048</v>
      </c>
      <c r="B245" s="1">
        <v>42720</v>
      </c>
      <c r="C245">
        <v>1</v>
      </c>
      <c r="D245">
        <f>WORKDAY(Table3[[#This Row],[Days for shipment (scheduled)]],Table4[[#This Row],[Week Day]])</f>
        <v>3</v>
      </c>
      <c r="E245">
        <v>1</v>
      </c>
      <c r="F245" t="s">
        <v>187</v>
      </c>
      <c r="H245">
        <v>43</v>
      </c>
      <c r="I245" t="str">
        <f>_xlfn.XLOOKUP(Table3[[#This Row],[Category Id]],DataCo_Products[Product Category Id],DataCo_Products[Product Category Name])</f>
        <v>Camping &amp; Hiking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>
        <v>43</v>
      </c>
      <c r="T245">
        <v>957</v>
      </c>
      <c r="U245" t="str">
        <f>_xlfn.XLOOKUP(Table3[[#This Row],[Product Id]],DataCo_Products[Product Id],DataCo_Products[Product Name])</f>
        <v>Diamondback Women's Serene Classic Comfort Bi</v>
      </c>
      <c r="V245">
        <v>299.98001099999999</v>
      </c>
      <c r="W245">
        <v>295.0300103351052</v>
      </c>
      <c r="X245">
        <v>1</v>
      </c>
      <c r="Y245">
        <v>39</v>
      </c>
      <c r="Z245">
        <v>299.98001099999999</v>
      </c>
      <c r="AA24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45" t="s">
        <v>30</v>
      </c>
    </row>
    <row r="246" spans="1:28" x14ac:dyDescent="0.35">
      <c r="A246">
        <v>50395</v>
      </c>
      <c r="B246" s="1">
        <v>42856</v>
      </c>
      <c r="C246">
        <v>1</v>
      </c>
      <c r="D246">
        <f>WORKDAY(Table3[[#This Row],[Days for shipment (scheduled)]],Table4[[#This Row],[Week Day]])</f>
        <v>4</v>
      </c>
      <c r="E246">
        <v>1</v>
      </c>
      <c r="F246" t="s">
        <v>187</v>
      </c>
      <c r="H246">
        <v>43</v>
      </c>
      <c r="I246" t="str">
        <f>_xlfn.XLOOKUP(Table3[[#This Row],[Category Id]],DataCo_Products[Product Category Id],DataCo_Products[Product Category Name])</f>
        <v>Camping &amp; Hiking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>
        <v>43</v>
      </c>
      <c r="T246">
        <v>957</v>
      </c>
      <c r="U246" t="str">
        <f>_xlfn.XLOOKUP(Table3[[#This Row],[Product Id]],DataCo_Products[Product Id],DataCo_Products[Product Name])</f>
        <v>Diamondback Women's Serene Classic Comfort Bi</v>
      </c>
      <c r="V246">
        <v>299.98001099999999</v>
      </c>
      <c r="W246">
        <v>295.0300103351052</v>
      </c>
      <c r="X246">
        <v>1</v>
      </c>
      <c r="Y246">
        <v>54</v>
      </c>
      <c r="Z246">
        <v>299.98001099999999</v>
      </c>
      <c r="AA24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46" t="s">
        <v>30</v>
      </c>
    </row>
    <row r="247" spans="1:28" x14ac:dyDescent="0.35">
      <c r="A247">
        <v>41702</v>
      </c>
      <c r="B247" s="1">
        <v>42613</v>
      </c>
      <c r="C247">
        <v>1</v>
      </c>
      <c r="D247">
        <f>WORKDAY(Table3[[#This Row],[Days for shipment (scheduled)]],Table4[[#This Row],[Week Day]])</f>
        <v>5</v>
      </c>
      <c r="E247">
        <v>1</v>
      </c>
      <c r="F247" t="s">
        <v>187</v>
      </c>
      <c r="H247">
        <v>9</v>
      </c>
      <c r="I247" t="str">
        <f>_xlfn.XLOOKUP(Table3[[#This Row],[Category Id]],DataCo_Products[Product Category Id],DataCo_Products[Product Category Name])</f>
        <v>Cardio Equipment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>
        <v>9</v>
      </c>
      <c r="T247">
        <v>191</v>
      </c>
      <c r="U247" t="str">
        <f>_xlfn.XLOOKUP(Table3[[#This Row],[Product Id]],DataCo_Products[Product Id],DataCo_Products[Product Name])</f>
        <v>Nike Men's Free 5.0+ Running Shoe</v>
      </c>
      <c r="V247">
        <v>99.989997860000003</v>
      </c>
      <c r="W247">
        <v>95.114003926871064</v>
      </c>
      <c r="X247">
        <v>2</v>
      </c>
      <c r="Y247">
        <v>0</v>
      </c>
      <c r="Z247">
        <v>199.97999572000001</v>
      </c>
      <c r="AA24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7" t="s">
        <v>30</v>
      </c>
    </row>
    <row r="248" spans="1:28" x14ac:dyDescent="0.35">
      <c r="A248">
        <v>45592</v>
      </c>
      <c r="B248" s="1">
        <v>42670</v>
      </c>
      <c r="C248">
        <v>1</v>
      </c>
      <c r="D248">
        <f>WORKDAY(Table3[[#This Row],[Days for shipment (scheduled)]],Table4[[#This Row],[Week Day]])</f>
        <v>6</v>
      </c>
      <c r="E248">
        <v>1</v>
      </c>
      <c r="F248" t="s">
        <v>187</v>
      </c>
      <c r="H248">
        <v>9</v>
      </c>
      <c r="I248" t="str">
        <f>_xlfn.XLOOKUP(Table3[[#This Row],[Category Id]],DataCo_Products[Product Category Id],DataCo_Products[Product Category Name])</f>
        <v>Cardio Equipment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>
        <v>9</v>
      </c>
      <c r="T248">
        <v>191</v>
      </c>
      <c r="U248" t="str">
        <f>_xlfn.XLOOKUP(Table3[[#This Row],[Product Id]],DataCo_Products[Product Id],DataCo_Products[Product Name])</f>
        <v>Nike Men's Free 5.0+ Running Shoe</v>
      </c>
      <c r="V248">
        <v>99.989997860000003</v>
      </c>
      <c r="W248">
        <v>95.114003926871064</v>
      </c>
      <c r="X248">
        <v>2</v>
      </c>
      <c r="Y248">
        <v>18</v>
      </c>
      <c r="Z248">
        <v>199.97999572000001</v>
      </c>
      <c r="AA24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8" t="s">
        <v>30</v>
      </c>
    </row>
    <row r="249" spans="1:28" x14ac:dyDescent="0.35">
      <c r="A249">
        <v>45592</v>
      </c>
      <c r="B249" s="1">
        <v>42670</v>
      </c>
      <c r="C249">
        <v>1</v>
      </c>
      <c r="D249">
        <f>WORKDAY(Table3[[#This Row],[Days for shipment (scheduled)]],Table4[[#This Row],[Week Day]])</f>
        <v>9</v>
      </c>
      <c r="E249">
        <v>1</v>
      </c>
      <c r="F249" t="s">
        <v>187</v>
      </c>
      <c r="H249">
        <v>24</v>
      </c>
      <c r="I249" t="str">
        <f>_xlfn.XLOOKUP(Table3[[#This Row],[Category Id]],DataCo_Products[Product Category Id],DataCo_Products[Product Category Name])</f>
        <v>Women's Apparel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>
        <v>24</v>
      </c>
      <c r="T249">
        <v>502</v>
      </c>
      <c r="U249" t="str">
        <f>_xlfn.XLOOKUP(Table3[[#This Row],[Product Id]],DataCo_Products[Product Id],DataCo_Products[Product Name])</f>
        <v>Nike Men's Dri-FIT Victory Golf Polo</v>
      </c>
      <c r="V249">
        <v>50</v>
      </c>
      <c r="W249">
        <v>43.678035218757444</v>
      </c>
      <c r="X249">
        <v>2</v>
      </c>
      <c r="Y249">
        <v>4</v>
      </c>
      <c r="Z249">
        <v>100</v>
      </c>
      <c r="AA24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49" t="s">
        <v>30</v>
      </c>
    </row>
    <row r="250" spans="1:28" x14ac:dyDescent="0.35">
      <c r="A250">
        <v>41702</v>
      </c>
      <c r="B250" s="1">
        <v>42613</v>
      </c>
      <c r="C250">
        <v>1</v>
      </c>
      <c r="D250">
        <f>WORKDAY(Table3[[#This Row],[Days for shipment (scheduled)]],Table4[[#This Row],[Week Day]])</f>
        <v>10</v>
      </c>
      <c r="E250">
        <v>1</v>
      </c>
      <c r="F250" t="s">
        <v>187</v>
      </c>
      <c r="H250">
        <v>6</v>
      </c>
      <c r="I250" t="str">
        <f>_xlfn.XLOOKUP(Table3[[#This Row],[Category Id]],DataCo_Products[Product Category Id],DataCo_Products[Product Category Name])</f>
        <v>Tennis &amp; Racquet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>
        <v>6</v>
      </c>
      <c r="T250">
        <v>116</v>
      </c>
      <c r="U250" t="str">
        <f>_xlfn.XLOOKUP(Table3[[#This Row],[Product Id]],DataCo_Products[Product Id],DataCo_Products[Product Name])</f>
        <v>Nike Men's Comfort 2 Slide</v>
      </c>
      <c r="V250">
        <v>44.990001679999999</v>
      </c>
      <c r="W250">
        <v>30.409585080374999</v>
      </c>
      <c r="X250">
        <v>3</v>
      </c>
      <c r="Y250">
        <v>2.7000000480000002</v>
      </c>
      <c r="Z250">
        <v>134.97000503999999</v>
      </c>
      <c r="AA25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0" t="s">
        <v>30</v>
      </c>
    </row>
    <row r="251" spans="1:28" x14ac:dyDescent="0.35">
      <c r="A251">
        <v>42930</v>
      </c>
      <c r="B251" s="1">
        <v>42631</v>
      </c>
      <c r="C251">
        <v>1</v>
      </c>
      <c r="D251">
        <f>WORKDAY(Table3[[#This Row],[Days for shipment (scheduled)]],Table4[[#This Row],[Week Day]])</f>
        <v>2</v>
      </c>
      <c r="E251">
        <v>1</v>
      </c>
      <c r="F251" t="s">
        <v>187</v>
      </c>
      <c r="H251">
        <v>9</v>
      </c>
      <c r="I251" t="str">
        <f>_xlfn.XLOOKUP(Table3[[#This Row],[Category Id]],DataCo_Products[Product Category Id],DataCo_Products[Product Category Name])</f>
        <v>Cardio Equipment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>
        <v>9</v>
      </c>
      <c r="T251">
        <v>191</v>
      </c>
      <c r="U251" t="str">
        <f>_xlfn.XLOOKUP(Table3[[#This Row],[Product Id]],DataCo_Products[Product Id],DataCo_Products[Product Name])</f>
        <v>Nike Men's Free 5.0+ Running Shoe</v>
      </c>
      <c r="V251">
        <v>99.989997860000003</v>
      </c>
      <c r="W251">
        <v>95.114003926871064</v>
      </c>
      <c r="X251">
        <v>3</v>
      </c>
      <c r="Y251">
        <v>3</v>
      </c>
      <c r="Z251">
        <v>299.96999357999999</v>
      </c>
      <c r="AA25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51" t="s">
        <v>30</v>
      </c>
    </row>
    <row r="252" spans="1:28" x14ac:dyDescent="0.35">
      <c r="A252">
        <v>41702</v>
      </c>
      <c r="B252" s="1">
        <v>42613</v>
      </c>
      <c r="C252">
        <v>1</v>
      </c>
      <c r="D252">
        <f>WORKDAY(Table3[[#This Row],[Days for shipment (scheduled)]],Table4[[#This Row],[Week Day]])</f>
        <v>3</v>
      </c>
      <c r="E252">
        <v>1</v>
      </c>
      <c r="F252" t="s">
        <v>187</v>
      </c>
      <c r="H252">
        <v>24</v>
      </c>
      <c r="I252" t="str">
        <f>_xlfn.XLOOKUP(Table3[[#This Row],[Category Id]],DataCo_Products[Product Category Id],DataCo_Products[Product Category Name])</f>
        <v>Women's Apparel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>
        <v>24</v>
      </c>
      <c r="T252">
        <v>502</v>
      </c>
      <c r="U252" t="str">
        <f>_xlfn.XLOOKUP(Table3[[#This Row],[Product Id]],DataCo_Products[Product Id],DataCo_Products[Product Name])</f>
        <v>Nike Men's Dri-FIT Victory Golf Polo</v>
      </c>
      <c r="V252">
        <v>50</v>
      </c>
      <c r="W252">
        <v>43.678035218757444</v>
      </c>
      <c r="X252">
        <v>3</v>
      </c>
      <c r="Y252">
        <v>8.25</v>
      </c>
      <c r="Z252">
        <v>150</v>
      </c>
      <c r="AA25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2" t="s">
        <v>30</v>
      </c>
    </row>
    <row r="253" spans="1:28" x14ac:dyDescent="0.35">
      <c r="A253">
        <v>45445</v>
      </c>
      <c r="B253" s="1">
        <v>42668</v>
      </c>
      <c r="C253">
        <v>1</v>
      </c>
      <c r="D253">
        <f>WORKDAY(Table3[[#This Row],[Days for shipment (scheduled)]],Table4[[#This Row],[Week Day]])</f>
        <v>4</v>
      </c>
      <c r="E253">
        <v>1</v>
      </c>
      <c r="F253" t="s">
        <v>187</v>
      </c>
      <c r="H253">
        <v>24</v>
      </c>
      <c r="I253" t="str">
        <f>_xlfn.XLOOKUP(Table3[[#This Row],[Category Id]],DataCo_Products[Product Category Id],DataCo_Products[Product Category Name])</f>
        <v>Women's Apparel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>
        <v>24</v>
      </c>
      <c r="T253">
        <v>502</v>
      </c>
      <c r="U253" t="str">
        <f>_xlfn.XLOOKUP(Table3[[#This Row],[Product Id]],DataCo_Products[Product Id],DataCo_Products[Product Name])</f>
        <v>Nike Men's Dri-FIT Victory Golf Polo</v>
      </c>
      <c r="V253">
        <v>50</v>
      </c>
      <c r="W253">
        <v>43.678035218757444</v>
      </c>
      <c r="X253">
        <v>3</v>
      </c>
      <c r="Y253">
        <v>13.5</v>
      </c>
      <c r="Z253">
        <v>150</v>
      </c>
      <c r="AA25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3" t="s">
        <v>30</v>
      </c>
    </row>
    <row r="254" spans="1:28" x14ac:dyDescent="0.35">
      <c r="A254">
        <v>43976</v>
      </c>
      <c r="B254" s="1">
        <v>42439</v>
      </c>
      <c r="C254">
        <v>4</v>
      </c>
      <c r="D254">
        <f>WORKDAY(Table3[[#This Row],[Days for shipment (scheduled)]],Table4[[#This Row],[Week Day]])</f>
        <v>10</v>
      </c>
      <c r="E254">
        <v>0</v>
      </c>
      <c r="F254" t="s">
        <v>62</v>
      </c>
      <c r="H254">
        <v>9</v>
      </c>
      <c r="I254" t="str">
        <f>_xlfn.XLOOKUP(Table3[[#This Row],[Category Id]],DataCo_Products[Product Category Id],DataCo_Products[Product Category Name])</f>
        <v>Cardio Equipment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>
        <v>9</v>
      </c>
      <c r="T254">
        <v>191</v>
      </c>
      <c r="U254" t="str">
        <f>_xlfn.XLOOKUP(Table3[[#This Row],[Product Id]],DataCo_Products[Product Id],DataCo_Products[Product Name])</f>
        <v>Nike Men's Free 5.0+ Running Shoe</v>
      </c>
      <c r="V254">
        <v>99.989997860000003</v>
      </c>
      <c r="W254">
        <v>95.114003926871064</v>
      </c>
      <c r="X254">
        <v>2</v>
      </c>
      <c r="Y254">
        <v>0</v>
      </c>
      <c r="Z254">
        <v>199.97999572000001</v>
      </c>
      <c r="AA25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4" t="s">
        <v>30</v>
      </c>
    </row>
    <row r="255" spans="1:28" x14ac:dyDescent="0.35">
      <c r="A255">
        <v>51110</v>
      </c>
      <c r="B255" s="1">
        <v>42751</v>
      </c>
      <c r="C255">
        <v>4</v>
      </c>
      <c r="D255">
        <f>WORKDAY(Table3[[#This Row],[Days for shipment (scheduled)]],Table4[[#This Row],[Week Day]])</f>
        <v>11</v>
      </c>
      <c r="E255">
        <v>1</v>
      </c>
      <c r="F255" t="s">
        <v>62</v>
      </c>
      <c r="H255">
        <v>17</v>
      </c>
      <c r="I255" t="str">
        <f>_xlfn.XLOOKUP(Table3[[#This Row],[Category Id]],DataCo_Products[Product Category Id],DataCo_Products[Product Category Name])</f>
        <v>Cleats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>
        <v>17</v>
      </c>
      <c r="T255">
        <v>365</v>
      </c>
      <c r="U255" t="str">
        <f>_xlfn.XLOOKUP(Table3[[#This Row],[Product Id]],DataCo_Products[Product Id],DataCo_Products[Product Name])</f>
        <v>Perfect Fitness Perfect Rip Deck</v>
      </c>
      <c r="V255">
        <v>59.990001679999999</v>
      </c>
      <c r="W255">
        <v>54.488929209402009</v>
      </c>
      <c r="X255">
        <v>2</v>
      </c>
      <c r="Y255">
        <v>6.5999999049999998</v>
      </c>
      <c r="Z255">
        <v>119.98000336</v>
      </c>
      <c r="AA25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5" t="s">
        <v>30</v>
      </c>
    </row>
    <row r="256" spans="1:28" x14ac:dyDescent="0.35">
      <c r="A256">
        <v>43976</v>
      </c>
      <c r="B256" s="1">
        <v>42439</v>
      </c>
      <c r="C256">
        <v>4</v>
      </c>
      <c r="D256">
        <f>WORKDAY(Table3[[#This Row],[Days for shipment (scheduled)]],Table4[[#This Row],[Week Day]])</f>
        <v>12</v>
      </c>
      <c r="E256">
        <v>0</v>
      </c>
      <c r="F256" t="s">
        <v>62</v>
      </c>
      <c r="H256">
        <v>17</v>
      </c>
      <c r="I256" t="str">
        <f>_xlfn.XLOOKUP(Table3[[#This Row],[Category Id]],DataCo_Products[Product Category Id],DataCo_Products[Product Category Name])</f>
        <v>Cleats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>
        <v>17</v>
      </c>
      <c r="T256">
        <v>365</v>
      </c>
      <c r="U256" t="str">
        <f>_xlfn.XLOOKUP(Table3[[#This Row],[Product Id]],DataCo_Products[Product Id],DataCo_Products[Product Name])</f>
        <v>Perfect Fitness Perfect Rip Deck</v>
      </c>
      <c r="V256">
        <v>59.990001679999999</v>
      </c>
      <c r="W256">
        <v>54.488929209402009</v>
      </c>
      <c r="X256">
        <v>2</v>
      </c>
      <c r="Y256">
        <v>12</v>
      </c>
      <c r="Z256">
        <v>119.98000336</v>
      </c>
      <c r="AA25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6" t="s">
        <v>30</v>
      </c>
    </row>
    <row r="257" spans="1:28" x14ac:dyDescent="0.35">
      <c r="A257">
        <v>49384</v>
      </c>
      <c r="B257" s="1">
        <v>42725</v>
      </c>
      <c r="C257">
        <v>4</v>
      </c>
      <c r="D257">
        <f>WORKDAY(Table3[[#This Row],[Days for shipment (scheduled)]],Table4[[#This Row],[Week Day]])</f>
        <v>13</v>
      </c>
      <c r="E257">
        <v>1</v>
      </c>
      <c r="F257" t="s">
        <v>62</v>
      </c>
      <c r="H257">
        <v>17</v>
      </c>
      <c r="I257" t="str">
        <f>_xlfn.XLOOKUP(Table3[[#This Row],[Category Id]],DataCo_Products[Product Category Id],DataCo_Products[Product Category Name])</f>
        <v>Cleats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>
        <v>17</v>
      </c>
      <c r="T257">
        <v>365</v>
      </c>
      <c r="U257" t="str">
        <f>_xlfn.XLOOKUP(Table3[[#This Row],[Product Id]],DataCo_Products[Product Id],DataCo_Products[Product Name])</f>
        <v>Perfect Fitness Perfect Rip Deck</v>
      </c>
      <c r="V257">
        <v>59.990001679999999</v>
      </c>
      <c r="W257">
        <v>54.488929209402009</v>
      </c>
      <c r="X257">
        <v>2</v>
      </c>
      <c r="Y257">
        <v>30</v>
      </c>
      <c r="Z257">
        <v>119.98000336</v>
      </c>
      <c r="AA25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7" t="s">
        <v>30</v>
      </c>
    </row>
    <row r="258" spans="1:28" x14ac:dyDescent="0.35">
      <c r="A258">
        <v>43976</v>
      </c>
      <c r="B258" s="1">
        <v>42439</v>
      </c>
      <c r="C258">
        <v>4</v>
      </c>
      <c r="D258">
        <f>WORKDAY(Table3[[#This Row],[Days for shipment (scheduled)]],Table4[[#This Row],[Week Day]])</f>
        <v>5</v>
      </c>
      <c r="E258">
        <v>0</v>
      </c>
      <c r="F258" t="s">
        <v>62</v>
      </c>
      <c r="H258">
        <v>29</v>
      </c>
      <c r="I258" t="str">
        <f>_xlfn.XLOOKUP(Table3[[#This Row],[Category Id]],DataCo_Products[Product Category Id],DataCo_Products[Product Category Name])</f>
        <v>Shop By Sport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>
        <v>29</v>
      </c>
      <c r="T258">
        <v>627</v>
      </c>
      <c r="U258" t="str">
        <f>_xlfn.XLOOKUP(Table3[[#This Row],[Product Id]],DataCo_Products[Product Id],DataCo_Products[Product Name])</f>
        <v>Under Armour Girls' Toddler Spine Surge Runni</v>
      </c>
      <c r="V258">
        <v>39.990001679999999</v>
      </c>
      <c r="W258">
        <v>34.198098313835338</v>
      </c>
      <c r="X258">
        <v>2</v>
      </c>
      <c r="Y258">
        <v>8</v>
      </c>
      <c r="Z258">
        <v>79.980003359999998</v>
      </c>
      <c r="AA25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8" t="s">
        <v>30</v>
      </c>
    </row>
    <row r="259" spans="1:28" x14ac:dyDescent="0.35">
      <c r="A259">
        <v>41322</v>
      </c>
      <c r="B259" s="1">
        <v>42608</v>
      </c>
      <c r="C259">
        <v>4</v>
      </c>
      <c r="D259">
        <f>WORKDAY(Table3[[#This Row],[Days for shipment (scheduled)]],Table4[[#This Row],[Week Day]])</f>
        <v>6</v>
      </c>
      <c r="E259">
        <v>0</v>
      </c>
      <c r="F259" t="s">
        <v>62</v>
      </c>
      <c r="H259">
        <v>29</v>
      </c>
      <c r="I259" t="str">
        <f>_xlfn.XLOOKUP(Table3[[#This Row],[Category Id]],DataCo_Products[Product Category Id],DataCo_Products[Product Category Name])</f>
        <v>Shop By Sport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>
        <v>29</v>
      </c>
      <c r="T259">
        <v>627</v>
      </c>
      <c r="U259" t="str">
        <f>_xlfn.XLOOKUP(Table3[[#This Row],[Product Id]],DataCo_Products[Product Id],DataCo_Products[Product Name])</f>
        <v>Under Armour Girls' Toddler Spine Surge Runni</v>
      </c>
      <c r="V259">
        <v>39.990001679999999</v>
      </c>
      <c r="W259">
        <v>34.198098313835338</v>
      </c>
      <c r="X259">
        <v>2</v>
      </c>
      <c r="Y259">
        <v>9.6000003809999992</v>
      </c>
      <c r="Z259">
        <v>79.980003359999998</v>
      </c>
      <c r="AA25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59" t="s">
        <v>30</v>
      </c>
    </row>
    <row r="260" spans="1:28" x14ac:dyDescent="0.35">
      <c r="A260">
        <v>45454</v>
      </c>
      <c r="B260" s="1">
        <v>42668</v>
      </c>
      <c r="C260">
        <v>4</v>
      </c>
      <c r="D260">
        <f>WORKDAY(Table3[[#This Row],[Days for shipment (scheduled)]],Table4[[#This Row],[Week Day]])</f>
        <v>9</v>
      </c>
      <c r="E260">
        <v>1</v>
      </c>
      <c r="F260" t="s">
        <v>62</v>
      </c>
      <c r="H260">
        <v>24</v>
      </c>
      <c r="I260" t="str">
        <f>_xlfn.XLOOKUP(Table3[[#This Row],[Category Id]],DataCo_Products[Product Category Id],DataCo_Products[Product Category Name])</f>
        <v>Women's Apparel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>
        <v>24</v>
      </c>
      <c r="T260">
        <v>502</v>
      </c>
      <c r="U260" t="str">
        <f>_xlfn.XLOOKUP(Table3[[#This Row],[Product Id]],DataCo_Products[Product Id],DataCo_Products[Product Name])</f>
        <v>Nike Men's Dri-FIT Victory Golf Polo</v>
      </c>
      <c r="V260">
        <v>50</v>
      </c>
      <c r="W260">
        <v>43.678035218757444</v>
      </c>
      <c r="X260">
        <v>2</v>
      </c>
      <c r="Y260">
        <v>15</v>
      </c>
      <c r="Z260">
        <v>100</v>
      </c>
      <c r="AA26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0" t="s">
        <v>30</v>
      </c>
    </row>
    <row r="261" spans="1:28" x14ac:dyDescent="0.35">
      <c r="A261">
        <v>47908</v>
      </c>
      <c r="B261" s="1">
        <v>42704</v>
      </c>
      <c r="C261">
        <v>4</v>
      </c>
      <c r="D261">
        <f>WORKDAY(Table3[[#This Row],[Days for shipment (scheduled)]],Table4[[#This Row],[Week Day]])</f>
        <v>10</v>
      </c>
      <c r="E261">
        <v>0</v>
      </c>
      <c r="F261" t="s">
        <v>62</v>
      </c>
      <c r="H261">
        <v>40</v>
      </c>
      <c r="I261" t="str">
        <f>_xlfn.XLOOKUP(Table3[[#This Row],[Category Id]],DataCo_Products[Product Category Id],DataCo_Products[Product Category Name])</f>
        <v>Accessories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>
        <v>40</v>
      </c>
      <c r="T261">
        <v>905</v>
      </c>
      <c r="U261" t="str">
        <f>_xlfn.XLOOKUP(Table3[[#This Row],[Product Id]],DataCo_Products[Product Id],DataCo_Products[Product Name])</f>
        <v>Team Golf Texas Longhorns Putter Grip</v>
      </c>
      <c r="V261">
        <v>24.989999770000001</v>
      </c>
      <c r="W261">
        <v>20.52742837007143</v>
      </c>
      <c r="X261">
        <v>2</v>
      </c>
      <c r="Y261">
        <v>1</v>
      </c>
      <c r="Z261">
        <v>49.979999540000001</v>
      </c>
      <c r="AA26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1" t="s">
        <v>30</v>
      </c>
    </row>
    <row r="262" spans="1:28" x14ac:dyDescent="0.35">
      <c r="A262">
        <v>45454</v>
      </c>
      <c r="B262" s="1">
        <v>42668</v>
      </c>
      <c r="C262">
        <v>4</v>
      </c>
      <c r="D262">
        <f>WORKDAY(Table3[[#This Row],[Days for shipment (scheduled)]],Table4[[#This Row],[Week Day]])</f>
        <v>11</v>
      </c>
      <c r="E262">
        <v>1</v>
      </c>
      <c r="F262" t="s">
        <v>62</v>
      </c>
      <c r="H262">
        <v>41</v>
      </c>
      <c r="I262" t="str">
        <f>_xlfn.XLOOKUP(Table3[[#This Row],[Category Id]],DataCo_Products[Product Category Id],DataCo_Products[Product Category Name])</f>
        <v>Trade-In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>
        <v>41</v>
      </c>
      <c r="T262">
        <v>924</v>
      </c>
      <c r="U262" t="str">
        <f>_xlfn.XLOOKUP(Table3[[#This Row],[Product Id]],DataCo_Products[Product Id],DataCo_Products[Product Name])</f>
        <v>Glove It Urban Brick Golf Towel</v>
      </c>
      <c r="V262">
        <v>15.989999770000001</v>
      </c>
      <c r="W262">
        <v>16.143866608000003</v>
      </c>
      <c r="X262">
        <v>2</v>
      </c>
      <c r="Y262">
        <v>1.7599999900000001</v>
      </c>
      <c r="Z262">
        <v>31.979999540000001</v>
      </c>
      <c r="AA26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2" t="s">
        <v>30</v>
      </c>
    </row>
    <row r="263" spans="1:28" x14ac:dyDescent="0.35">
      <c r="A263">
        <v>49384</v>
      </c>
      <c r="B263" s="1">
        <v>42725</v>
      </c>
      <c r="C263">
        <v>4</v>
      </c>
      <c r="D263">
        <f>WORKDAY(Table3[[#This Row],[Days for shipment (scheduled)]],Table4[[#This Row],[Week Day]])</f>
        <v>12</v>
      </c>
      <c r="E263">
        <v>1</v>
      </c>
      <c r="F263" t="s">
        <v>62</v>
      </c>
      <c r="H263">
        <v>37</v>
      </c>
      <c r="I263" t="str">
        <f>_xlfn.XLOOKUP(Table3[[#This Row],[Category Id]],DataCo_Products[Product Category Id],DataCo_Products[Product Category Name])</f>
        <v>Electronics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>
        <v>37</v>
      </c>
      <c r="T263">
        <v>818</v>
      </c>
      <c r="U263" t="str">
        <f>_xlfn.XLOOKUP(Table3[[#This Row],[Product Id]],DataCo_Products[Product Id],DataCo_Products[Product Name])</f>
        <v>Titleist Pro V1x Golf Balls</v>
      </c>
      <c r="V263">
        <v>47.990001679999999</v>
      </c>
      <c r="W263">
        <v>51.274287170714288</v>
      </c>
      <c r="X263">
        <v>2</v>
      </c>
      <c r="Y263">
        <v>15.35999966</v>
      </c>
      <c r="Z263">
        <v>95.980003359999998</v>
      </c>
      <c r="AA26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3" t="s">
        <v>30</v>
      </c>
    </row>
    <row r="264" spans="1:28" x14ac:dyDescent="0.35">
      <c r="A264">
        <v>42920</v>
      </c>
      <c r="B264" s="1">
        <v>42631</v>
      </c>
      <c r="C264">
        <v>4</v>
      </c>
      <c r="D264">
        <f>WORKDAY(Table3[[#This Row],[Days for shipment (scheduled)]],Table4[[#This Row],[Week Day]])</f>
        <v>13</v>
      </c>
      <c r="E264">
        <v>1</v>
      </c>
      <c r="F264" t="s">
        <v>62</v>
      </c>
      <c r="H264">
        <v>36</v>
      </c>
      <c r="I264" t="str">
        <f>_xlfn.XLOOKUP(Table3[[#This Row],[Category Id]],DataCo_Products[Product Category Id],DataCo_Products[Product Category Name])</f>
        <v>Golf Balls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>
        <v>36</v>
      </c>
      <c r="T264">
        <v>804</v>
      </c>
      <c r="U264" t="str">
        <f>_xlfn.XLOOKUP(Table3[[#This Row],[Product Id]],DataCo_Products[Product Id],DataCo_Products[Product Name])</f>
        <v>Glove It Women's Imperial Golf Glove</v>
      </c>
      <c r="V264">
        <v>19.989999770000001</v>
      </c>
      <c r="W264">
        <v>13.643874764125</v>
      </c>
      <c r="X264">
        <v>2</v>
      </c>
      <c r="Y264">
        <v>6.8000001909999996</v>
      </c>
      <c r="Z264">
        <v>39.979999540000001</v>
      </c>
      <c r="AA26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4" t="s">
        <v>30</v>
      </c>
    </row>
    <row r="265" spans="1:28" x14ac:dyDescent="0.35">
      <c r="A265">
        <v>46951</v>
      </c>
      <c r="B265" s="1">
        <v>42690</v>
      </c>
      <c r="C265">
        <v>4</v>
      </c>
      <c r="D265">
        <f>WORKDAY(Table3[[#This Row],[Days for shipment (scheduled)]],Table4[[#This Row],[Week Day]])</f>
        <v>5</v>
      </c>
      <c r="E265">
        <v>0</v>
      </c>
      <c r="F265" t="s">
        <v>62</v>
      </c>
      <c r="H265">
        <v>29</v>
      </c>
      <c r="I265" t="str">
        <f>_xlfn.XLOOKUP(Table3[[#This Row],[Category Id]],DataCo_Products[Product Category Id],DataCo_Products[Product Category Name])</f>
        <v>Shop By Sport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>
        <v>29</v>
      </c>
      <c r="T265">
        <v>642</v>
      </c>
      <c r="U265" t="str">
        <f>_xlfn.XLOOKUP(Table3[[#This Row],[Product Id]],DataCo_Products[Product Id],DataCo_Products[Product Name])</f>
        <v>Columbia Men's PFG Anchor Tough T-Shirt</v>
      </c>
      <c r="V265">
        <v>30</v>
      </c>
      <c r="W265">
        <v>37.315110652333338</v>
      </c>
      <c r="X265">
        <v>3</v>
      </c>
      <c r="Y265">
        <v>22.5</v>
      </c>
      <c r="Z265">
        <v>90</v>
      </c>
      <c r="AA26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5" t="s">
        <v>30</v>
      </c>
    </row>
    <row r="266" spans="1:28" x14ac:dyDescent="0.35">
      <c r="A266">
        <v>50364</v>
      </c>
      <c r="B266" s="1">
        <v>42856</v>
      </c>
      <c r="C266">
        <v>4</v>
      </c>
      <c r="D266">
        <f>WORKDAY(Table3[[#This Row],[Days for shipment (scheduled)]],Table4[[#This Row],[Week Day]])</f>
        <v>6</v>
      </c>
      <c r="E266">
        <v>1</v>
      </c>
      <c r="F266" t="s">
        <v>62</v>
      </c>
      <c r="H266">
        <v>17</v>
      </c>
      <c r="I266" t="str">
        <f>_xlfn.XLOOKUP(Table3[[#This Row],[Category Id]],DataCo_Products[Product Category Id],DataCo_Products[Product Category Name])</f>
        <v>Cleats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>
        <v>17</v>
      </c>
      <c r="T266">
        <v>365</v>
      </c>
      <c r="U266" t="str">
        <f>_xlfn.XLOOKUP(Table3[[#This Row],[Product Id]],DataCo_Products[Product Id],DataCo_Products[Product Name])</f>
        <v>Perfect Fitness Perfect Rip Deck</v>
      </c>
      <c r="V266">
        <v>59.990001679999999</v>
      </c>
      <c r="W266">
        <v>54.488929209402009</v>
      </c>
      <c r="X266">
        <v>3</v>
      </c>
      <c r="Y266">
        <v>1.7999999520000001</v>
      </c>
      <c r="Z266">
        <v>179.97000503999999</v>
      </c>
      <c r="AA26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6" t="s">
        <v>30</v>
      </c>
    </row>
    <row r="267" spans="1:28" x14ac:dyDescent="0.35">
      <c r="A267">
        <v>42198</v>
      </c>
      <c r="B267" s="1">
        <v>42560</v>
      </c>
      <c r="C267">
        <v>4</v>
      </c>
      <c r="D267">
        <f>WORKDAY(Table3[[#This Row],[Days for shipment (scheduled)]],Table4[[#This Row],[Week Day]])</f>
        <v>9</v>
      </c>
      <c r="E267">
        <v>0</v>
      </c>
      <c r="F267" t="s">
        <v>62</v>
      </c>
      <c r="H267">
        <v>17</v>
      </c>
      <c r="I267" t="str">
        <f>_xlfn.XLOOKUP(Table3[[#This Row],[Category Id]],DataCo_Products[Product Category Id],DataCo_Products[Product Category Name])</f>
        <v>Cleats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>
        <v>17</v>
      </c>
      <c r="T267">
        <v>365</v>
      </c>
      <c r="U267" t="str">
        <f>_xlfn.XLOOKUP(Table3[[#This Row],[Product Id]],DataCo_Products[Product Id],DataCo_Products[Product Name])</f>
        <v>Perfect Fitness Perfect Rip Deck</v>
      </c>
      <c r="V267">
        <v>59.990001679999999</v>
      </c>
      <c r="W267">
        <v>54.488929209402009</v>
      </c>
      <c r="X267">
        <v>3</v>
      </c>
      <c r="Y267">
        <v>3.5999999049999998</v>
      </c>
      <c r="Z267">
        <v>179.97000503999999</v>
      </c>
      <c r="AA26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7" t="s">
        <v>30</v>
      </c>
    </row>
    <row r="268" spans="1:28" x14ac:dyDescent="0.35">
      <c r="A268">
        <v>42198</v>
      </c>
      <c r="B268" s="1">
        <v>42560</v>
      </c>
      <c r="C268">
        <v>4</v>
      </c>
      <c r="D268">
        <f>WORKDAY(Table3[[#This Row],[Days for shipment (scheduled)]],Table4[[#This Row],[Week Day]])</f>
        <v>10</v>
      </c>
      <c r="E268">
        <v>0</v>
      </c>
      <c r="F268" t="s">
        <v>62</v>
      </c>
      <c r="H268">
        <v>17</v>
      </c>
      <c r="I268" t="str">
        <f>_xlfn.XLOOKUP(Table3[[#This Row],[Category Id]],DataCo_Products[Product Category Id],DataCo_Products[Product Category Name])</f>
        <v>Cleats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>
        <v>17</v>
      </c>
      <c r="T268">
        <v>365</v>
      </c>
      <c r="U268" t="str">
        <f>_xlfn.XLOOKUP(Table3[[#This Row],[Product Id]],DataCo_Products[Product Id],DataCo_Products[Product Name])</f>
        <v>Perfect Fitness Perfect Rip Deck</v>
      </c>
      <c r="V268">
        <v>59.990001679999999</v>
      </c>
      <c r="W268">
        <v>54.488929209402009</v>
      </c>
      <c r="X268">
        <v>3</v>
      </c>
      <c r="Y268">
        <v>5.4000000950000002</v>
      </c>
      <c r="Z268">
        <v>179.97000503999999</v>
      </c>
      <c r="AA26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8" t="s">
        <v>30</v>
      </c>
    </row>
    <row r="269" spans="1:28" x14ac:dyDescent="0.35">
      <c r="A269">
        <v>46907</v>
      </c>
      <c r="B269" s="1">
        <v>42689</v>
      </c>
      <c r="C269">
        <v>4</v>
      </c>
      <c r="D269">
        <f>WORKDAY(Table3[[#This Row],[Days for shipment (scheduled)]],Table4[[#This Row],[Week Day]])</f>
        <v>11</v>
      </c>
      <c r="E269">
        <v>0</v>
      </c>
      <c r="F269" t="s">
        <v>62</v>
      </c>
      <c r="H269">
        <v>17</v>
      </c>
      <c r="I269" t="str">
        <f>_xlfn.XLOOKUP(Table3[[#This Row],[Category Id]],DataCo_Products[Product Category Id],DataCo_Products[Product Category Name])</f>
        <v>Cleats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>
        <v>17</v>
      </c>
      <c r="T269">
        <v>365</v>
      </c>
      <c r="U269" t="str">
        <f>_xlfn.XLOOKUP(Table3[[#This Row],[Product Id]],DataCo_Products[Product Id],DataCo_Products[Product Name])</f>
        <v>Perfect Fitness Perfect Rip Deck</v>
      </c>
      <c r="V269">
        <v>59.990001679999999</v>
      </c>
      <c r="W269">
        <v>54.488929209402009</v>
      </c>
      <c r="X269">
        <v>3</v>
      </c>
      <c r="Y269">
        <v>7.1999998090000004</v>
      </c>
      <c r="Z269">
        <v>179.97000503999999</v>
      </c>
      <c r="AA26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69" t="s">
        <v>30</v>
      </c>
    </row>
    <row r="270" spans="1:28" x14ac:dyDescent="0.35">
      <c r="A270">
        <v>41322</v>
      </c>
      <c r="B270" s="1">
        <v>42608</v>
      </c>
      <c r="C270">
        <v>4</v>
      </c>
      <c r="D270">
        <f>WORKDAY(Table3[[#This Row],[Days for shipment (scheduled)]],Table4[[#This Row],[Week Day]])</f>
        <v>12</v>
      </c>
      <c r="E270">
        <v>0</v>
      </c>
      <c r="F270" t="s">
        <v>62</v>
      </c>
      <c r="H270">
        <v>17</v>
      </c>
      <c r="I270" t="str">
        <f>_xlfn.XLOOKUP(Table3[[#This Row],[Category Id]],DataCo_Products[Product Category Id],DataCo_Products[Product Category Name])</f>
        <v>Cleats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>
        <v>17</v>
      </c>
      <c r="T270">
        <v>365</v>
      </c>
      <c r="U270" t="str">
        <f>_xlfn.XLOOKUP(Table3[[#This Row],[Product Id]],DataCo_Products[Product Id],DataCo_Products[Product Name])</f>
        <v>Perfect Fitness Perfect Rip Deck</v>
      </c>
      <c r="V270">
        <v>59.990001679999999</v>
      </c>
      <c r="W270">
        <v>54.488929209402009</v>
      </c>
      <c r="X270">
        <v>3</v>
      </c>
      <c r="Y270">
        <v>9</v>
      </c>
      <c r="Z270">
        <v>179.97000503999999</v>
      </c>
      <c r="AA27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0" t="s">
        <v>30</v>
      </c>
    </row>
    <row r="271" spans="1:28" x14ac:dyDescent="0.35">
      <c r="A271">
        <v>50213</v>
      </c>
      <c r="B271" s="1">
        <v>42767</v>
      </c>
      <c r="C271">
        <v>4</v>
      </c>
      <c r="D271">
        <f>WORKDAY(Table3[[#This Row],[Days for shipment (scheduled)]],Table4[[#This Row],[Week Day]])</f>
        <v>13</v>
      </c>
      <c r="E271">
        <v>0</v>
      </c>
      <c r="F271" t="s">
        <v>62</v>
      </c>
      <c r="H271">
        <v>17</v>
      </c>
      <c r="I271" t="str">
        <f>_xlfn.XLOOKUP(Table3[[#This Row],[Category Id]],DataCo_Products[Product Category Id],DataCo_Products[Product Category Name])</f>
        <v>Cleats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>
        <v>17</v>
      </c>
      <c r="T271">
        <v>365</v>
      </c>
      <c r="U271" t="str">
        <f>_xlfn.XLOOKUP(Table3[[#This Row],[Product Id]],DataCo_Products[Product Id],DataCo_Products[Product Name])</f>
        <v>Perfect Fitness Perfect Rip Deck</v>
      </c>
      <c r="V271">
        <v>59.990001679999999</v>
      </c>
      <c r="W271">
        <v>54.488929209402009</v>
      </c>
      <c r="X271">
        <v>3</v>
      </c>
      <c r="Y271">
        <v>21.600000380000001</v>
      </c>
      <c r="Z271">
        <v>179.97000503999999</v>
      </c>
      <c r="AA27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1" t="s">
        <v>30</v>
      </c>
    </row>
    <row r="272" spans="1:28" x14ac:dyDescent="0.35">
      <c r="A272">
        <v>48622</v>
      </c>
      <c r="B272" s="1">
        <v>42655</v>
      </c>
      <c r="C272">
        <v>4</v>
      </c>
      <c r="D272">
        <f>WORKDAY(Table3[[#This Row],[Days for shipment (scheduled)]],Table4[[#This Row],[Week Day]])</f>
        <v>5</v>
      </c>
      <c r="E272">
        <v>0</v>
      </c>
      <c r="F272" t="s">
        <v>62</v>
      </c>
      <c r="H272">
        <v>24</v>
      </c>
      <c r="I272" t="str">
        <f>_xlfn.XLOOKUP(Table3[[#This Row],[Category Id]],DataCo_Products[Product Category Id],DataCo_Products[Product Category Name])</f>
        <v>Women's Apparel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>
        <v>24</v>
      </c>
      <c r="T272">
        <v>502</v>
      </c>
      <c r="U272" t="str">
        <f>_xlfn.XLOOKUP(Table3[[#This Row],[Product Id]],DataCo_Products[Product Id],DataCo_Products[Product Name])</f>
        <v>Nike Men's Dri-FIT Victory Golf Polo</v>
      </c>
      <c r="V272">
        <v>50</v>
      </c>
      <c r="W272">
        <v>43.678035218757444</v>
      </c>
      <c r="X272">
        <v>3</v>
      </c>
      <c r="Y272">
        <v>30</v>
      </c>
      <c r="Z272">
        <v>150</v>
      </c>
      <c r="AA27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2" t="s">
        <v>30</v>
      </c>
    </row>
    <row r="273" spans="1:28" x14ac:dyDescent="0.35">
      <c r="A273">
        <v>48622</v>
      </c>
      <c r="B273" s="1">
        <v>42655</v>
      </c>
      <c r="C273">
        <v>4</v>
      </c>
      <c r="D273">
        <f>WORKDAY(Table3[[#This Row],[Days for shipment (scheduled)]],Table4[[#This Row],[Week Day]])</f>
        <v>6</v>
      </c>
      <c r="E273">
        <v>0</v>
      </c>
      <c r="F273" t="s">
        <v>62</v>
      </c>
      <c r="H273">
        <v>24</v>
      </c>
      <c r="I273" t="str">
        <f>_xlfn.XLOOKUP(Table3[[#This Row],[Category Id]],DataCo_Products[Product Category Id],DataCo_Products[Product Category Name])</f>
        <v>Women's Apparel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>
        <v>24</v>
      </c>
      <c r="T273">
        <v>502</v>
      </c>
      <c r="U273" t="str">
        <f>_xlfn.XLOOKUP(Table3[[#This Row],[Product Id]],DataCo_Products[Product Id],DataCo_Products[Product Name])</f>
        <v>Nike Men's Dri-FIT Victory Golf Polo</v>
      </c>
      <c r="V273">
        <v>50</v>
      </c>
      <c r="W273">
        <v>43.678035218757444</v>
      </c>
      <c r="X273">
        <v>3</v>
      </c>
      <c r="Y273">
        <v>37.5</v>
      </c>
      <c r="Z273">
        <v>150</v>
      </c>
      <c r="AA27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3" t="s">
        <v>30</v>
      </c>
    </row>
    <row r="274" spans="1:28" x14ac:dyDescent="0.35">
      <c r="A274">
        <v>44027</v>
      </c>
      <c r="B274" s="1">
        <v>42470</v>
      </c>
      <c r="C274">
        <v>4</v>
      </c>
      <c r="D274">
        <f>WORKDAY(Table3[[#This Row],[Days for shipment (scheduled)]],Table4[[#This Row],[Week Day]])</f>
        <v>9</v>
      </c>
      <c r="E274">
        <v>0</v>
      </c>
      <c r="F274" t="s">
        <v>62</v>
      </c>
      <c r="H274">
        <v>40</v>
      </c>
      <c r="I274" t="str">
        <f>_xlfn.XLOOKUP(Table3[[#This Row],[Category Id]],DataCo_Products[Product Category Id],DataCo_Products[Product Category Name])</f>
        <v>Accessories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>
        <v>40</v>
      </c>
      <c r="T274">
        <v>893</v>
      </c>
      <c r="U274" t="str">
        <f>_xlfn.XLOOKUP(Table3[[#This Row],[Product Id]],DataCo_Products[Product Id],DataCo_Products[Product Name])</f>
        <v>Team Golf Pittsburgh Steelers Putter Grip</v>
      </c>
      <c r="V274">
        <v>24.989999770000001</v>
      </c>
      <c r="W274">
        <v>19.858499913833334</v>
      </c>
      <c r="X274">
        <v>3</v>
      </c>
      <c r="Y274">
        <v>12</v>
      </c>
      <c r="Z274">
        <v>74.969999310000006</v>
      </c>
      <c r="AA27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4" t="s">
        <v>30</v>
      </c>
    </row>
    <row r="275" spans="1:28" x14ac:dyDescent="0.35">
      <c r="A275">
        <v>46745</v>
      </c>
      <c r="B275" s="1">
        <v>42687</v>
      </c>
      <c r="C275">
        <v>4</v>
      </c>
      <c r="D275">
        <f>WORKDAY(Table3[[#This Row],[Days for shipment (scheduled)]],Table4[[#This Row],[Week Day]])</f>
        <v>10</v>
      </c>
      <c r="E275">
        <v>1</v>
      </c>
      <c r="F275" t="s">
        <v>62</v>
      </c>
      <c r="H275">
        <v>36</v>
      </c>
      <c r="I275" t="str">
        <f>_xlfn.XLOOKUP(Table3[[#This Row],[Category Id]],DataCo_Products[Product Category Id],DataCo_Products[Product Category Name])</f>
        <v>Golf Balls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>
        <v>36</v>
      </c>
      <c r="T275">
        <v>804</v>
      </c>
      <c r="U275" t="str">
        <f>_xlfn.XLOOKUP(Table3[[#This Row],[Product Id]],DataCo_Products[Product Id],DataCo_Products[Product Name])</f>
        <v>Glove It Women's Imperial Golf Glove</v>
      </c>
      <c r="V275">
        <v>19.989999770000001</v>
      </c>
      <c r="W275">
        <v>13.643874764125</v>
      </c>
      <c r="X275">
        <v>4</v>
      </c>
      <c r="Y275">
        <v>4</v>
      </c>
      <c r="Z275">
        <v>79.959999080000003</v>
      </c>
      <c r="AA27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5" t="s">
        <v>30</v>
      </c>
    </row>
    <row r="276" spans="1:28" x14ac:dyDescent="0.35">
      <c r="A276">
        <v>49172</v>
      </c>
      <c r="B276" s="1">
        <v>42722</v>
      </c>
      <c r="C276">
        <v>4</v>
      </c>
      <c r="D276">
        <f>WORKDAY(Table3[[#This Row],[Days for shipment (scheduled)]],Table4[[#This Row],[Week Day]])</f>
        <v>11</v>
      </c>
      <c r="E276">
        <v>0</v>
      </c>
      <c r="F276" t="s">
        <v>62</v>
      </c>
      <c r="H276">
        <v>11</v>
      </c>
      <c r="I276" t="str">
        <f>_xlfn.XLOOKUP(Table3[[#This Row],[Category Id]],DataCo_Products[Product Category Id],DataCo_Products[Product Category Name])</f>
        <v>Fitness Accessories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>
        <v>11</v>
      </c>
      <c r="T276">
        <v>235</v>
      </c>
      <c r="U276" t="str">
        <f>_xlfn.XLOOKUP(Table3[[#This Row],[Product Id]],DataCo_Products[Product Id],DataCo_Products[Product Name])</f>
        <v>Under Armour Hustle Storm Medium Duffle Bag</v>
      </c>
      <c r="V276">
        <v>34.990001679999999</v>
      </c>
      <c r="W276">
        <v>25.521801568600001</v>
      </c>
      <c r="X276">
        <v>4</v>
      </c>
      <c r="Y276">
        <v>23.790000920000001</v>
      </c>
      <c r="Z276">
        <v>139.96000672</v>
      </c>
      <c r="AA27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6" t="s">
        <v>30</v>
      </c>
    </row>
    <row r="277" spans="1:28" x14ac:dyDescent="0.35">
      <c r="A277">
        <v>44485</v>
      </c>
      <c r="B277" s="1">
        <v>42684</v>
      </c>
      <c r="C277">
        <v>4</v>
      </c>
      <c r="D277">
        <f>WORKDAY(Table3[[#This Row],[Days for shipment (scheduled)]],Table4[[#This Row],[Week Day]])</f>
        <v>12</v>
      </c>
      <c r="E277">
        <v>1</v>
      </c>
      <c r="F277" t="s">
        <v>62</v>
      </c>
      <c r="H277">
        <v>9</v>
      </c>
      <c r="I277" t="str">
        <f>_xlfn.XLOOKUP(Table3[[#This Row],[Category Id]],DataCo_Products[Product Category Id],DataCo_Products[Product Category Name])</f>
        <v>Cardio Equipment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>
        <v>9</v>
      </c>
      <c r="T277">
        <v>172</v>
      </c>
      <c r="U277" t="str">
        <f>_xlfn.XLOOKUP(Table3[[#This Row],[Product Id]],DataCo_Products[Product Id],DataCo_Products[Product Name])</f>
        <v>Nike Women's Tempo Shorts</v>
      </c>
      <c r="V277">
        <v>30</v>
      </c>
      <c r="W277">
        <v>34.094166694333332</v>
      </c>
      <c r="X277">
        <v>4</v>
      </c>
      <c r="Y277">
        <v>24</v>
      </c>
      <c r="Z277">
        <v>120</v>
      </c>
      <c r="AA27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77" t="s">
        <v>30</v>
      </c>
    </row>
    <row r="278" spans="1:28" x14ac:dyDescent="0.35">
      <c r="A278">
        <v>12827</v>
      </c>
      <c r="B278" s="1">
        <v>42192</v>
      </c>
      <c r="C278">
        <v>2</v>
      </c>
      <c r="D278">
        <f>WORKDAY(Table3[[#This Row],[Days for shipment (scheduled)]],Table4[[#This Row],[Week Day]])</f>
        <v>11</v>
      </c>
      <c r="E278">
        <v>1</v>
      </c>
      <c r="F278" t="s">
        <v>23</v>
      </c>
      <c r="H278">
        <v>9</v>
      </c>
      <c r="I278" t="str">
        <f>_xlfn.XLOOKUP(Table3[[#This Row],[Category Id]],DataCo_Products[Product Category Id],DataCo_Products[Product Category Name])</f>
        <v>Cardio Equipment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>
        <v>9</v>
      </c>
      <c r="T278">
        <v>191</v>
      </c>
      <c r="U278" t="str">
        <f>_xlfn.XLOOKUP(Table3[[#This Row],[Product Id]],DataCo_Products[Product Id],DataCo_Products[Product Name])</f>
        <v>Nike Men's Free 5.0+ Running Shoe</v>
      </c>
      <c r="V278">
        <v>99.989997860000003</v>
      </c>
      <c r="W278">
        <v>95.114003926871064</v>
      </c>
      <c r="X278">
        <v>3</v>
      </c>
      <c r="Y278">
        <v>6</v>
      </c>
      <c r="Z278">
        <v>299.96999357999999</v>
      </c>
      <c r="AA27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78" t="s">
        <v>30</v>
      </c>
    </row>
    <row r="279" spans="1:28" x14ac:dyDescent="0.35">
      <c r="A279">
        <v>63936</v>
      </c>
      <c r="B279" s="1">
        <v>42938</v>
      </c>
      <c r="C279">
        <v>2</v>
      </c>
      <c r="D279">
        <f>WORKDAY(Table3[[#This Row],[Days for shipment (scheduled)]],Table4[[#This Row],[Week Day]])</f>
        <v>3</v>
      </c>
      <c r="E279">
        <v>0</v>
      </c>
      <c r="F279" t="s">
        <v>23</v>
      </c>
      <c r="H279">
        <v>9</v>
      </c>
      <c r="I279" t="str">
        <f>_xlfn.XLOOKUP(Table3[[#This Row],[Category Id]],DataCo_Products[Product Category Id],DataCo_Products[Product Category Name])</f>
        <v>Cardio Equipment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>
        <v>9</v>
      </c>
      <c r="T279">
        <v>191</v>
      </c>
      <c r="U279" t="str">
        <f>_xlfn.XLOOKUP(Table3[[#This Row],[Product Id]],DataCo_Products[Product Id],DataCo_Products[Product Name])</f>
        <v>Nike Men's Free 5.0+ Running Shoe</v>
      </c>
      <c r="V279">
        <v>99.989997860000003</v>
      </c>
      <c r="W279">
        <v>95.114003926871064</v>
      </c>
      <c r="X279">
        <v>3</v>
      </c>
      <c r="Y279">
        <v>30</v>
      </c>
      <c r="Z279">
        <v>299.96999357999999</v>
      </c>
      <c r="AA27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79" t="s">
        <v>30</v>
      </c>
    </row>
    <row r="280" spans="1:28" x14ac:dyDescent="0.35">
      <c r="A280">
        <v>65030</v>
      </c>
      <c r="B280" s="1">
        <v>42924</v>
      </c>
      <c r="C280">
        <v>2</v>
      </c>
      <c r="D280">
        <f>WORKDAY(Table3[[#This Row],[Days for shipment (scheduled)]],Table4[[#This Row],[Week Day]])</f>
        <v>4</v>
      </c>
      <c r="E280">
        <v>1</v>
      </c>
      <c r="F280" t="s">
        <v>23</v>
      </c>
      <c r="H280">
        <v>9</v>
      </c>
      <c r="I280" t="str">
        <f>_xlfn.XLOOKUP(Table3[[#This Row],[Category Id]],DataCo_Products[Product Category Id],DataCo_Products[Product Category Name])</f>
        <v>Cardio Equipment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>
        <v>9</v>
      </c>
      <c r="T280">
        <v>191</v>
      </c>
      <c r="U280" t="str">
        <f>_xlfn.XLOOKUP(Table3[[#This Row],[Product Id]],DataCo_Products[Product Id],DataCo_Products[Product Name])</f>
        <v>Nike Men's Free 5.0+ Running Shoe</v>
      </c>
      <c r="V280">
        <v>99.989997860000003</v>
      </c>
      <c r="W280">
        <v>95.114003926871064</v>
      </c>
      <c r="X280">
        <v>3</v>
      </c>
      <c r="Y280">
        <v>74.989997860000003</v>
      </c>
      <c r="Z280">
        <v>299.96999357999999</v>
      </c>
      <c r="AA28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280" t="s">
        <v>30</v>
      </c>
    </row>
    <row r="281" spans="1:28" x14ac:dyDescent="0.35">
      <c r="A281">
        <v>18108</v>
      </c>
      <c r="B281" s="1">
        <v>42269</v>
      </c>
      <c r="C281">
        <v>2</v>
      </c>
      <c r="D281">
        <f>WORKDAY(Table3[[#This Row],[Days for shipment (scheduled)]],Table4[[#This Row],[Week Day]])</f>
        <v>5</v>
      </c>
      <c r="E281">
        <v>1</v>
      </c>
      <c r="F281" t="s">
        <v>23</v>
      </c>
      <c r="H281">
        <v>17</v>
      </c>
      <c r="I281" t="str">
        <f>_xlfn.XLOOKUP(Table3[[#This Row],[Category Id]],DataCo_Products[Product Category Id],DataCo_Products[Product Category Name])</f>
        <v>Cleats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>
        <v>17</v>
      </c>
      <c r="T281">
        <v>365</v>
      </c>
      <c r="U281" t="str">
        <f>_xlfn.XLOOKUP(Table3[[#This Row],[Product Id]],DataCo_Products[Product Id],DataCo_Products[Product Name])</f>
        <v>Perfect Fitness Perfect Rip Deck</v>
      </c>
      <c r="V281">
        <v>59.990001679999999</v>
      </c>
      <c r="W281">
        <v>54.488929209402009</v>
      </c>
      <c r="X281">
        <v>3</v>
      </c>
      <c r="Y281">
        <v>3.5999999049999998</v>
      </c>
      <c r="Z281">
        <v>179.97000503999999</v>
      </c>
      <c r="AA28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1" t="s">
        <v>30</v>
      </c>
    </row>
    <row r="282" spans="1:28" x14ac:dyDescent="0.35">
      <c r="A282">
        <v>62571</v>
      </c>
      <c r="B282" s="1">
        <v>42773</v>
      </c>
      <c r="C282">
        <v>2</v>
      </c>
      <c r="D282">
        <f>WORKDAY(Table3[[#This Row],[Days for shipment (scheduled)]],Table4[[#This Row],[Week Day]])</f>
        <v>6</v>
      </c>
      <c r="E282">
        <v>0</v>
      </c>
      <c r="F282" t="s">
        <v>23</v>
      </c>
      <c r="H282">
        <v>17</v>
      </c>
      <c r="I282" t="str">
        <f>_xlfn.XLOOKUP(Table3[[#This Row],[Category Id]],DataCo_Products[Product Category Id],DataCo_Products[Product Category Name])</f>
        <v>Cleats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>
        <v>17</v>
      </c>
      <c r="T282">
        <v>365</v>
      </c>
      <c r="U282" t="str">
        <f>_xlfn.XLOOKUP(Table3[[#This Row],[Product Id]],DataCo_Products[Product Id],DataCo_Products[Product Name])</f>
        <v>Perfect Fitness Perfect Rip Deck</v>
      </c>
      <c r="V282">
        <v>59.990001679999999</v>
      </c>
      <c r="W282">
        <v>54.488929209402009</v>
      </c>
      <c r="X282">
        <v>3</v>
      </c>
      <c r="Y282">
        <v>12.600000380000001</v>
      </c>
      <c r="Z282">
        <v>179.97000503999999</v>
      </c>
      <c r="AA28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2" t="s">
        <v>30</v>
      </c>
    </row>
    <row r="283" spans="1:28" x14ac:dyDescent="0.35">
      <c r="A283">
        <v>17162</v>
      </c>
      <c r="B283" s="1">
        <v>42225</v>
      </c>
      <c r="C283">
        <v>2</v>
      </c>
      <c r="D283">
        <f>WORKDAY(Table3[[#This Row],[Days for shipment (scheduled)]],Table4[[#This Row],[Week Day]])</f>
        <v>9</v>
      </c>
      <c r="E283">
        <v>1</v>
      </c>
      <c r="F283" t="s">
        <v>23</v>
      </c>
      <c r="H283">
        <v>17</v>
      </c>
      <c r="I283" t="str">
        <f>_xlfn.XLOOKUP(Table3[[#This Row],[Category Id]],DataCo_Products[Product Category Id],DataCo_Products[Product Category Name])</f>
        <v>Cleats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>
        <v>17</v>
      </c>
      <c r="T283">
        <v>365</v>
      </c>
      <c r="U283" t="str">
        <f>_xlfn.XLOOKUP(Table3[[#This Row],[Product Id]],DataCo_Products[Product Id],DataCo_Products[Product Name])</f>
        <v>Perfect Fitness Perfect Rip Deck</v>
      </c>
      <c r="V283">
        <v>59.990001679999999</v>
      </c>
      <c r="W283">
        <v>54.488929209402009</v>
      </c>
      <c r="X283">
        <v>3</v>
      </c>
      <c r="Y283">
        <v>16.200000760000002</v>
      </c>
      <c r="Z283">
        <v>179.97000503999999</v>
      </c>
      <c r="AA28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3" t="s">
        <v>30</v>
      </c>
    </row>
    <row r="284" spans="1:28" x14ac:dyDescent="0.35">
      <c r="A284">
        <v>65922</v>
      </c>
      <c r="B284" s="1">
        <v>42967</v>
      </c>
      <c r="C284">
        <v>2</v>
      </c>
      <c r="D284">
        <f>WORKDAY(Table3[[#This Row],[Days for shipment (scheduled)]],Table4[[#This Row],[Week Day]])</f>
        <v>10</v>
      </c>
      <c r="E284">
        <v>1</v>
      </c>
      <c r="F284" t="s">
        <v>23</v>
      </c>
      <c r="H284">
        <v>17</v>
      </c>
      <c r="I284" t="str">
        <f>_xlfn.XLOOKUP(Table3[[#This Row],[Category Id]],DataCo_Products[Product Category Id],DataCo_Products[Product Category Name])</f>
        <v>Cleats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>
        <v>17</v>
      </c>
      <c r="T284">
        <v>365</v>
      </c>
      <c r="U284" t="str">
        <f>_xlfn.XLOOKUP(Table3[[#This Row],[Product Id]],DataCo_Products[Product Id],DataCo_Products[Product Name])</f>
        <v>Perfect Fitness Perfect Rip Deck</v>
      </c>
      <c r="V284">
        <v>59.990001679999999</v>
      </c>
      <c r="W284">
        <v>54.488929209402009</v>
      </c>
      <c r="X284">
        <v>3</v>
      </c>
      <c r="Y284">
        <v>18</v>
      </c>
      <c r="Z284">
        <v>179.97000503999999</v>
      </c>
      <c r="AA28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4" t="s">
        <v>30</v>
      </c>
    </row>
    <row r="285" spans="1:28" x14ac:dyDescent="0.35">
      <c r="A285">
        <v>63936</v>
      </c>
      <c r="B285" s="1">
        <v>42938</v>
      </c>
      <c r="C285">
        <v>2</v>
      </c>
      <c r="D285">
        <f>WORKDAY(Table3[[#This Row],[Days for shipment (scheduled)]],Table4[[#This Row],[Week Day]])</f>
        <v>11</v>
      </c>
      <c r="E285">
        <v>0</v>
      </c>
      <c r="F285" t="s">
        <v>23</v>
      </c>
      <c r="H285">
        <v>24</v>
      </c>
      <c r="I285" t="str">
        <f>_xlfn.XLOOKUP(Table3[[#This Row],[Category Id]],DataCo_Products[Product Category Id],DataCo_Products[Product Category Name])</f>
        <v>Women's Apparel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>
        <v>24</v>
      </c>
      <c r="T285">
        <v>502</v>
      </c>
      <c r="U285" t="str">
        <f>_xlfn.XLOOKUP(Table3[[#This Row],[Product Id]],DataCo_Products[Product Id],DataCo_Products[Product Name])</f>
        <v>Nike Men's Dri-FIT Victory Golf Polo</v>
      </c>
      <c r="V285">
        <v>50</v>
      </c>
      <c r="W285">
        <v>43.678035218757444</v>
      </c>
      <c r="X285">
        <v>3</v>
      </c>
      <c r="Y285">
        <v>10.5</v>
      </c>
      <c r="Z285">
        <v>150</v>
      </c>
      <c r="AA28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5" t="s">
        <v>30</v>
      </c>
    </row>
    <row r="286" spans="1:28" x14ac:dyDescent="0.35">
      <c r="A286">
        <v>64813</v>
      </c>
      <c r="B286" s="1">
        <v>42833</v>
      </c>
      <c r="C286">
        <v>2</v>
      </c>
      <c r="D286">
        <f>WORKDAY(Table3[[#This Row],[Days for shipment (scheduled)]],Table4[[#This Row],[Week Day]])</f>
        <v>3</v>
      </c>
      <c r="E286">
        <v>1</v>
      </c>
      <c r="F286" t="s">
        <v>23</v>
      </c>
      <c r="H286">
        <v>29</v>
      </c>
      <c r="I286" t="str">
        <f>_xlfn.XLOOKUP(Table3[[#This Row],[Category Id]],DataCo_Products[Product Category Id],DataCo_Products[Product Category Name])</f>
        <v>Shop By Sport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>
        <v>29</v>
      </c>
      <c r="T286">
        <v>627</v>
      </c>
      <c r="U286" t="str">
        <f>_xlfn.XLOOKUP(Table3[[#This Row],[Product Id]],DataCo_Products[Product Id],DataCo_Products[Product Name])</f>
        <v>Under Armour Girls' Toddler Spine Surge Runni</v>
      </c>
      <c r="V286">
        <v>39.990001679999999</v>
      </c>
      <c r="W286">
        <v>34.198098313835338</v>
      </c>
      <c r="X286">
        <v>3</v>
      </c>
      <c r="Y286">
        <v>12</v>
      </c>
      <c r="Z286">
        <v>119.97000503999999</v>
      </c>
      <c r="AA28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6" t="s">
        <v>30</v>
      </c>
    </row>
    <row r="287" spans="1:28" x14ac:dyDescent="0.35">
      <c r="A287">
        <v>67892</v>
      </c>
      <c r="B287" s="1">
        <v>42996</v>
      </c>
      <c r="C287">
        <v>2</v>
      </c>
      <c r="D287">
        <f>WORKDAY(Table3[[#This Row],[Days for shipment (scheduled)]],Table4[[#This Row],[Week Day]])</f>
        <v>4</v>
      </c>
      <c r="E287">
        <v>1</v>
      </c>
      <c r="F287" t="s">
        <v>23</v>
      </c>
      <c r="H287">
        <v>24</v>
      </c>
      <c r="I287" t="str">
        <f>_xlfn.XLOOKUP(Table3[[#This Row],[Category Id]],DataCo_Products[Product Category Id],DataCo_Products[Product Category Name])</f>
        <v>Women's Apparel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>
        <v>24</v>
      </c>
      <c r="T287">
        <v>502</v>
      </c>
      <c r="U287" t="str">
        <f>_xlfn.XLOOKUP(Table3[[#This Row],[Product Id]],DataCo_Products[Product Id],DataCo_Products[Product Name])</f>
        <v>Nike Men's Dri-FIT Victory Golf Polo</v>
      </c>
      <c r="V287">
        <v>50</v>
      </c>
      <c r="W287">
        <v>43.678035218757444</v>
      </c>
      <c r="X287">
        <v>3</v>
      </c>
      <c r="Y287">
        <v>37.5</v>
      </c>
      <c r="Z287">
        <v>150</v>
      </c>
      <c r="AA28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7" t="s">
        <v>30</v>
      </c>
    </row>
    <row r="288" spans="1:28" x14ac:dyDescent="0.35">
      <c r="A288">
        <v>12525</v>
      </c>
      <c r="B288" s="1">
        <v>42042</v>
      </c>
      <c r="C288">
        <v>2</v>
      </c>
      <c r="D288">
        <f>WORKDAY(Table3[[#This Row],[Days for shipment (scheduled)]],Table4[[#This Row],[Week Day]])</f>
        <v>5</v>
      </c>
      <c r="E288">
        <v>1</v>
      </c>
      <c r="F288" t="s">
        <v>23</v>
      </c>
      <c r="H288">
        <v>41</v>
      </c>
      <c r="I288" t="str">
        <f>_xlfn.XLOOKUP(Table3[[#This Row],[Category Id]],DataCo_Products[Product Category Id],DataCo_Products[Product Category Name])</f>
        <v>Trade-In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>
        <v>41</v>
      </c>
      <c r="T288">
        <v>917</v>
      </c>
      <c r="U288" t="str">
        <f>_xlfn.XLOOKUP(Table3[[#This Row],[Product Id]],DataCo_Products[Product Id],DataCo_Products[Product Name])</f>
        <v>Glove It Women's Mod Oval 3-Zip Carry All Gol</v>
      </c>
      <c r="V288">
        <v>21.989999770000001</v>
      </c>
      <c r="W288">
        <v>20.391999720066668</v>
      </c>
      <c r="X288">
        <v>3</v>
      </c>
      <c r="Y288">
        <v>10.56000042</v>
      </c>
      <c r="Z288">
        <v>65.969999310000006</v>
      </c>
      <c r="AA28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288" t="s">
        <v>30</v>
      </c>
    </row>
    <row r="289" spans="1:28" x14ac:dyDescent="0.35">
      <c r="A289">
        <v>71077</v>
      </c>
      <c r="B289" s="1">
        <v>42805</v>
      </c>
      <c r="C289">
        <v>2</v>
      </c>
      <c r="D289">
        <f>WORKDAY(Table3[[#This Row],[Days for shipment (scheduled)]],Table4[[#This Row],[Week Day]])</f>
        <v>6</v>
      </c>
      <c r="E289">
        <v>1</v>
      </c>
      <c r="F289" t="s">
        <v>23</v>
      </c>
      <c r="H289">
        <v>65</v>
      </c>
      <c r="I289" t="str">
        <f>_xlfn.XLOOKUP(Table3[[#This Row],[Category Id]],DataCo_Products[Product Category Id],DataCo_Products[Product Category Name])</f>
        <v>Consumer Electronics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>
        <v>65</v>
      </c>
      <c r="T289">
        <v>1352</v>
      </c>
      <c r="U289" t="str">
        <f>_xlfn.XLOOKUP(Table3[[#This Row],[Product Id]],DataCo_Products[Product Id],DataCo_Products[Product Name])</f>
        <v>Industrial consumer electronics</v>
      </c>
      <c r="V289">
        <v>252.88000489999999</v>
      </c>
      <c r="W289">
        <v>203.36417164041666</v>
      </c>
      <c r="X289">
        <v>1</v>
      </c>
      <c r="Y289">
        <v>0</v>
      </c>
      <c r="Z289">
        <v>252.88000489999999</v>
      </c>
      <c r="AA2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89" t="s">
        <v>45</v>
      </c>
    </row>
    <row r="290" spans="1:28" x14ac:dyDescent="0.35">
      <c r="A290">
        <v>69703</v>
      </c>
      <c r="B290" s="1">
        <v>43022</v>
      </c>
      <c r="C290">
        <v>2</v>
      </c>
      <c r="D290">
        <f>WORKDAY(Table3[[#This Row],[Days for shipment (scheduled)]],Table4[[#This Row],[Week Day]])</f>
        <v>9</v>
      </c>
      <c r="E290">
        <v>1</v>
      </c>
      <c r="F290" t="s">
        <v>23</v>
      </c>
      <c r="H290">
        <v>62</v>
      </c>
      <c r="I290" t="str">
        <f>_xlfn.XLOOKUP(Table3[[#This Row],[Category Id]],DataCo_Products[Product Category Id],DataCo_Products[Product Category Name])</f>
        <v xml:space="preserve">Cameras 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>
        <v>62</v>
      </c>
      <c r="T290">
        <v>1349</v>
      </c>
      <c r="U290" t="str">
        <f>_xlfn.XLOOKUP(Table3[[#This Row],[Product Id]],DataCo_Products[Product Id],DataCo_Products[Product Name])</f>
        <v>Web Camera</v>
      </c>
      <c r="V290">
        <v>452.0400085</v>
      </c>
      <c r="W290">
        <v>338.67539386846153</v>
      </c>
      <c r="X290">
        <v>1</v>
      </c>
      <c r="Y290">
        <v>4.5199999809999998</v>
      </c>
      <c r="Z290">
        <v>452.0400085</v>
      </c>
      <c r="AA2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0" t="s">
        <v>45</v>
      </c>
    </row>
    <row r="291" spans="1:28" x14ac:dyDescent="0.35">
      <c r="A291">
        <v>71112</v>
      </c>
      <c r="B291" s="1">
        <v>42836</v>
      </c>
      <c r="C291">
        <v>2</v>
      </c>
      <c r="D291">
        <f>WORKDAY(Table3[[#This Row],[Days for shipment (scheduled)]],Table4[[#This Row],[Week Day]])</f>
        <v>10</v>
      </c>
      <c r="E291">
        <v>1</v>
      </c>
      <c r="F291" t="s">
        <v>23</v>
      </c>
      <c r="H291">
        <v>65</v>
      </c>
      <c r="I291" t="str">
        <f>_xlfn.XLOOKUP(Table3[[#This Row],[Category Id]],DataCo_Products[Product Category Id],DataCo_Products[Product Category Name])</f>
        <v>Consumer Electronics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>
        <v>65</v>
      </c>
      <c r="T291">
        <v>1352</v>
      </c>
      <c r="U291" t="str">
        <f>_xlfn.XLOOKUP(Table3[[#This Row],[Product Id]],DataCo_Products[Product Id],DataCo_Products[Product Name])</f>
        <v>Industrial consumer electronics</v>
      </c>
      <c r="V291">
        <v>252.88000489999999</v>
      </c>
      <c r="W291">
        <v>203.36417164041666</v>
      </c>
      <c r="X291">
        <v>1</v>
      </c>
      <c r="Y291">
        <v>2.5299999710000001</v>
      </c>
      <c r="Z291">
        <v>252.88000489999999</v>
      </c>
      <c r="AA2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1" t="s">
        <v>45</v>
      </c>
    </row>
    <row r="292" spans="1:28" x14ac:dyDescent="0.35">
      <c r="A292">
        <v>69810</v>
      </c>
      <c r="B292" s="1">
        <v>43024</v>
      </c>
      <c r="C292">
        <v>2</v>
      </c>
      <c r="D292">
        <f>WORKDAY(Table3[[#This Row],[Days for shipment (scheduled)]],Table4[[#This Row],[Week Day]])</f>
        <v>11</v>
      </c>
      <c r="E292">
        <v>1</v>
      </c>
      <c r="F292" t="s">
        <v>23</v>
      </c>
      <c r="H292">
        <v>62</v>
      </c>
      <c r="I292" t="str">
        <f>_xlfn.XLOOKUP(Table3[[#This Row],[Category Id]],DataCo_Products[Product Category Id],DataCo_Products[Product Category Name])</f>
        <v xml:space="preserve">Cameras 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>
        <v>62</v>
      </c>
      <c r="T292">
        <v>1349</v>
      </c>
      <c r="U292" t="str">
        <f>_xlfn.XLOOKUP(Table3[[#This Row],[Product Id]],DataCo_Products[Product Id],DataCo_Products[Product Name])</f>
        <v>Web Camera</v>
      </c>
      <c r="V292">
        <v>452.0400085</v>
      </c>
      <c r="W292">
        <v>338.67539386846153</v>
      </c>
      <c r="X292">
        <v>1</v>
      </c>
      <c r="Y292">
        <v>9.0399999619999996</v>
      </c>
      <c r="Z292">
        <v>452.0400085</v>
      </c>
      <c r="AA2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2" t="s">
        <v>45</v>
      </c>
    </row>
    <row r="293" spans="1:28" x14ac:dyDescent="0.35">
      <c r="A293">
        <v>71092</v>
      </c>
      <c r="B293" s="1">
        <v>42805</v>
      </c>
      <c r="C293">
        <v>2</v>
      </c>
      <c r="D293">
        <f>WORKDAY(Table3[[#This Row],[Days for shipment (scheduled)]],Table4[[#This Row],[Week Day]])</f>
        <v>3</v>
      </c>
      <c r="E293">
        <v>1</v>
      </c>
      <c r="F293" t="s">
        <v>23</v>
      </c>
      <c r="H293">
        <v>65</v>
      </c>
      <c r="I293" t="str">
        <f>_xlfn.XLOOKUP(Table3[[#This Row],[Category Id]],DataCo_Products[Product Category Id],DataCo_Products[Product Category Name])</f>
        <v>Consumer Electronics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>
        <v>65</v>
      </c>
      <c r="T293">
        <v>1352</v>
      </c>
      <c r="U293" t="str">
        <f>_xlfn.XLOOKUP(Table3[[#This Row],[Product Id]],DataCo_Products[Product Id],DataCo_Products[Product Name])</f>
        <v>Industrial consumer electronics</v>
      </c>
      <c r="V293">
        <v>252.88000489999999</v>
      </c>
      <c r="W293">
        <v>203.36417164041666</v>
      </c>
      <c r="X293">
        <v>1</v>
      </c>
      <c r="Y293">
        <v>7.5900001530000001</v>
      </c>
      <c r="Z293">
        <v>252.88000489999999</v>
      </c>
      <c r="AA2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3" t="s">
        <v>45</v>
      </c>
    </row>
    <row r="294" spans="1:28" x14ac:dyDescent="0.35">
      <c r="A294">
        <v>69610</v>
      </c>
      <c r="B294" s="1">
        <v>43021</v>
      </c>
      <c r="C294">
        <v>2</v>
      </c>
      <c r="D294">
        <f>WORKDAY(Table3[[#This Row],[Days for shipment (scheduled)]],Table4[[#This Row],[Week Day]])</f>
        <v>4</v>
      </c>
      <c r="E294">
        <v>1</v>
      </c>
      <c r="F294" t="s">
        <v>23</v>
      </c>
      <c r="H294">
        <v>62</v>
      </c>
      <c r="I294" t="str">
        <f>_xlfn.XLOOKUP(Table3[[#This Row],[Category Id]],DataCo_Products[Product Category Id],DataCo_Products[Product Category Name])</f>
        <v xml:space="preserve">Cameras 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>
        <v>62</v>
      </c>
      <c r="T294">
        <v>1349</v>
      </c>
      <c r="U294" t="str">
        <f>_xlfn.XLOOKUP(Table3[[#This Row],[Product Id]],DataCo_Products[Product Id],DataCo_Products[Product Name])</f>
        <v>Web Camera</v>
      </c>
      <c r="V294">
        <v>452.0400085</v>
      </c>
      <c r="W294">
        <v>338.67539386846153</v>
      </c>
      <c r="X294">
        <v>1</v>
      </c>
      <c r="Y294">
        <v>18.079999919999999</v>
      </c>
      <c r="Z294">
        <v>452.0400085</v>
      </c>
      <c r="AA2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4" t="s">
        <v>45</v>
      </c>
    </row>
    <row r="295" spans="1:28" x14ac:dyDescent="0.35">
      <c r="A295">
        <v>71000</v>
      </c>
      <c r="B295" s="1">
        <v>42777</v>
      </c>
      <c r="C295">
        <v>2</v>
      </c>
      <c r="D295">
        <f>WORKDAY(Table3[[#This Row],[Days for shipment (scheduled)]],Table4[[#This Row],[Week Day]])</f>
        <v>5</v>
      </c>
      <c r="E295">
        <v>1</v>
      </c>
      <c r="F295" t="s">
        <v>23</v>
      </c>
      <c r="H295">
        <v>65</v>
      </c>
      <c r="I295" t="str">
        <f>_xlfn.XLOOKUP(Table3[[#This Row],[Category Id]],DataCo_Products[Product Category Id],DataCo_Products[Product Category Name])</f>
        <v>Consumer Electronics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>
        <v>65</v>
      </c>
      <c r="T295">
        <v>1352</v>
      </c>
      <c r="U295" t="str">
        <f>_xlfn.XLOOKUP(Table3[[#This Row],[Product Id]],DataCo_Products[Product Id],DataCo_Products[Product Name])</f>
        <v>Industrial consumer electronics</v>
      </c>
      <c r="V295">
        <v>252.88000489999999</v>
      </c>
      <c r="W295">
        <v>203.36417164041666</v>
      </c>
      <c r="X295">
        <v>1</v>
      </c>
      <c r="Y295">
        <v>12.64000034</v>
      </c>
      <c r="Z295">
        <v>252.88000489999999</v>
      </c>
      <c r="AA2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5" t="s">
        <v>45</v>
      </c>
    </row>
    <row r="296" spans="1:28" x14ac:dyDescent="0.35">
      <c r="A296">
        <v>70734</v>
      </c>
      <c r="B296" s="1">
        <v>43037</v>
      </c>
      <c r="C296">
        <v>2</v>
      </c>
      <c r="D296">
        <f>WORKDAY(Table3[[#This Row],[Days for shipment (scheduled)]],Table4[[#This Row],[Week Day]])</f>
        <v>6</v>
      </c>
      <c r="E296">
        <v>1</v>
      </c>
      <c r="F296" t="s">
        <v>23</v>
      </c>
      <c r="H296">
        <v>64</v>
      </c>
      <c r="I296" t="str">
        <f>_xlfn.XLOOKUP(Table3[[#This Row],[Category Id]],DataCo_Products[Product Category Id],DataCo_Products[Product Category Name])</f>
        <v>Computers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>
        <v>64</v>
      </c>
      <c r="T296">
        <v>1351</v>
      </c>
      <c r="U296" t="str">
        <f>_xlfn.XLOOKUP(Table3[[#This Row],[Product Id]],DataCo_Products[Product Id],DataCo_Products[Product Name])</f>
        <v>Dell Laptop</v>
      </c>
      <c r="V296">
        <v>1500</v>
      </c>
      <c r="W296">
        <v>1293.21250629</v>
      </c>
      <c r="X296">
        <v>1</v>
      </c>
      <c r="Y296">
        <v>82.5</v>
      </c>
      <c r="Z296">
        <v>1500</v>
      </c>
      <c r="AA2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6" t="s">
        <v>45</v>
      </c>
    </row>
    <row r="297" spans="1:28" x14ac:dyDescent="0.35">
      <c r="A297">
        <v>69626</v>
      </c>
      <c r="B297" s="1">
        <v>43021</v>
      </c>
      <c r="C297">
        <v>2</v>
      </c>
      <c r="D297">
        <f>WORKDAY(Table3[[#This Row],[Days for shipment (scheduled)]],Table4[[#This Row],[Week Day]])</f>
        <v>9</v>
      </c>
      <c r="E297">
        <v>0</v>
      </c>
      <c r="F297" t="s">
        <v>23</v>
      </c>
      <c r="H297">
        <v>62</v>
      </c>
      <c r="I297" t="str">
        <f>_xlfn.XLOOKUP(Table3[[#This Row],[Category Id]],DataCo_Products[Product Category Id],DataCo_Products[Product Category Name])</f>
        <v xml:space="preserve">Cameras 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>
        <v>62</v>
      </c>
      <c r="T297">
        <v>1349</v>
      </c>
      <c r="U297" t="str">
        <f>_xlfn.XLOOKUP(Table3[[#This Row],[Product Id]],DataCo_Products[Product Id],DataCo_Products[Product Name])</f>
        <v>Web Camera</v>
      </c>
      <c r="V297">
        <v>452.0400085</v>
      </c>
      <c r="W297">
        <v>338.67539386846153</v>
      </c>
      <c r="X297">
        <v>1</v>
      </c>
      <c r="Y297">
        <v>24.86000061</v>
      </c>
      <c r="Z297">
        <v>452.0400085</v>
      </c>
      <c r="AA2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7" t="s">
        <v>45</v>
      </c>
    </row>
    <row r="298" spans="1:28" x14ac:dyDescent="0.35">
      <c r="A298">
        <v>69482</v>
      </c>
      <c r="B298" s="1">
        <v>43049</v>
      </c>
      <c r="C298">
        <v>2</v>
      </c>
      <c r="D298">
        <f>WORKDAY(Table3[[#This Row],[Days for shipment (scheduled)]],Table4[[#This Row],[Week Day]])</f>
        <v>10</v>
      </c>
      <c r="E298">
        <v>1</v>
      </c>
      <c r="F298" t="s">
        <v>23</v>
      </c>
      <c r="H298">
        <v>62</v>
      </c>
      <c r="I298" t="str">
        <f>_xlfn.XLOOKUP(Table3[[#This Row],[Category Id]],DataCo_Products[Product Category Id],DataCo_Products[Product Category Name])</f>
        <v xml:space="preserve">Cameras 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>
        <v>62</v>
      </c>
      <c r="T298">
        <v>1349</v>
      </c>
      <c r="U298" t="str">
        <f>_xlfn.XLOOKUP(Table3[[#This Row],[Product Id]],DataCo_Products[Product Id],DataCo_Products[Product Name])</f>
        <v>Web Camera</v>
      </c>
      <c r="V298">
        <v>452.0400085</v>
      </c>
      <c r="W298">
        <v>338.67539386846153</v>
      </c>
      <c r="X298">
        <v>1</v>
      </c>
      <c r="Y298">
        <v>24.86000061</v>
      </c>
      <c r="Z298">
        <v>452.0400085</v>
      </c>
      <c r="AA2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8" t="s">
        <v>45</v>
      </c>
    </row>
    <row r="299" spans="1:28" x14ac:dyDescent="0.35">
      <c r="A299">
        <v>70769</v>
      </c>
      <c r="B299" s="1">
        <v>43038</v>
      </c>
      <c r="C299">
        <v>2</v>
      </c>
      <c r="D299">
        <f>WORKDAY(Table3[[#This Row],[Days for shipment (scheduled)]],Table4[[#This Row],[Week Day]])</f>
        <v>11</v>
      </c>
      <c r="E299">
        <v>1</v>
      </c>
      <c r="F299" t="s">
        <v>23</v>
      </c>
      <c r="H299">
        <v>64</v>
      </c>
      <c r="I299" t="str">
        <f>_xlfn.XLOOKUP(Table3[[#This Row],[Category Id]],DataCo_Products[Product Category Id],DataCo_Products[Product Category Name])</f>
        <v>Computers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>
        <v>64</v>
      </c>
      <c r="T299">
        <v>1351</v>
      </c>
      <c r="U299" t="str">
        <f>_xlfn.XLOOKUP(Table3[[#This Row],[Product Id]],DataCo_Products[Product Id],DataCo_Products[Product Name])</f>
        <v>Dell Laptop</v>
      </c>
      <c r="V299">
        <v>1500</v>
      </c>
      <c r="W299">
        <v>1293.21250629</v>
      </c>
      <c r="X299">
        <v>1</v>
      </c>
      <c r="Y299">
        <v>105</v>
      </c>
      <c r="Z299">
        <v>1500</v>
      </c>
      <c r="AA2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299" t="s">
        <v>45</v>
      </c>
    </row>
    <row r="300" spans="1:28" x14ac:dyDescent="0.35">
      <c r="A300">
        <v>69643</v>
      </c>
      <c r="B300" s="1">
        <v>43021</v>
      </c>
      <c r="C300">
        <v>2</v>
      </c>
      <c r="D300">
        <f>WORKDAY(Table3[[#This Row],[Days for shipment (scheduled)]],Table4[[#This Row],[Week Day]])</f>
        <v>3</v>
      </c>
      <c r="E300">
        <v>1</v>
      </c>
      <c r="F300" t="s">
        <v>23</v>
      </c>
      <c r="H300">
        <v>62</v>
      </c>
      <c r="I300" t="str">
        <f>_xlfn.XLOOKUP(Table3[[#This Row],[Category Id]],DataCo_Products[Product Category Id],DataCo_Products[Product Category Name])</f>
        <v xml:space="preserve">Cameras 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>
        <v>62</v>
      </c>
      <c r="T300">
        <v>1349</v>
      </c>
      <c r="U300" t="str">
        <f>_xlfn.XLOOKUP(Table3[[#This Row],[Product Id]],DataCo_Products[Product Id],DataCo_Products[Product Name])</f>
        <v>Web Camera</v>
      </c>
      <c r="V300">
        <v>452.0400085</v>
      </c>
      <c r="W300">
        <v>338.67539386846153</v>
      </c>
      <c r="X300">
        <v>1</v>
      </c>
      <c r="Y300">
        <v>31.63999939</v>
      </c>
      <c r="Z300">
        <v>452.0400085</v>
      </c>
      <c r="AA3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0" t="s">
        <v>45</v>
      </c>
    </row>
    <row r="301" spans="1:28" x14ac:dyDescent="0.35">
      <c r="A301">
        <v>71051</v>
      </c>
      <c r="B301" s="1">
        <v>42805</v>
      </c>
      <c r="C301">
        <v>2</v>
      </c>
      <c r="D301">
        <f>WORKDAY(Table3[[#This Row],[Days for shipment (scheduled)]],Table4[[#This Row],[Week Day]])</f>
        <v>4</v>
      </c>
      <c r="E301">
        <v>0</v>
      </c>
      <c r="F301" t="s">
        <v>23</v>
      </c>
      <c r="H301">
        <v>65</v>
      </c>
      <c r="I301" t="str">
        <f>_xlfn.XLOOKUP(Table3[[#This Row],[Category Id]],DataCo_Products[Product Category Id],DataCo_Products[Product Category Name])</f>
        <v>Consumer Electronics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>
        <v>65</v>
      </c>
      <c r="T301">
        <v>1352</v>
      </c>
      <c r="U301" t="str">
        <f>_xlfn.XLOOKUP(Table3[[#This Row],[Product Id]],DataCo_Products[Product Id],DataCo_Products[Product Name])</f>
        <v>Industrial consumer electronics</v>
      </c>
      <c r="V301">
        <v>252.88000489999999</v>
      </c>
      <c r="W301">
        <v>203.36417164041666</v>
      </c>
      <c r="X301">
        <v>1</v>
      </c>
      <c r="Y301">
        <v>22.760000229999999</v>
      </c>
      <c r="Z301">
        <v>252.88000489999999</v>
      </c>
      <c r="AA3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1" t="s">
        <v>45</v>
      </c>
    </row>
    <row r="302" spans="1:28" x14ac:dyDescent="0.35">
      <c r="A302">
        <v>69408</v>
      </c>
      <c r="B302" s="1">
        <v>43018</v>
      </c>
      <c r="C302">
        <v>2</v>
      </c>
      <c r="D302">
        <f>WORKDAY(Table3[[#This Row],[Days for shipment (scheduled)]],Table4[[#This Row],[Week Day]])</f>
        <v>5</v>
      </c>
      <c r="E302">
        <v>1</v>
      </c>
      <c r="F302" t="s">
        <v>23</v>
      </c>
      <c r="H302">
        <v>62</v>
      </c>
      <c r="I302" t="str">
        <f>_xlfn.XLOOKUP(Table3[[#This Row],[Category Id]],DataCo_Products[Product Category Id],DataCo_Products[Product Category Name])</f>
        <v xml:space="preserve">Cameras 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>
        <v>62</v>
      </c>
      <c r="T302">
        <v>1349</v>
      </c>
      <c r="U302" t="str">
        <f>_xlfn.XLOOKUP(Table3[[#This Row],[Product Id]],DataCo_Products[Product Id],DataCo_Products[Product Name])</f>
        <v>Web Camera</v>
      </c>
      <c r="V302">
        <v>452.0400085</v>
      </c>
      <c r="W302">
        <v>338.67539386846153</v>
      </c>
      <c r="X302">
        <v>1</v>
      </c>
      <c r="Y302">
        <v>40.680000309999997</v>
      </c>
      <c r="Z302">
        <v>452.0400085</v>
      </c>
      <c r="AA3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2" t="s">
        <v>45</v>
      </c>
    </row>
    <row r="303" spans="1:28" x14ac:dyDescent="0.35">
      <c r="A303">
        <v>71123</v>
      </c>
      <c r="B303" s="1">
        <v>42836</v>
      </c>
      <c r="C303">
        <v>2</v>
      </c>
      <c r="D303">
        <f>WORKDAY(Table3[[#This Row],[Days for shipment (scheduled)]],Table4[[#This Row],[Week Day]])</f>
        <v>6</v>
      </c>
      <c r="E303">
        <v>1</v>
      </c>
      <c r="F303" t="s">
        <v>23</v>
      </c>
      <c r="H303">
        <v>65</v>
      </c>
      <c r="I303" t="str">
        <f>_xlfn.XLOOKUP(Table3[[#This Row],[Category Id]],DataCo_Products[Product Category Id],DataCo_Products[Product Category Name])</f>
        <v>Consumer Electronics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>
        <v>65</v>
      </c>
      <c r="T303">
        <v>1352</v>
      </c>
      <c r="U303" t="str">
        <f>_xlfn.XLOOKUP(Table3[[#This Row],[Product Id]],DataCo_Products[Product Id],DataCo_Products[Product Name])</f>
        <v>Industrial consumer electronics</v>
      </c>
      <c r="V303">
        <v>252.88000489999999</v>
      </c>
      <c r="W303">
        <v>203.36417164041666</v>
      </c>
      <c r="X303">
        <v>1</v>
      </c>
      <c r="Y303">
        <v>22.760000229999999</v>
      </c>
      <c r="Z303">
        <v>252.88000489999999</v>
      </c>
      <c r="AA3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3" t="s">
        <v>45</v>
      </c>
    </row>
    <row r="304" spans="1:28" x14ac:dyDescent="0.35">
      <c r="A304">
        <v>70534</v>
      </c>
      <c r="B304" s="1">
        <v>43034</v>
      </c>
      <c r="C304">
        <v>2</v>
      </c>
      <c r="D304">
        <f>WORKDAY(Table3[[#This Row],[Days for shipment (scheduled)]],Table4[[#This Row],[Week Day]])</f>
        <v>9</v>
      </c>
      <c r="E304">
        <v>1</v>
      </c>
      <c r="F304" t="s">
        <v>23</v>
      </c>
      <c r="H304">
        <v>64</v>
      </c>
      <c r="I304" t="str">
        <f>_xlfn.XLOOKUP(Table3[[#This Row],[Category Id]],DataCo_Products[Product Category Id],DataCo_Products[Product Category Name])</f>
        <v>Computers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>
        <v>64</v>
      </c>
      <c r="T304">
        <v>1351</v>
      </c>
      <c r="U304" t="str">
        <f>_xlfn.XLOOKUP(Table3[[#This Row],[Product Id]],DataCo_Products[Product Id],DataCo_Products[Product Name])</f>
        <v>Dell Laptop</v>
      </c>
      <c r="V304">
        <v>1500</v>
      </c>
      <c r="W304">
        <v>1293.21250629</v>
      </c>
      <c r="X304">
        <v>1</v>
      </c>
      <c r="Y304">
        <v>135</v>
      </c>
      <c r="Z304">
        <v>1500</v>
      </c>
      <c r="AA3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4" t="s">
        <v>45</v>
      </c>
    </row>
    <row r="305" spans="1:28" x14ac:dyDescent="0.35">
      <c r="A305">
        <v>69641</v>
      </c>
      <c r="B305" s="1">
        <v>43021</v>
      </c>
      <c r="C305">
        <v>2</v>
      </c>
      <c r="D305">
        <f>WORKDAY(Table3[[#This Row],[Days for shipment (scheduled)]],Table4[[#This Row],[Week Day]])</f>
        <v>10</v>
      </c>
      <c r="E305">
        <v>0</v>
      </c>
      <c r="F305" t="s">
        <v>23</v>
      </c>
      <c r="H305">
        <v>62</v>
      </c>
      <c r="I305" t="str">
        <f>_xlfn.XLOOKUP(Table3[[#This Row],[Category Id]],DataCo_Products[Product Category Id],DataCo_Products[Product Category Name])</f>
        <v xml:space="preserve">Cameras 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>
        <v>62</v>
      </c>
      <c r="T305">
        <v>1349</v>
      </c>
      <c r="U305" t="str">
        <f>_xlfn.XLOOKUP(Table3[[#This Row],[Product Id]],DataCo_Products[Product Id],DataCo_Products[Product Name])</f>
        <v>Web Camera</v>
      </c>
      <c r="V305">
        <v>452.0400085</v>
      </c>
      <c r="W305">
        <v>338.67539386846153</v>
      </c>
      <c r="X305">
        <v>1</v>
      </c>
      <c r="Y305">
        <v>45.200000760000002</v>
      </c>
      <c r="Z305">
        <v>452.0400085</v>
      </c>
      <c r="AA3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5" t="s">
        <v>45</v>
      </c>
    </row>
    <row r="306" spans="1:28" x14ac:dyDescent="0.35">
      <c r="A306">
        <v>70960</v>
      </c>
      <c r="B306" s="1">
        <v>42746</v>
      </c>
      <c r="C306">
        <v>2</v>
      </c>
      <c r="D306">
        <f>WORKDAY(Table3[[#This Row],[Days for shipment (scheduled)]],Table4[[#This Row],[Week Day]])</f>
        <v>11</v>
      </c>
      <c r="E306">
        <v>1</v>
      </c>
      <c r="F306" t="s">
        <v>23</v>
      </c>
      <c r="H306">
        <v>65</v>
      </c>
      <c r="I306" t="str">
        <f>_xlfn.XLOOKUP(Table3[[#This Row],[Category Id]],DataCo_Products[Product Category Id],DataCo_Products[Product Category Name])</f>
        <v>Consumer Electronics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>
        <v>65</v>
      </c>
      <c r="T306">
        <v>1352</v>
      </c>
      <c r="U306" t="str">
        <f>_xlfn.XLOOKUP(Table3[[#This Row],[Product Id]],DataCo_Products[Product Id],DataCo_Products[Product Name])</f>
        <v>Industrial consumer electronics</v>
      </c>
      <c r="V306">
        <v>252.88000489999999</v>
      </c>
      <c r="W306">
        <v>203.36417164041666</v>
      </c>
      <c r="X306">
        <v>1</v>
      </c>
      <c r="Y306">
        <v>25.290000920000001</v>
      </c>
      <c r="Z306">
        <v>252.88000489999999</v>
      </c>
      <c r="AA3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6" t="s">
        <v>45</v>
      </c>
    </row>
    <row r="307" spans="1:28" x14ac:dyDescent="0.35">
      <c r="A307">
        <v>69908</v>
      </c>
      <c r="B307" s="1">
        <v>43025</v>
      </c>
      <c r="C307">
        <v>2</v>
      </c>
      <c r="D307">
        <f>WORKDAY(Table3[[#This Row],[Days for shipment (scheduled)]],Table4[[#This Row],[Week Day]])</f>
        <v>3</v>
      </c>
      <c r="E307">
        <v>1</v>
      </c>
      <c r="F307" t="s">
        <v>23</v>
      </c>
      <c r="H307">
        <v>62</v>
      </c>
      <c r="I307" t="str">
        <f>_xlfn.XLOOKUP(Table3[[#This Row],[Category Id]],DataCo_Products[Product Category Id],DataCo_Products[Product Category Name])</f>
        <v xml:space="preserve">Cameras 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>
        <v>62</v>
      </c>
      <c r="T307">
        <v>1349</v>
      </c>
      <c r="U307" t="str">
        <f>_xlfn.XLOOKUP(Table3[[#This Row],[Product Id]],DataCo_Products[Product Id],DataCo_Products[Product Name])</f>
        <v>Web Camera</v>
      </c>
      <c r="V307">
        <v>452.0400085</v>
      </c>
      <c r="W307">
        <v>338.67539386846153</v>
      </c>
      <c r="X307">
        <v>1</v>
      </c>
      <c r="Y307">
        <v>67.809997559999999</v>
      </c>
      <c r="Z307">
        <v>452.0400085</v>
      </c>
      <c r="AA3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7" t="s">
        <v>45</v>
      </c>
    </row>
    <row r="308" spans="1:28" x14ac:dyDescent="0.35">
      <c r="A308">
        <v>70957</v>
      </c>
      <c r="B308" s="1">
        <v>42746</v>
      </c>
      <c r="C308">
        <v>2</v>
      </c>
      <c r="D308">
        <f>WORKDAY(Table3[[#This Row],[Days for shipment (scheduled)]],Table4[[#This Row],[Week Day]])</f>
        <v>4</v>
      </c>
      <c r="E308">
        <v>1</v>
      </c>
      <c r="F308" t="s">
        <v>23</v>
      </c>
      <c r="H308">
        <v>65</v>
      </c>
      <c r="I308" t="str">
        <f>_xlfn.XLOOKUP(Table3[[#This Row],[Category Id]],DataCo_Products[Product Category Id],DataCo_Products[Product Category Name])</f>
        <v>Consumer Electronics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>
        <v>65</v>
      </c>
      <c r="T308">
        <v>1352</v>
      </c>
      <c r="U308" t="str">
        <f>_xlfn.XLOOKUP(Table3[[#This Row],[Product Id]],DataCo_Products[Product Id],DataCo_Products[Product Name])</f>
        <v>Industrial consumer electronics</v>
      </c>
      <c r="V308">
        <v>252.88000489999999</v>
      </c>
      <c r="W308">
        <v>203.36417164041666</v>
      </c>
      <c r="X308">
        <v>1</v>
      </c>
      <c r="Y308">
        <v>37.930000309999997</v>
      </c>
      <c r="Z308">
        <v>252.88000489999999</v>
      </c>
      <c r="AA3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8" t="s">
        <v>45</v>
      </c>
    </row>
    <row r="309" spans="1:28" x14ac:dyDescent="0.35">
      <c r="A309">
        <v>69637</v>
      </c>
      <c r="B309" s="1">
        <v>43021</v>
      </c>
      <c r="C309">
        <v>2</v>
      </c>
      <c r="D309">
        <f>WORKDAY(Table3[[#This Row],[Days for shipment (scheduled)]],Table4[[#This Row],[Week Day]])</f>
        <v>5</v>
      </c>
      <c r="E309">
        <v>1</v>
      </c>
      <c r="F309" t="s">
        <v>23</v>
      </c>
      <c r="H309">
        <v>62</v>
      </c>
      <c r="I309" t="str">
        <f>_xlfn.XLOOKUP(Table3[[#This Row],[Category Id]],DataCo_Products[Product Category Id],DataCo_Products[Product Category Name])</f>
        <v xml:space="preserve">Cameras 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>
        <v>62</v>
      </c>
      <c r="T309">
        <v>1349</v>
      </c>
      <c r="U309" t="str">
        <f>_xlfn.XLOOKUP(Table3[[#This Row],[Product Id]],DataCo_Products[Product Id],DataCo_Products[Product Name])</f>
        <v>Web Camera</v>
      </c>
      <c r="V309">
        <v>452.0400085</v>
      </c>
      <c r="W309">
        <v>338.67539386846153</v>
      </c>
      <c r="X309">
        <v>1</v>
      </c>
      <c r="Y309">
        <v>72.33000183</v>
      </c>
      <c r="Z309">
        <v>452.0400085</v>
      </c>
      <c r="AA3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09" t="s">
        <v>45</v>
      </c>
    </row>
    <row r="310" spans="1:28" x14ac:dyDescent="0.35">
      <c r="A310">
        <v>70955</v>
      </c>
      <c r="B310" s="1">
        <v>42746</v>
      </c>
      <c r="C310">
        <v>2</v>
      </c>
      <c r="D310">
        <f>WORKDAY(Table3[[#This Row],[Days for shipment (scheduled)]],Table4[[#This Row],[Week Day]])</f>
        <v>6</v>
      </c>
      <c r="E310">
        <v>1</v>
      </c>
      <c r="F310" t="s">
        <v>23</v>
      </c>
      <c r="H310">
        <v>65</v>
      </c>
      <c r="I310" t="str">
        <f>_xlfn.XLOOKUP(Table3[[#This Row],[Category Id]],DataCo_Products[Product Category Id],DataCo_Products[Product Category Name])</f>
        <v>Consumer Electronics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>
        <v>65</v>
      </c>
      <c r="T310">
        <v>1352</v>
      </c>
      <c r="U310" t="str">
        <f>_xlfn.XLOOKUP(Table3[[#This Row],[Product Id]],DataCo_Products[Product Id],DataCo_Products[Product Name])</f>
        <v>Industrial consumer electronics</v>
      </c>
      <c r="V310">
        <v>252.88000489999999</v>
      </c>
      <c r="W310">
        <v>203.36417164041666</v>
      </c>
      <c r="X310">
        <v>1</v>
      </c>
      <c r="Y310">
        <v>42.990001679999999</v>
      </c>
      <c r="Z310">
        <v>252.88000489999999</v>
      </c>
      <c r="AA3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0" t="s">
        <v>45</v>
      </c>
    </row>
    <row r="311" spans="1:28" x14ac:dyDescent="0.35">
      <c r="A311">
        <v>70919</v>
      </c>
      <c r="B311" s="1">
        <v>42746</v>
      </c>
      <c r="C311">
        <v>2</v>
      </c>
      <c r="D311">
        <f>WORKDAY(Table3[[#This Row],[Days for shipment (scheduled)]],Table4[[#This Row],[Week Day]])</f>
        <v>9</v>
      </c>
      <c r="E311">
        <v>1</v>
      </c>
      <c r="F311" t="s">
        <v>23</v>
      </c>
      <c r="H311">
        <v>65</v>
      </c>
      <c r="I311" t="str">
        <f>_xlfn.XLOOKUP(Table3[[#This Row],[Category Id]],DataCo_Products[Product Category Id],DataCo_Products[Product Category Name])</f>
        <v>Consumer Electronics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>
        <v>65</v>
      </c>
      <c r="T311">
        <v>1352</v>
      </c>
      <c r="U311" t="str">
        <f>_xlfn.XLOOKUP(Table3[[#This Row],[Product Id]],DataCo_Products[Product Id],DataCo_Products[Product Name])</f>
        <v>Industrial consumer electronics</v>
      </c>
      <c r="V311">
        <v>252.88000489999999</v>
      </c>
      <c r="W311">
        <v>203.36417164041666</v>
      </c>
      <c r="X311">
        <v>1</v>
      </c>
      <c r="Y311">
        <v>42.990001679999999</v>
      </c>
      <c r="Z311">
        <v>252.88000489999999</v>
      </c>
      <c r="AA3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1" t="s">
        <v>45</v>
      </c>
    </row>
    <row r="312" spans="1:28" x14ac:dyDescent="0.35">
      <c r="A312">
        <v>71009</v>
      </c>
      <c r="B312" s="1">
        <v>42777</v>
      </c>
      <c r="C312">
        <v>2</v>
      </c>
      <c r="D312">
        <f>WORKDAY(Table3[[#This Row],[Days for shipment (scheduled)]],Table4[[#This Row],[Week Day]])</f>
        <v>10</v>
      </c>
      <c r="E312">
        <v>1</v>
      </c>
      <c r="F312" t="s">
        <v>23</v>
      </c>
      <c r="H312">
        <v>65</v>
      </c>
      <c r="I312" t="str">
        <f>_xlfn.XLOOKUP(Table3[[#This Row],[Category Id]],DataCo_Products[Product Category Id],DataCo_Products[Product Category Name])</f>
        <v>Consumer Electronics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>
        <v>65</v>
      </c>
      <c r="T312">
        <v>1352</v>
      </c>
      <c r="U312" t="str">
        <f>_xlfn.XLOOKUP(Table3[[#This Row],[Product Id]],DataCo_Products[Product Id],DataCo_Products[Product Name])</f>
        <v>Industrial consumer electronics</v>
      </c>
      <c r="V312">
        <v>252.88000489999999</v>
      </c>
      <c r="W312">
        <v>203.36417164041666</v>
      </c>
      <c r="X312">
        <v>1</v>
      </c>
      <c r="Y312">
        <v>42.990001679999999</v>
      </c>
      <c r="Z312">
        <v>252.88000489999999</v>
      </c>
      <c r="AA3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2" t="s">
        <v>45</v>
      </c>
    </row>
    <row r="313" spans="1:28" x14ac:dyDescent="0.35">
      <c r="A313">
        <v>69653</v>
      </c>
      <c r="B313" s="1">
        <v>43021</v>
      </c>
      <c r="C313">
        <v>2</v>
      </c>
      <c r="D313">
        <f>WORKDAY(Table3[[#This Row],[Days for shipment (scheduled)]],Table4[[#This Row],[Week Day]])</f>
        <v>11</v>
      </c>
      <c r="E313">
        <v>1</v>
      </c>
      <c r="F313" t="s">
        <v>23</v>
      </c>
      <c r="H313">
        <v>62</v>
      </c>
      <c r="I313" t="str">
        <f>_xlfn.XLOOKUP(Table3[[#This Row],[Category Id]],DataCo_Products[Product Category Id],DataCo_Products[Product Category Name])</f>
        <v xml:space="preserve">Cameras 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>
        <v>62</v>
      </c>
      <c r="T313">
        <v>1349</v>
      </c>
      <c r="U313" t="str">
        <f>_xlfn.XLOOKUP(Table3[[#This Row],[Product Id]],DataCo_Products[Product Id],DataCo_Products[Product Name])</f>
        <v>Web Camera</v>
      </c>
      <c r="V313">
        <v>452.0400085</v>
      </c>
      <c r="W313">
        <v>338.67539386846153</v>
      </c>
      <c r="X313">
        <v>1</v>
      </c>
      <c r="Y313">
        <v>81.370002749999998</v>
      </c>
      <c r="Z313">
        <v>452.0400085</v>
      </c>
      <c r="AA3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3" t="s">
        <v>45</v>
      </c>
    </row>
    <row r="314" spans="1:28" x14ac:dyDescent="0.35">
      <c r="A314">
        <v>69527</v>
      </c>
      <c r="B314" s="1">
        <v>43049</v>
      </c>
      <c r="C314">
        <v>2</v>
      </c>
      <c r="D314">
        <f>WORKDAY(Table3[[#This Row],[Days for shipment (scheduled)]],Table4[[#This Row],[Week Day]])</f>
        <v>3</v>
      </c>
      <c r="E314">
        <v>1</v>
      </c>
      <c r="F314" t="s">
        <v>23</v>
      </c>
      <c r="H314">
        <v>62</v>
      </c>
      <c r="I314" t="str">
        <f>_xlfn.XLOOKUP(Table3[[#This Row],[Category Id]],DataCo_Products[Product Category Id],DataCo_Products[Product Category Name])</f>
        <v xml:space="preserve">Cameras 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>
        <v>62</v>
      </c>
      <c r="T314">
        <v>1349</v>
      </c>
      <c r="U314" t="str">
        <f>_xlfn.XLOOKUP(Table3[[#This Row],[Product Id]],DataCo_Products[Product Id],DataCo_Products[Product Name])</f>
        <v>Web Camera</v>
      </c>
      <c r="V314">
        <v>452.0400085</v>
      </c>
      <c r="W314">
        <v>338.67539386846153</v>
      </c>
      <c r="X314">
        <v>1</v>
      </c>
      <c r="Y314">
        <v>81.370002749999998</v>
      </c>
      <c r="Z314">
        <v>452.0400085</v>
      </c>
      <c r="AA3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4" t="s">
        <v>45</v>
      </c>
    </row>
    <row r="315" spans="1:28" x14ac:dyDescent="0.35">
      <c r="A315">
        <v>71080</v>
      </c>
      <c r="B315" s="1">
        <v>42805</v>
      </c>
      <c r="C315">
        <v>2</v>
      </c>
      <c r="D315">
        <f>WORKDAY(Table3[[#This Row],[Days for shipment (scheduled)]],Table4[[#This Row],[Week Day]])</f>
        <v>4</v>
      </c>
      <c r="E315">
        <v>1</v>
      </c>
      <c r="F315" t="s">
        <v>23</v>
      </c>
      <c r="H315">
        <v>65</v>
      </c>
      <c r="I315" t="str">
        <f>_xlfn.XLOOKUP(Table3[[#This Row],[Category Id]],DataCo_Products[Product Category Id],DataCo_Products[Product Category Name])</f>
        <v>Consumer Electronics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>
        <v>65</v>
      </c>
      <c r="T315">
        <v>1352</v>
      </c>
      <c r="U315" t="str">
        <f>_xlfn.XLOOKUP(Table3[[#This Row],[Product Id]],DataCo_Products[Product Id],DataCo_Products[Product Name])</f>
        <v>Industrial consumer electronics</v>
      </c>
      <c r="V315">
        <v>252.88000489999999</v>
      </c>
      <c r="W315">
        <v>203.36417164041666</v>
      </c>
      <c r="X315">
        <v>1</v>
      </c>
      <c r="Y315">
        <v>45.520000459999999</v>
      </c>
      <c r="Z315">
        <v>252.88000489999999</v>
      </c>
      <c r="AA3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5" t="s">
        <v>45</v>
      </c>
    </row>
    <row r="316" spans="1:28" x14ac:dyDescent="0.35">
      <c r="A316">
        <v>70544</v>
      </c>
      <c r="B316" s="1">
        <v>43034</v>
      </c>
      <c r="C316">
        <v>2</v>
      </c>
      <c r="D316">
        <f>WORKDAY(Table3[[#This Row],[Days for shipment (scheduled)]],Table4[[#This Row],[Week Day]])</f>
        <v>5</v>
      </c>
      <c r="E316">
        <v>1</v>
      </c>
      <c r="F316" t="s">
        <v>23</v>
      </c>
      <c r="H316">
        <v>64</v>
      </c>
      <c r="I316" t="str">
        <f>_xlfn.XLOOKUP(Table3[[#This Row],[Category Id]],DataCo_Products[Product Category Id],DataCo_Products[Product Category Name])</f>
        <v>Computers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>
        <v>64</v>
      </c>
      <c r="T316">
        <v>1351</v>
      </c>
      <c r="U316" t="str">
        <f>_xlfn.XLOOKUP(Table3[[#This Row],[Product Id]],DataCo_Products[Product Id],DataCo_Products[Product Name])</f>
        <v>Dell Laptop</v>
      </c>
      <c r="V316">
        <v>1500</v>
      </c>
      <c r="W316">
        <v>1293.21250629</v>
      </c>
      <c r="X316">
        <v>1</v>
      </c>
      <c r="Y316">
        <v>300</v>
      </c>
      <c r="Z316">
        <v>1500</v>
      </c>
      <c r="AA3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6" t="s">
        <v>45</v>
      </c>
    </row>
    <row r="317" spans="1:28" x14ac:dyDescent="0.35">
      <c r="A317">
        <v>69471</v>
      </c>
      <c r="B317" s="1">
        <v>43049</v>
      </c>
      <c r="C317">
        <v>2</v>
      </c>
      <c r="D317">
        <f>WORKDAY(Table3[[#This Row],[Days for shipment (scheduled)]],Table4[[#This Row],[Week Day]])</f>
        <v>6</v>
      </c>
      <c r="E317">
        <v>0</v>
      </c>
      <c r="F317" t="s">
        <v>23</v>
      </c>
      <c r="H317">
        <v>62</v>
      </c>
      <c r="I317" t="str">
        <f>_xlfn.XLOOKUP(Table3[[#This Row],[Category Id]],DataCo_Products[Product Category Id],DataCo_Products[Product Category Name])</f>
        <v xml:space="preserve">Cameras 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>
        <v>62</v>
      </c>
      <c r="T317">
        <v>1349</v>
      </c>
      <c r="U317" t="str">
        <f>_xlfn.XLOOKUP(Table3[[#This Row],[Product Id]],DataCo_Products[Product Id],DataCo_Products[Product Name])</f>
        <v>Web Camera</v>
      </c>
      <c r="V317">
        <v>452.0400085</v>
      </c>
      <c r="W317">
        <v>338.67539386846153</v>
      </c>
      <c r="X317">
        <v>1</v>
      </c>
      <c r="Y317">
        <v>113.01000209999999</v>
      </c>
      <c r="Z317">
        <v>452.0400085</v>
      </c>
      <c r="AA3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7" t="s">
        <v>45</v>
      </c>
    </row>
    <row r="318" spans="1:28" x14ac:dyDescent="0.35">
      <c r="A318">
        <v>68879</v>
      </c>
      <c r="B318" s="1">
        <v>42776</v>
      </c>
      <c r="C318">
        <v>2</v>
      </c>
      <c r="D318">
        <f>WORKDAY(Table3[[#This Row],[Days for shipment (scheduled)]],Table4[[#This Row],[Week Day]])</f>
        <v>9</v>
      </c>
      <c r="E318">
        <v>1</v>
      </c>
      <c r="F318" t="s">
        <v>23</v>
      </c>
      <c r="H318">
        <v>4</v>
      </c>
      <c r="I318" t="str">
        <f>_xlfn.XLOOKUP(Table3[[#This Row],[Category Id]],DataCo_Products[Product Category Id],DataCo_Products[Product Category Name])</f>
        <v>Basketball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>
        <v>4</v>
      </c>
      <c r="T318">
        <v>60</v>
      </c>
      <c r="U318" t="str">
        <f>_xlfn.XLOOKUP(Table3[[#This Row],[Product Id]],DataCo_Products[Product Id],DataCo_Products[Product Name])</f>
        <v>SOLE E25 Elliptical</v>
      </c>
      <c r="V318">
        <v>999.98999019999997</v>
      </c>
      <c r="W318">
        <v>584.19000239999991</v>
      </c>
      <c r="X318">
        <v>1</v>
      </c>
      <c r="Y318">
        <v>10</v>
      </c>
      <c r="Z318">
        <v>999.98999019999997</v>
      </c>
      <c r="AA3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8" t="s">
        <v>45</v>
      </c>
    </row>
    <row r="319" spans="1:28" x14ac:dyDescent="0.35">
      <c r="A319">
        <v>67214</v>
      </c>
      <c r="B319" s="1">
        <v>42956</v>
      </c>
      <c r="C319">
        <v>2</v>
      </c>
      <c r="D319">
        <f>WORKDAY(Table3[[#This Row],[Days for shipment (scheduled)]],Table4[[#This Row],[Week Day]])</f>
        <v>10</v>
      </c>
      <c r="E319">
        <v>1</v>
      </c>
      <c r="F319" t="s">
        <v>23</v>
      </c>
      <c r="H319">
        <v>2</v>
      </c>
      <c r="I319" t="str">
        <f>_xlfn.XLOOKUP(Table3[[#This Row],[Category Id]],DataCo_Products[Product Category Id],DataCo_Products[Product Category Name])</f>
        <v>Soccer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>
        <v>2</v>
      </c>
      <c r="T319">
        <v>24</v>
      </c>
      <c r="U319" t="str">
        <f>_xlfn.XLOOKUP(Table3[[#This Row],[Product Id]],DataCo_Products[Product Id],DataCo_Products[Product Name])</f>
        <v>Elevation Training Mask 2.0</v>
      </c>
      <c r="V319">
        <v>79.989997860000003</v>
      </c>
      <c r="W319">
        <v>71.369997974</v>
      </c>
      <c r="X319">
        <v>1</v>
      </c>
      <c r="Y319">
        <v>1.6000000240000001</v>
      </c>
      <c r="Z319">
        <v>79.989997860000003</v>
      </c>
      <c r="AA3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19" t="s">
        <v>45</v>
      </c>
    </row>
    <row r="320" spans="1:28" x14ac:dyDescent="0.35">
      <c r="A320">
        <v>17810</v>
      </c>
      <c r="B320" s="1">
        <v>42264</v>
      </c>
      <c r="C320">
        <v>2</v>
      </c>
      <c r="D320">
        <f>WORKDAY(Table3[[#This Row],[Days for shipment (scheduled)]],Table4[[#This Row],[Week Day]])</f>
        <v>11</v>
      </c>
      <c r="E320">
        <v>1</v>
      </c>
      <c r="F320" t="s">
        <v>23</v>
      </c>
      <c r="H320">
        <v>3</v>
      </c>
      <c r="I320" t="str">
        <f>_xlfn.XLOOKUP(Table3[[#This Row],[Category Id]],DataCo_Products[Product Category Id],DataCo_Products[Product Category Name])</f>
        <v>Baseball &amp; Softball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>
        <v>3</v>
      </c>
      <c r="T320">
        <v>44</v>
      </c>
      <c r="U320" t="str">
        <f>_xlfn.XLOOKUP(Table3[[#This Row],[Product Id]],DataCo_Products[Product Id],DataCo_Products[Product Name])</f>
        <v>adidas Men's F10 Messi TRX FG Soccer Cleat</v>
      </c>
      <c r="V320">
        <v>59.990001679999999</v>
      </c>
      <c r="W320">
        <v>57.194418487916671</v>
      </c>
      <c r="X320">
        <v>1</v>
      </c>
      <c r="Y320">
        <v>7.8000001909999996</v>
      </c>
      <c r="Z320">
        <v>59.990001679999999</v>
      </c>
      <c r="AA3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0" t="s">
        <v>45</v>
      </c>
    </row>
    <row r="321" spans="1:28" x14ac:dyDescent="0.35">
      <c r="A321">
        <v>18793</v>
      </c>
      <c r="B321" s="1">
        <v>42045</v>
      </c>
      <c r="C321">
        <v>2</v>
      </c>
      <c r="D321">
        <f>WORKDAY(Table3[[#This Row],[Days for shipment (scheduled)]],Table4[[#This Row],[Week Day]])</f>
        <v>3</v>
      </c>
      <c r="E321">
        <v>1</v>
      </c>
      <c r="F321" t="s">
        <v>23</v>
      </c>
      <c r="H321">
        <v>13</v>
      </c>
      <c r="I321" t="str">
        <f>_xlfn.XLOOKUP(Table3[[#This Row],[Category Id]],DataCo_Products[Product Category Id],DataCo_Products[Product Category Name])</f>
        <v>Electronics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>
        <v>13</v>
      </c>
      <c r="T321">
        <v>278</v>
      </c>
      <c r="U321" t="str">
        <f>_xlfn.XLOOKUP(Table3[[#This Row],[Product Id]],DataCo_Products[Product Id],DataCo_Products[Product Name])</f>
        <v>Under Armour Men's Compression EV SL Slide</v>
      </c>
      <c r="V321">
        <v>44.990001679999999</v>
      </c>
      <c r="W321">
        <v>31.547668386333335</v>
      </c>
      <c r="X321">
        <v>1</v>
      </c>
      <c r="Y321">
        <v>1.7999999520000001</v>
      </c>
      <c r="Z321">
        <v>44.990001679999999</v>
      </c>
      <c r="AA3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1" t="s">
        <v>45</v>
      </c>
    </row>
    <row r="322" spans="1:28" x14ac:dyDescent="0.35">
      <c r="A322">
        <v>65109</v>
      </c>
      <c r="B322" s="1">
        <v>42955</v>
      </c>
      <c r="C322">
        <v>2</v>
      </c>
      <c r="D322">
        <f>WORKDAY(Table3[[#This Row],[Days for shipment (scheduled)]],Table4[[#This Row],[Week Day]])</f>
        <v>4</v>
      </c>
      <c r="E322">
        <v>1</v>
      </c>
      <c r="F322" t="s">
        <v>23</v>
      </c>
      <c r="H322">
        <v>9</v>
      </c>
      <c r="I322" t="str">
        <f>_xlfn.XLOOKUP(Table3[[#This Row],[Category Id]],DataCo_Products[Product Category Id],DataCo_Products[Product Category Name])</f>
        <v>Cardio Equipment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>
        <v>9</v>
      </c>
      <c r="T322">
        <v>191</v>
      </c>
      <c r="U322" t="str">
        <f>_xlfn.XLOOKUP(Table3[[#This Row],[Product Id]],DataCo_Products[Product Id],DataCo_Products[Product Name])</f>
        <v>Nike Men's Free 5.0+ Running Shoe</v>
      </c>
      <c r="V322">
        <v>99.989997860000003</v>
      </c>
      <c r="W322">
        <v>95.114003926871064</v>
      </c>
      <c r="X322">
        <v>1</v>
      </c>
      <c r="Y322">
        <v>4</v>
      </c>
      <c r="Z322">
        <v>99.989997860000003</v>
      </c>
      <c r="AA3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2" t="s">
        <v>45</v>
      </c>
    </row>
    <row r="323" spans="1:28" x14ac:dyDescent="0.35">
      <c r="A323">
        <v>15673</v>
      </c>
      <c r="B323" s="1">
        <v>42233</v>
      </c>
      <c r="C323">
        <v>2</v>
      </c>
      <c r="D323">
        <f>WORKDAY(Table3[[#This Row],[Days for shipment (scheduled)]],Table4[[#This Row],[Week Day]])</f>
        <v>5</v>
      </c>
      <c r="E323">
        <v>1</v>
      </c>
      <c r="F323" t="s">
        <v>23</v>
      </c>
      <c r="H323">
        <v>9</v>
      </c>
      <c r="I323" t="str">
        <f>_xlfn.XLOOKUP(Table3[[#This Row],[Category Id]],DataCo_Products[Product Category Id],DataCo_Products[Product Category Name])</f>
        <v>Cardio Equipment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>
        <v>9</v>
      </c>
      <c r="T323">
        <v>191</v>
      </c>
      <c r="U323" t="str">
        <f>_xlfn.XLOOKUP(Table3[[#This Row],[Product Id]],DataCo_Products[Product Id],DataCo_Products[Product Name])</f>
        <v>Nike Men's Free 5.0+ Running Shoe</v>
      </c>
      <c r="V323">
        <v>99.989997860000003</v>
      </c>
      <c r="W323">
        <v>95.114003926871064</v>
      </c>
      <c r="X323">
        <v>1</v>
      </c>
      <c r="Y323">
        <v>5</v>
      </c>
      <c r="Z323">
        <v>99.989997860000003</v>
      </c>
      <c r="AA3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3" t="s">
        <v>45</v>
      </c>
    </row>
    <row r="324" spans="1:28" x14ac:dyDescent="0.35">
      <c r="A324">
        <v>18183</v>
      </c>
      <c r="B324" s="1">
        <v>42270</v>
      </c>
      <c r="C324">
        <v>2</v>
      </c>
      <c r="D324">
        <f>WORKDAY(Table3[[#This Row],[Days for shipment (scheduled)]],Table4[[#This Row],[Week Day]])</f>
        <v>6</v>
      </c>
      <c r="E324">
        <v>1</v>
      </c>
      <c r="F324" t="s">
        <v>23</v>
      </c>
      <c r="H324">
        <v>13</v>
      </c>
      <c r="I324" t="str">
        <f>_xlfn.XLOOKUP(Table3[[#This Row],[Category Id]],DataCo_Products[Product Category Id],DataCo_Products[Product Category Name])</f>
        <v>Electronics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>
        <v>13</v>
      </c>
      <c r="T324">
        <v>278</v>
      </c>
      <c r="U324" t="str">
        <f>_xlfn.XLOOKUP(Table3[[#This Row],[Product Id]],DataCo_Products[Product Id],DataCo_Products[Product Name])</f>
        <v>Under Armour Men's Compression EV SL Slide</v>
      </c>
      <c r="V324">
        <v>44.990001679999999</v>
      </c>
      <c r="W324">
        <v>31.547668386333335</v>
      </c>
      <c r="X324">
        <v>1</v>
      </c>
      <c r="Y324">
        <v>3.1500000950000002</v>
      </c>
      <c r="Z324">
        <v>44.990001679999999</v>
      </c>
      <c r="AA3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4" t="s">
        <v>45</v>
      </c>
    </row>
    <row r="325" spans="1:28" x14ac:dyDescent="0.35">
      <c r="A325">
        <v>20234</v>
      </c>
      <c r="B325" s="1">
        <v>42300</v>
      </c>
      <c r="C325">
        <v>2</v>
      </c>
      <c r="D325">
        <f>WORKDAY(Table3[[#This Row],[Days for shipment (scheduled)]],Table4[[#This Row],[Week Day]])</f>
        <v>9</v>
      </c>
      <c r="E325">
        <v>1</v>
      </c>
      <c r="F325" t="s">
        <v>23</v>
      </c>
      <c r="H325">
        <v>9</v>
      </c>
      <c r="I325" t="str">
        <f>_xlfn.XLOOKUP(Table3[[#This Row],[Category Id]],DataCo_Products[Product Category Id],DataCo_Products[Product Category Name])</f>
        <v>Cardio Equipment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>
        <v>9</v>
      </c>
      <c r="T325">
        <v>191</v>
      </c>
      <c r="U325" t="str">
        <f>_xlfn.XLOOKUP(Table3[[#This Row],[Product Id]],DataCo_Products[Product Id],DataCo_Products[Product Name])</f>
        <v>Nike Men's Free 5.0+ Running Shoe</v>
      </c>
      <c r="V325">
        <v>99.989997860000003</v>
      </c>
      <c r="W325">
        <v>95.114003926871064</v>
      </c>
      <c r="X325">
        <v>1</v>
      </c>
      <c r="Y325">
        <v>10</v>
      </c>
      <c r="Z325">
        <v>99.989997860000003</v>
      </c>
      <c r="AA3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5" t="s">
        <v>45</v>
      </c>
    </row>
    <row r="326" spans="1:28" x14ac:dyDescent="0.35">
      <c r="A326">
        <v>13139</v>
      </c>
      <c r="B326" s="1">
        <v>42315</v>
      </c>
      <c r="C326">
        <v>2</v>
      </c>
      <c r="D326">
        <f>WORKDAY(Table3[[#This Row],[Days for shipment (scheduled)]],Table4[[#This Row],[Week Day]])</f>
        <v>10</v>
      </c>
      <c r="E326">
        <v>1</v>
      </c>
      <c r="F326" t="s">
        <v>23</v>
      </c>
      <c r="H326">
        <v>9</v>
      </c>
      <c r="I326" t="str">
        <f>_xlfn.XLOOKUP(Table3[[#This Row],[Category Id]],DataCo_Products[Product Category Id],DataCo_Products[Product Category Name])</f>
        <v>Cardio Equipment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>
        <v>9</v>
      </c>
      <c r="T326">
        <v>191</v>
      </c>
      <c r="U326" t="str">
        <f>_xlfn.XLOOKUP(Table3[[#This Row],[Product Id]],DataCo_Products[Product Id],DataCo_Products[Product Name])</f>
        <v>Nike Men's Free 5.0+ Running Shoe</v>
      </c>
      <c r="V326">
        <v>99.989997860000003</v>
      </c>
      <c r="W326">
        <v>95.114003926871064</v>
      </c>
      <c r="X326">
        <v>1</v>
      </c>
      <c r="Y326">
        <v>12</v>
      </c>
      <c r="Z326">
        <v>99.989997860000003</v>
      </c>
      <c r="AA3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6" t="s">
        <v>45</v>
      </c>
    </row>
    <row r="327" spans="1:28" x14ac:dyDescent="0.35">
      <c r="A327">
        <v>19590</v>
      </c>
      <c r="B327" s="1">
        <v>42290</v>
      </c>
      <c r="C327">
        <v>4</v>
      </c>
      <c r="D327">
        <f>WORKDAY(Table3[[#This Row],[Days for shipment (scheduled)]],Table4[[#This Row],[Week Day]])</f>
        <v>13</v>
      </c>
      <c r="E327">
        <v>1</v>
      </c>
      <c r="F327" t="s">
        <v>62</v>
      </c>
      <c r="H327">
        <v>3</v>
      </c>
      <c r="I327" t="str">
        <f>_xlfn.XLOOKUP(Table3[[#This Row],[Category Id]],DataCo_Products[Product Category Id],DataCo_Products[Product Category Name])</f>
        <v>Baseball &amp; Softball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>
        <v>3</v>
      </c>
      <c r="T327">
        <v>44</v>
      </c>
      <c r="U327" t="str">
        <f>_xlfn.XLOOKUP(Table3[[#This Row],[Product Id]],DataCo_Products[Product Id],DataCo_Products[Product Name])</f>
        <v>adidas Men's F10 Messi TRX FG Soccer Cleat</v>
      </c>
      <c r="V327">
        <v>59.990001679999999</v>
      </c>
      <c r="W327">
        <v>57.194418487916671</v>
      </c>
      <c r="X327">
        <v>5</v>
      </c>
      <c r="Y327">
        <v>15</v>
      </c>
      <c r="Z327">
        <v>299.9500084</v>
      </c>
      <c r="AA3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7" t="s">
        <v>45</v>
      </c>
    </row>
    <row r="328" spans="1:28" x14ac:dyDescent="0.35">
      <c r="A328">
        <v>43650</v>
      </c>
      <c r="B328" s="1">
        <v>42642</v>
      </c>
      <c r="C328">
        <v>4</v>
      </c>
      <c r="D328">
        <f>WORKDAY(Table3[[#This Row],[Days for shipment (scheduled)]],Table4[[#This Row],[Week Day]])</f>
        <v>5</v>
      </c>
      <c r="E328">
        <v>1</v>
      </c>
      <c r="F328" t="s">
        <v>62</v>
      </c>
      <c r="H328">
        <v>11</v>
      </c>
      <c r="I328" t="str">
        <f>_xlfn.XLOOKUP(Table3[[#This Row],[Category Id]],DataCo_Products[Product Category Id],DataCo_Products[Product Category Name])</f>
        <v>Fitness Accessories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>
        <v>11</v>
      </c>
      <c r="T328">
        <v>235</v>
      </c>
      <c r="U328" t="str">
        <f>_xlfn.XLOOKUP(Table3[[#This Row],[Product Id]],DataCo_Products[Product Id],DataCo_Products[Product Name])</f>
        <v>Under Armour Hustle Storm Medium Duffle Bag</v>
      </c>
      <c r="V328">
        <v>34.990001679999999</v>
      </c>
      <c r="W328">
        <v>25.521801568600001</v>
      </c>
      <c r="X328">
        <v>5</v>
      </c>
      <c r="Y328">
        <v>0</v>
      </c>
      <c r="Z328">
        <v>174.9500084</v>
      </c>
      <c r="AA3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8" t="s">
        <v>45</v>
      </c>
    </row>
    <row r="329" spans="1:28" x14ac:dyDescent="0.35">
      <c r="A329">
        <v>15202</v>
      </c>
      <c r="B329" s="1">
        <v>42285</v>
      </c>
      <c r="C329">
        <v>4</v>
      </c>
      <c r="D329">
        <f>WORKDAY(Table3[[#This Row],[Days for shipment (scheduled)]],Table4[[#This Row],[Week Day]])</f>
        <v>6</v>
      </c>
      <c r="E329">
        <v>0</v>
      </c>
      <c r="F329" t="s">
        <v>62</v>
      </c>
      <c r="H329">
        <v>9</v>
      </c>
      <c r="I329" t="str">
        <f>_xlfn.XLOOKUP(Table3[[#This Row],[Category Id]],DataCo_Products[Product Category Id],DataCo_Products[Product Category Name])</f>
        <v>Cardio Equipment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>
        <v>9</v>
      </c>
      <c r="T329">
        <v>191</v>
      </c>
      <c r="U329" t="str">
        <f>_xlfn.XLOOKUP(Table3[[#This Row],[Product Id]],DataCo_Products[Product Id],DataCo_Products[Product Name])</f>
        <v>Nike Men's Free 5.0+ Running Shoe</v>
      </c>
      <c r="V329">
        <v>99.989997860000003</v>
      </c>
      <c r="W329">
        <v>95.114003926871064</v>
      </c>
      <c r="X329">
        <v>5</v>
      </c>
      <c r="Y329">
        <v>5</v>
      </c>
      <c r="Z329">
        <v>499.94998930000003</v>
      </c>
      <c r="AA3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29" t="s">
        <v>45</v>
      </c>
    </row>
    <row r="330" spans="1:28" x14ac:dyDescent="0.35">
      <c r="A330">
        <v>15462</v>
      </c>
      <c r="B330" s="1">
        <v>42230</v>
      </c>
      <c r="C330">
        <v>4</v>
      </c>
      <c r="D330">
        <f>WORKDAY(Table3[[#This Row],[Days for shipment (scheduled)]],Table4[[#This Row],[Week Day]])</f>
        <v>9</v>
      </c>
      <c r="E330">
        <v>0</v>
      </c>
      <c r="F330" t="s">
        <v>62</v>
      </c>
      <c r="H330">
        <v>13</v>
      </c>
      <c r="I330" t="str">
        <f>_xlfn.XLOOKUP(Table3[[#This Row],[Category Id]],DataCo_Products[Product Category Id],DataCo_Products[Product Category Name])</f>
        <v>Electronics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>
        <v>13</v>
      </c>
      <c r="T330">
        <v>273</v>
      </c>
      <c r="U330" t="str">
        <f>_xlfn.XLOOKUP(Table3[[#This Row],[Product Id]],DataCo_Products[Product Id],DataCo_Products[Product Name])</f>
        <v>Under Armour Kids' Mercenary Slide</v>
      </c>
      <c r="V330">
        <v>27.989999770000001</v>
      </c>
      <c r="W330">
        <v>22.101999580000001</v>
      </c>
      <c r="X330">
        <v>5</v>
      </c>
      <c r="Y330">
        <v>2.7999999519999998</v>
      </c>
      <c r="Z330">
        <v>139.94999885000001</v>
      </c>
      <c r="AA3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0" t="s">
        <v>45</v>
      </c>
    </row>
    <row r="331" spans="1:28" x14ac:dyDescent="0.35">
      <c r="A331">
        <v>15155</v>
      </c>
      <c r="B331" s="1">
        <v>42285</v>
      </c>
      <c r="C331">
        <v>4</v>
      </c>
      <c r="D331">
        <f>WORKDAY(Table3[[#This Row],[Days for shipment (scheduled)]],Table4[[#This Row],[Week Day]])</f>
        <v>10</v>
      </c>
      <c r="E331">
        <v>1</v>
      </c>
      <c r="F331" t="s">
        <v>62</v>
      </c>
      <c r="H331">
        <v>9</v>
      </c>
      <c r="I331" t="str">
        <f>_xlfn.XLOOKUP(Table3[[#This Row],[Category Id]],DataCo_Products[Product Category Id],DataCo_Products[Product Category Name])</f>
        <v>Cardio Equipment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>
        <v>9</v>
      </c>
      <c r="T331">
        <v>191</v>
      </c>
      <c r="U331" t="str">
        <f>_xlfn.XLOOKUP(Table3[[#This Row],[Product Id]],DataCo_Products[Product Id],DataCo_Products[Product Name])</f>
        <v>Nike Men's Free 5.0+ Running Shoe</v>
      </c>
      <c r="V331">
        <v>99.989997860000003</v>
      </c>
      <c r="W331">
        <v>95.114003926871064</v>
      </c>
      <c r="X331">
        <v>5</v>
      </c>
      <c r="Y331">
        <v>10</v>
      </c>
      <c r="Z331">
        <v>499.94998930000003</v>
      </c>
      <c r="AA3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1" t="s">
        <v>45</v>
      </c>
    </row>
    <row r="332" spans="1:28" x14ac:dyDescent="0.35">
      <c r="A332">
        <v>64451</v>
      </c>
      <c r="B332" s="1">
        <v>42945</v>
      </c>
      <c r="C332">
        <v>4</v>
      </c>
      <c r="D332">
        <f>WORKDAY(Table3[[#This Row],[Days for shipment (scheduled)]],Table4[[#This Row],[Week Day]])</f>
        <v>11</v>
      </c>
      <c r="E332">
        <v>0</v>
      </c>
      <c r="F332" t="s">
        <v>62</v>
      </c>
      <c r="H332">
        <v>9</v>
      </c>
      <c r="I332" t="str">
        <f>_xlfn.XLOOKUP(Table3[[#This Row],[Category Id]],DataCo_Products[Product Category Id],DataCo_Products[Product Category Name])</f>
        <v>Cardio Equipment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>
        <v>9</v>
      </c>
      <c r="T332">
        <v>191</v>
      </c>
      <c r="U332" t="str">
        <f>_xlfn.XLOOKUP(Table3[[#This Row],[Product Id]],DataCo_Products[Product Id],DataCo_Products[Product Name])</f>
        <v>Nike Men's Free 5.0+ Running Shoe</v>
      </c>
      <c r="V332">
        <v>99.989997860000003</v>
      </c>
      <c r="W332">
        <v>95.114003926871064</v>
      </c>
      <c r="X332">
        <v>5</v>
      </c>
      <c r="Y332">
        <v>15</v>
      </c>
      <c r="Z332">
        <v>499.94998930000003</v>
      </c>
      <c r="AA3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2" t="s">
        <v>45</v>
      </c>
    </row>
    <row r="333" spans="1:28" x14ac:dyDescent="0.35">
      <c r="A333">
        <v>67028</v>
      </c>
      <c r="B333" s="1">
        <v>42864</v>
      </c>
      <c r="C333">
        <v>4</v>
      </c>
      <c r="D333">
        <f>WORKDAY(Table3[[#This Row],[Days for shipment (scheduled)]],Table4[[#This Row],[Week Day]])</f>
        <v>12</v>
      </c>
      <c r="E333">
        <v>0</v>
      </c>
      <c r="F333" t="s">
        <v>62</v>
      </c>
      <c r="H333">
        <v>9</v>
      </c>
      <c r="I333" t="str">
        <f>_xlfn.XLOOKUP(Table3[[#This Row],[Category Id]],DataCo_Products[Product Category Id],DataCo_Products[Product Category Name])</f>
        <v>Cardio Equipment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>
        <v>9</v>
      </c>
      <c r="T333">
        <v>191</v>
      </c>
      <c r="U333" t="str">
        <f>_xlfn.XLOOKUP(Table3[[#This Row],[Product Id]],DataCo_Products[Product Id],DataCo_Products[Product Name])</f>
        <v>Nike Men's Free 5.0+ Running Shoe</v>
      </c>
      <c r="V333">
        <v>99.989997860000003</v>
      </c>
      <c r="W333">
        <v>95.114003926871064</v>
      </c>
      <c r="X333">
        <v>5</v>
      </c>
      <c r="Y333">
        <v>15</v>
      </c>
      <c r="Z333">
        <v>499.94998930000003</v>
      </c>
      <c r="AA3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3" t="s">
        <v>45</v>
      </c>
    </row>
    <row r="334" spans="1:28" x14ac:dyDescent="0.35">
      <c r="A334">
        <v>62336</v>
      </c>
      <c r="B334" s="1">
        <v>42914</v>
      </c>
      <c r="C334">
        <v>4</v>
      </c>
      <c r="D334">
        <f>WORKDAY(Table3[[#This Row],[Days for shipment (scheduled)]],Table4[[#This Row],[Week Day]])</f>
        <v>13</v>
      </c>
      <c r="E334">
        <v>0</v>
      </c>
      <c r="F334" t="s">
        <v>62</v>
      </c>
      <c r="H334">
        <v>9</v>
      </c>
      <c r="I334" t="str">
        <f>_xlfn.XLOOKUP(Table3[[#This Row],[Category Id]],DataCo_Products[Product Category Id],DataCo_Products[Product Category Name])</f>
        <v>Cardio Equipment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>
        <v>9</v>
      </c>
      <c r="T334">
        <v>191</v>
      </c>
      <c r="U334" t="str">
        <f>_xlfn.XLOOKUP(Table3[[#This Row],[Product Id]],DataCo_Products[Product Id],DataCo_Products[Product Name])</f>
        <v>Nike Men's Free 5.0+ Running Shoe</v>
      </c>
      <c r="V334">
        <v>99.989997860000003</v>
      </c>
      <c r="W334">
        <v>95.114003926871064</v>
      </c>
      <c r="X334">
        <v>5</v>
      </c>
      <c r="Y334">
        <v>15</v>
      </c>
      <c r="Z334">
        <v>499.94998930000003</v>
      </c>
      <c r="AA3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4" t="s">
        <v>45</v>
      </c>
    </row>
    <row r="335" spans="1:28" x14ac:dyDescent="0.35">
      <c r="A335">
        <v>11334</v>
      </c>
      <c r="B335" s="1">
        <v>42170</v>
      </c>
      <c r="C335">
        <v>4</v>
      </c>
      <c r="D335">
        <f>WORKDAY(Table3[[#This Row],[Days for shipment (scheduled)]],Table4[[#This Row],[Week Day]])</f>
        <v>5</v>
      </c>
      <c r="E335">
        <v>1</v>
      </c>
      <c r="F335" t="s">
        <v>62</v>
      </c>
      <c r="H335">
        <v>13</v>
      </c>
      <c r="I335" t="str">
        <f>_xlfn.XLOOKUP(Table3[[#This Row],[Category Id]],DataCo_Products[Product Category Id],DataCo_Products[Product Category Name])</f>
        <v>Electronics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>
        <v>13</v>
      </c>
      <c r="T335">
        <v>282</v>
      </c>
      <c r="U335" t="str">
        <f>_xlfn.XLOOKUP(Table3[[#This Row],[Product Id]],DataCo_Products[Product Id],DataCo_Products[Product Name])</f>
        <v>Under Armour Women's Ignite PIP VI Slide</v>
      </c>
      <c r="V335">
        <v>31.989999770000001</v>
      </c>
      <c r="W335">
        <v>27.763856872771434</v>
      </c>
      <c r="X335">
        <v>5</v>
      </c>
      <c r="Y335">
        <v>4.8000001909999996</v>
      </c>
      <c r="Z335">
        <v>159.94999885000001</v>
      </c>
      <c r="AA3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5" t="s">
        <v>45</v>
      </c>
    </row>
    <row r="336" spans="1:28" x14ac:dyDescent="0.35">
      <c r="A336">
        <v>62885</v>
      </c>
      <c r="B336" s="1">
        <v>42893</v>
      </c>
      <c r="C336">
        <v>4</v>
      </c>
      <c r="D336">
        <f>WORKDAY(Table3[[#This Row],[Days for shipment (scheduled)]],Table4[[#This Row],[Week Day]])</f>
        <v>6</v>
      </c>
      <c r="E336">
        <v>1</v>
      </c>
      <c r="F336" t="s">
        <v>62</v>
      </c>
      <c r="H336">
        <v>9</v>
      </c>
      <c r="I336" t="str">
        <f>_xlfn.XLOOKUP(Table3[[#This Row],[Category Id]],DataCo_Products[Product Category Id],DataCo_Products[Product Category Name])</f>
        <v>Cardio Equipment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>
        <v>9</v>
      </c>
      <c r="T336">
        <v>191</v>
      </c>
      <c r="U336" t="str">
        <f>_xlfn.XLOOKUP(Table3[[#This Row],[Product Id]],DataCo_Products[Product Id],DataCo_Products[Product Name])</f>
        <v>Nike Men's Free 5.0+ Running Shoe</v>
      </c>
      <c r="V336">
        <v>99.989997860000003</v>
      </c>
      <c r="W336">
        <v>95.114003926871064</v>
      </c>
      <c r="X336">
        <v>5</v>
      </c>
      <c r="Y336">
        <v>20</v>
      </c>
      <c r="Z336">
        <v>499.94998930000003</v>
      </c>
      <c r="AA3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6" t="s">
        <v>45</v>
      </c>
    </row>
    <row r="337" spans="1:28" x14ac:dyDescent="0.35">
      <c r="A337">
        <v>66998</v>
      </c>
      <c r="B337" s="1">
        <v>42864</v>
      </c>
      <c r="C337">
        <v>4</v>
      </c>
      <c r="D337">
        <f>WORKDAY(Table3[[#This Row],[Days for shipment (scheduled)]],Table4[[#This Row],[Week Day]])</f>
        <v>9</v>
      </c>
      <c r="E337">
        <v>0</v>
      </c>
      <c r="F337" t="s">
        <v>62</v>
      </c>
      <c r="H337">
        <v>9</v>
      </c>
      <c r="I337" t="str">
        <f>_xlfn.XLOOKUP(Table3[[#This Row],[Category Id]],DataCo_Products[Product Category Id],DataCo_Products[Product Category Name])</f>
        <v>Cardio Equipment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>
        <v>9</v>
      </c>
      <c r="T337">
        <v>191</v>
      </c>
      <c r="U337" t="str">
        <f>_xlfn.XLOOKUP(Table3[[#This Row],[Product Id]],DataCo_Products[Product Id],DataCo_Products[Product Name])</f>
        <v>Nike Men's Free 5.0+ Running Shoe</v>
      </c>
      <c r="V337">
        <v>99.989997860000003</v>
      </c>
      <c r="W337">
        <v>95.114003926871064</v>
      </c>
      <c r="X337">
        <v>5</v>
      </c>
      <c r="Y337">
        <v>20</v>
      </c>
      <c r="Z337">
        <v>499.94998930000003</v>
      </c>
      <c r="AA3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7" t="s">
        <v>45</v>
      </c>
    </row>
    <row r="338" spans="1:28" x14ac:dyDescent="0.35">
      <c r="A338">
        <v>47002</v>
      </c>
      <c r="B338" s="1">
        <v>42691</v>
      </c>
      <c r="C338">
        <v>4</v>
      </c>
      <c r="D338">
        <f>WORKDAY(Table3[[#This Row],[Days for shipment (scheduled)]],Table4[[#This Row],[Week Day]])</f>
        <v>10</v>
      </c>
      <c r="E338">
        <v>0</v>
      </c>
      <c r="F338" t="s">
        <v>62</v>
      </c>
      <c r="H338">
        <v>9</v>
      </c>
      <c r="I338" t="str">
        <f>_xlfn.XLOOKUP(Table3[[#This Row],[Category Id]],DataCo_Products[Product Category Id],DataCo_Products[Product Category Name])</f>
        <v>Cardio Equipment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>
        <v>9</v>
      </c>
      <c r="T338">
        <v>191</v>
      </c>
      <c r="U338" t="str">
        <f>_xlfn.XLOOKUP(Table3[[#This Row],[Product Id]],DataCo_Products[Product Id],DataCo_Products[Product Name])</f>
        <v>Nike Men's Free 5.0+ Running Shoe</v>
      </c>
      <c r="V338">
        <v>99.989997860000003</v>
      </c>
      <c r="W338">
        <v>95.114003926871064</v>
      </c>
      <c r="X338">
        <v>5</v>
      </c>
      <c r="Y338">
        <v>25</v>
      </c>
      <c r="Z338">
        <v>499.94998930000003</v>
      </c>
      <c r="AA3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8" t="s">
        <v>45</v>
      </c>
    </row>
    <row r="339" spans="1:28" x14ac:dyDescent="0.35">
      <c r="A339">
        <v>63445</v>
      </c>
      <c r="B339" s="1">
        <v>42931</v>
      </c>
      <c r="C339">
        <v>4</v>
      </c>
      <c r="D339">
        <f>WORKDAY(Table3[[#This Row],[Days for shipment (scheduled)]],Table4[[#This Row],[Week Day]])</f>
        <v>11</v>
      </c>
      <c r="E339">
        <v>1</v>
      </c>
      <c r="F339" t="s">
        <v>62</v>
      </c>
      <c r="H339">
        <v>9</v>
      </c>
      <c r="I339" t="str">
        <f>_xlfn.XLOOKUP(Table3[[#This Row],[Category Id]],DataCo_Products[Product Category Id],DataCo_Products[Product Category Name])</f>
        <v>Cardio Equipment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>
        <v>9</v>
      </c>
      <c r="T339">
        <v>191</v>
      </c>
      <c r="U339" t="str">
        <f>_xlfn.XLOOKUP(Table3[[#This Row],[Product Id]],DataCo_Products[Product Id],DataCo_Products[Product Name])</f>
        <v>Nike Men's Free 5.0+ Running Shoe</v>
      </c>
      <c r="V339">
        <v>99.989997860000003</v>
      </c>
      <c r="W339">
        <v>95.114003926871064</v>
      </c>
      <c r="X339">
        <v>5</v>
      </c>
      <c r="Y339">
        <v>25</v>
      </c>
      <c r="Z339">
        <v>499.94998930000003</v>
      </c>
      <c r="AA3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39" t="s">
        <v>45</v>
      </c>
    </row>
    <row r="340" spans="1:28" x14ac:dyDescent="0.35">
      <c r="A340">
        <v>67566</v>
      </c>
      <c r="B340" s="1">
        <v>42991</v>
      </c>
      <c r="C340">
        <v>4</v>
      </c>
      <c r="D340">
        <f>WORKDAY(Table3[[#This Row],[Days for shipment (scheduled)]],Table4[[#This Row],[Week Day]])</f>
        <v>12</v>
      </c>
      <c r="E340">
        <v>0</v>
      </c>
      <c r="F340" t="s">
        <v>62</v>
      </c>
      <c r="H340">
        <v>9</v>
      </c>
      <c r="I340" t="str">
        <f>_xlfn.XLOOKUP(Table3[[#This Row],[Category Id]],DataCo_Products[Product Category Id],DataCo_Products[Product Category Name])</f>
        <v>Cardio Equipment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>
        <v>9</v>
      </c>
      <c r="T340">
        <v>191</v>
      </c>
      <c r="U340" t="str">
        <f>_xlfn.XLOOKUP(Table3[[#This Row],[Product Id]],DataCo_Products[Product Id],DataCo_Products[Product Name])</f>
        <v>Nike Men's Free 5.0+ Running Shoe</v>
      </c>
      <c r="V340">
        <v>99.989997860000003</v>
      </c>
      <c r="W340">
        <v>95.114003926871064</v>
      </c>
      <c r="X340">
        <v>5</v>
      </c>
      <c r="Y340">
        <v>25</v>
      </c>
      <c r="Z340">
        <v>499.94998930000003</v>
      </c>
      <c r="AA3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0" t="s">
        <v>45</v>
      </c>
    </row>
    <row r="341" spans="1:28" x14ac:dyDescent="0.35">
      <c r="A341">
        <v>18884</v>
      </c>
      <c r="B341" s="1">
        <v>42073</v>
      </c>
      <c r="C341">
        <v>4</v>
      </c>
      <c r="D341">
        <f>WORKDAY(Table3[[#This Row],[Days for shipment (scheduled)]],Table4[[#This Row],[Week Day]])</f>
        <v>13</v>
      </c>
      <c r="E341">
        <v>1</v>
      </c>
      <c r="F341" t="s">
        <v>62</v>
      </c>
      <c r="H341">
        <v>11</v>
      </c>
      <c r="I341" t="str">
        <f>_xlfn.XLOOKUP(Table3[[#This Row],[Category Id]],DataCo_Products[Product Category Id],DataCo_Products[Product Category Name])</f>
        <v>Fitness Accessories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>
        <v>11</v>
      </c>
      <c r="T341">
        <v>235</v>
      </c>
      <c r="U341" t="str">
        <f>_xlfn.XLOOKUP(Table3[[#This Row],[Product Id]],DataCo_Products[Product Id],DataCo_Products[Product Name])</f>
        <v>Under Armour Hustle Storm Medium Duffle Bag</v>
      </c>
      <c r="V341">
        <v>34.990001679999999</v>
      </c>
      <c r="W341">
        <v>25.521801568600001</v>
      </c>
      <c r="X341">
        <v>5</v>
      </c>
      <c r="Y341">
        <v>8.75</v>
      </c>
      <c r="Z341">
        <v>174.9500084</v>
      </c>
      <c r="AA3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1" t="s">
        <v>45</v>
      </c>
    </row>
    <row r="342" spans="1:28" x14ac:dyDescent="0.35">
      <c r="A342">
        <v>18845</v>
      </c>
      <c r="B342" s="1">
        <v>42073</v>
      </c>
      <c r="C342">
        <v>4</v>
      </c>
      <c r="D342">
        <f>WORKDAY(Table3[[#This Row],[Days for shipment (scheduled)]],Table4[[#This Row],[Week Day]])</f>
        <v>5</v>
      </c>
      <c r="E342">
        <v>1</v>
      </c>
      <c r="F342" t="s">
        <v>62</v>
      </c>
      <c r="H342">
        <v>11</v>
      </c>
      <c r="I342" t="str">
        <f>_xlfn.XLOOKUP(Table3[[#This Row],[Category Id]],DataCo_Products[Product Category Id],DataCo_Products[Product Category Name])</f>
        <v>Fitness Accessories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>
        <v>11</v>
      </c>
      <c r="T342">
        <v>235</v>
      </c>
      <c r="U342" t="str">
        <f>_xlfn.XLOOKUP(Table3[[#This Row],[Product Id]],DataCo_Products[Product Id],DataCo_Products[Product Name])</f>
        <v>Under Armour Hustle Storm Medium Duffle Bag</v>
      </c>
      <c r="V342">
        <v>34.990001679999999</v>
      </c>
      <c r="W342">
        <v>25.521801568600001</v>
      </c>
      <c r="X342">
        <v>5</v>
      </c>
      <c r="Y342">
        <v>9.6199998860000004</v>
      </c>
      <c r="Z342">
        <v>174.9500084</v>
      </c>
      <c r="AA3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2" t="s">
        <v>45</v>
      </c>
    </row>
    <row r="343" spans="1:28" x14ac:dyDescent="0.35">
      <c r="A343">
        <v>66854</v>
      </c>
      <c r="B343" s="1">
        <v>42775</v>
      </c>
      <c r="C343">
        <v>4</v>
      </c>
      <c r="D343">
        <f>WORKDAY(Table3[[#This Row],[Days for shipment (scheduled)]],Table4[[#This Row],[Week Day]])</f>
        <v>6</v>
      </c>
      <c r="E343">
        <v>1</v>
      </c>
      <c r="F343" t="s">
        <v>62</v>
      </c>
      <c r="H343">
        <v>16</v>
      </c>
      <c r="I343" t="str">
        <f>_xlfn.XLOOKUP(Table3[[#This Row],[Category Id]],DataCo_Products[Product Category Id],DataCo_Products[Product Category Name])</f>
        <v>As Seen on  TV!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>
        <v>16</v>
      </c>
      <c r="T343">
        <v>359</v>
      </c>
      <c r="U343" t="str">
        <f>_xlfn.XLOOKUP(Table3[[#This Row],[Product Id]],DataCo_Products[Product Id],DataCo_Products[Product Name])</f>
        <v>Nike Men's Free TR 5.0 TB Training Shoe</v>
      </c>
      <c r="V343">
        <v>99.989997860000003</v>
      </c>
      <c r="W343">
        <v>65.117997740000007</v>
      </c>
      <c r="X343">
        <v>5</v>
      </c>
      <c r="Y343">
        <v>35</v>
      </c>
      <c r="Z343">
        <v>499.94998930000003</v>
      </c>
      <c r="AA3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3" t="s">
        <v>45</v>
      </c>
    </row>
    <row r="344" spans="1:28" x14ac:dyDescent="0.35">
      <c r="A344">
        <v>46955</v>
      </c>
      <c r="B344" s="1">
        <v>42690</v>
      </c>
      <c r="C344">
        <v>4</v>
      </c>
      <c r="D344">
        <f>WORKDAY(Table3[[#This Row],[Days for shipment (scheduled)]],Table4[[#This Row],[Week Day]])</f>
        <v>9</v>
      </c>
      <c r="E344">
        <v>1</v>
      </c>
      <c r="F344" t="s">
        <v>62</v>
      </c>
      <c r="H344">
        <v>9</v>
      </c>
      <c r="I344" t="str">
        <f>_xlfn.XLOOKUP(Table3[[#This Row],[Category Id]],DataCo_Products[Product Category Id],DataCo_Products[Product Category Name])</f>
        <v>Cardio Equipment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>
        <v>9</v>
      </c>
      <c r="T344">
        <v>191</v>
      </c>
      <c r="U344" t="str">
        <f>_xlfn.XLOOKUP(Table3[[#This Row],[Product Id]],DataCo_Products[Product Id],DataCo_Products[Product Name])</f>
        <v>Nike Men's Free 5.0+ Running Shoe</v>
      </c>
      <c r="V344">
        <v>99.989997860000003</v>
      </c>
      <c r="W344">
        <v>95.114003926871064</v>
      </c>
      <c r="X344">
        <v>5</v>
      </c>
      <c r="Y344">
        <v>45</v>
      </c>
      <c r="Z344">
        <v>499.94998930000003</v>
      </c>
      <c r="AA3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44" t="s">
        <v>45</v>
      </c>
    </row>
    <row r="345" spans="1:28" x14ac:dyDescent="0.35">
      <c r="A345">
        <v>13890</v>
      </c>
      <c r="B345" s="1">
        <v>42207</v>
      </c>
      <c r="C345">
        <v>2</v>
      </c>
      <c r="D345">
        <f>WORKDAY(Table3[[#This Row],[Days for shipment (scheduled)]],Table4[[#This Row],[Week Day]])</f>
        <v>6</v>
      </c>
      <c r="E345">
        <v>1</v>
      </c>
      <c r="F345" t="s">
        <v>23</v>
      </c>
      <c r="H345">
        <v>9</v>
      </c>
      <c r="I345" t="str">
        <f>_xlfn.XLOOKUP(Table3[[#This Row],[Category Id]],DataCo_Products[Product Category Id],DataCo_Products[Product Category Name])</f>
        <v>Cardio Equipment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>
        <v>9</v>
      </c>
      <c r="T345">
        <v>191</v>
      </c>
      <c r="U345" t="str">
        <f>_xlfn.XLOOKUP(Table3[[#This Row],[Product Id]],DataCo_Products[Product Id],DataCo_Products[Product Name])</f>
        <v>Nike Men's Free 5.0+ Running Shoe</v>
      </c>
      <c r="V345">
        <v>99.989997860000003</v>
      </c>
      <c r="W345">
        <v>95.114003926871064</v>
      </c>
      <c r="X345">
        <v>4</v>
      </c>
      <c r="Y345">
        <v>4</v>
      </c>
      <c r="Z345">
        <v>399.95999144000001</v>
      </c>
      <c r="AA34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45" t="s">
        <v>30</v>
      </c>
    </row>
    <row r="346" spans="1:28" x14ac:dyDescent="0.35">
      <c r="A346">
        <v>17071</v>
      </c>
      <c r="B346" s="1">
        <v>42194</v>
      </c>
      <c r="C346">
        <v>2</v>
      </c>
      <c r="D346">
        <f>WORKDAY(Table3[[#This Row],[Days for shipment (scheduled)]],Table4[[#This Row],[Week Day]])</f>
        <v>9</v>
      </c>
      <c r="E346">
        <v>0</v>
      </c>
      <c r="F346" t="s">
        <v>23</v>
      </c>
      <c r="H346">
        <v>13</v>
      </c>
      <c r="I346" t="str">
        <f>_xlfn.XLOOKUP(Table3[[#This Row],[Category Id]],DataCo_Products[Product Category Id],DataCo_Products[Product Category Name])</f>
        <v>Electronics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>
        <v>13</v>
      </c>
      <c r="T346">
        <v>276</v>
      </c>
      <c r="U346" t="str">
        <f>_xlfn.XLOOKUP(Table3[[#This Row],[Product Id]],DataCo_Products[Product Id],DataCo_Products[Product Name])</f>
        <v>Under Armour Women's Ignite Slide</v>
      </c>
      <c r="V346">
        <v>31.989999770000001</v>
      </c>
      <c r="W346">
        <v>27.113333001333334</v>
      </c>
      <c r="X346">
        <v>4</v>
      </c>
      <c r="Y346">
        <v>1.2799999710000001</v>
      </c>
      <c r="Z346">
        <v>127.95999908</v>
      </c>
      <c r="AA34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46" t="s">
        <v>30</v>
      </c>
    </row>
    <row r="347" spans="1:28" x14ac:dyDescent="0.35">
      <c r="A347">
        <v>11321</v>
      </c>
      <c r="B347" s="1">
        <v>42170</v>
      </c>
      <c r="C347">
        <v>2</v>
      </c>
      <c r="D347">
        <f>WORKDAY(Table3[[#This Row],[Days for shipment (scheduled)]],Table4[[#This Row],[Week Day]])</f>
        <v>10</v>
      </c>
      <c r="E347">
        <v>0</v>
      </c>
      <c r="F347" t="s">
        <v>23</v>
      </c>
      <c r="H347">
        <v>9</v>
      </c>
      <c r="I347" t="str">
        <f>_xlfn.XLOOKUP(Table3[[#This Row],[Category Id]],DataCo_Products[Product Category Id],DataCo_Products[Product Category Name])</f>
        <v>Cardio Equipment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>
        <v>9</v>
      </c>
      <c r="T347">
        <v>191</v>
      </c>
      <c r="U347" t="str">
        <f>_xlfn.XLOOKUP(Table3[[#This Row],[Product Id]],DataCo_Products[Product Id],DataCo_Products[Product Name])</f>
        <v>Nike Men's Free 5.0+ Running Shoe</v>
      </c>
      <c r="V347">
        <v>99.989997860000003</v>
      </c>
      <c r="W347">
        <v>95.114003926871064</v>
      </c>
      <c r="X347">
        <v>4</v>
      </c>
      <c r="Y347">
        <v>8</v>
      </c>
      <c r="Z347">
        <v>399.95999144000001</v>
      </c>
      <c r="AA34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47" t="s">
        <v>30</v>
      </c>
    </row>
    <row r="348" spans="1:28" x14ac:dyDescent="0.35">
      <c r="A348">
        <v>64813</v>
      </c>
      <c r="B348" s="1">
        <v>42833</v>
      </c>
      <c r="C348">
        <v>2</v>
      </c>
      <c r="D348">
        <f>WORKDAY(Table3[[#This Row],[Days for shipment (scheduled)]],Table4[[#This Row],[Week Day]])</f>
        <v>11</v>
      </c>
      <c r="E348">
        <v>1</v>
      </c>
      <c r="F348" t="s">
        <v>23</v>
      </c>
      <c r="H348">
        <v>17</v>
      </c>
      <c r="I348" t="str">
        <f>_xlfn.XLOOKUP(Table3[[#This Row],[Category Id]],DataCo_Products[Product Category Id],DataCo_Products[Product Category Name])</f>
        <v>Cleats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>
        <v>17</v>
      </c>
      <c r="T348">
        <v>365</v>
      </c>
      <c r="U348" t="str">
        <f>_xlfn.XLOOKUP(Table3[[#This Row],[Product Id]],DataCo_Products[Product Id],DataCo_Products[Product Name])</f>
        <v>Perfect Fitness Perfect Rip Deck</v>
      </c>
      <c r="V348">
        <v>59.990001679999999</v>
      </c>
      <c r="W348">
        <v>54.488929209402009</v>
      </c>
      <c r="X348">
        <v>4</v>
      </c>
      <c r="Y348">
        <v>12</v>
      </c>
      <c r="Z348">
        <v>239.96000672</v>
      </c>
      <c r="AA34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48" t="s">
        <v>30</v>
      </c>
    </row>
    <row r="349" spans="1:28" x14ac:dyDescent="0.35">
      <c r="A349">
        <v>17162</v>
      </c>
      <c r="B349" s="1">
        <v>42225</v>
      </c>
      <c r="C349">
        <v>2</v>
      </c>
      <c r="D349">
        <f>WORKDAY(Table3[[#This Row],[Days for shipment (scheduled)]],Table4[[#This Row],[Week Day]])</f>
        <v>3</v>
      </c>
      <c r="E349">
        <v>1</v>
      </c>
      <c r="F349" t="s">
        <v>23</v>
      </c>
      <c r="H349">
        <v>17</v>
      </c>
      <c r="I349" t="str">
        <f>_xlfn.XLOOKUP(Table3[[#This Row],[Category Id]],DataCo_Products[Product Category Id],DataCo_Products[Product Category Name])</f>
        <v>Cleats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>
        <v>17</v>
      </c>
      <c r="T349">
        <v>365</v>
      </c>
      <c r="U349" t="str">
        <f>_xlfn.XLOOKUP(Table3[[#This Row],[Product Id]],DataCo_Products[Product Id],DataCo_Products[Product Name])</f>
        <v>Perfect Fitness Perfect Rip Deck</v>
      </c>
      <c r="V349">
        <v>59.990001679999999</v>
      </c>
      <c r="W349">
        <v>54.488929209402009</v>
      </c>
      <c r="X349">
        <v>4</v>
      </c>
      <c r="Y349">
        <v>38.38999939</v>
      </c>
      <c r="Z349">
        <v>239.96000672</v>
      </c>
      <c r="AA34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49" t="s">
        <v>30</v>
      </c>
    </row>
    <row r="350" spans="1:28" x14ac:dyDescent="0.35">
      <c r="A350">
        <v>12827</v>
      </c>
      <c r="B350" s="1">
        <v>42192</v>
      </c>
      <c r="C350">
        <v>2</v>
      </c>
      <c r="D350">
        <f>WORKDAY(Table3[[#This Row],[Days for shipment (scheduled)]],Table4[[#This Row],[Week Day]])</f>
        <v>4</v>
      </c>
      <c r="E350">
        <v>1</v>
      </c>
      <c r="F350" t="s">
        <v>23</v>
      </c>
      <c r="H350">
        <v>17</v>
      </c>
      <c r="I350" t="str">
        <f>_xlfn.XLOOKUP(Table3[[#This Row],[Category Id]],DataCo_Products[Product Category Id],DataCo_Products[Product Category Name])</f>
        <v>Cleats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>
        <v>17</v>
      </c>
      <c r="T350">
        <v>365</v>
      </c>
      <c r="U350" t="str">
        <f>_xlfn.XLOOKUP(Table3[[#This Row],[Product Id]],DataCo_Products[Product Id],DataCo_Products[Product Name])</f>
        <v>Perfect Fitness Perfect Rip Deck</v>
      </c>
      <c r="V350">
        <v>59.990001679999999</v>
      </c>
      <c r="W350">
        <v>54.488929209402009</v>
      </c>
      <c r="X350">
        <v>4</v>
      </c>
      <c r="Y350">
        <v>38.38999939</v>
      </c>
      <c r="Z350">
        <v>239.96000672</v>
      </c>
      <c r="AA35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50" t="s">
        <v>30</v>
      </c>
    </row>
    <row r="351" spans="1:28" x14ac:dyDescent="0.35">
      <c r="A351">
        <v>11936</v>
      </c>
      <c r="B351" s="1">
        <v>42179</v>
      </c>
      <c r="C351">
        <v>2</v>
      </c>
      <c r="D351">
        <f>WORKDAY(Table3[[#This Row],[Days for shipment (scheduled)]],Table4[[#This Row],[Week Day]])</f>
        <v>5</v>
      </c>
      <c r="E351">
        <v>0</v>
      </c>
      <c r="F351" t="s">
        <v>23</v>
      </c>
      <c r="H351">
        <v>24</v>
      </c>
      <c r="I351" t="str">
        <f>_xlfn.XLOOKUP(Table3[[#This Row],[Category Id]],DataCo_Products[Product Category Id],DataCo_Products[Product Category Name])</f>
        <v>Women's Apparel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>
        <v>24</v>
      </c>
      <c r="T351">
        <v>502</v>
      </c>
      <c r="U351" t="str">
        <f>_xlfn.XLOOKUP(Table3[[#This Row],[Product Id]],DataCo_Products[Product Id],DataCo_Products[Product Name])</f>
        <v>Nike Men's Dri-FIT Victory Golf Polo</v>
      </c>
      <c r="V351">
        <v>50</v>
      </c>
      <c r="W351">
        <v>43.678035218757444</v>
      </c>
      <c r="X351">
        <v>4</v>
      </c>
      <c r="Y351">
        <v>0</v>
      </c>
      <c r="Z351">
        <v>200</v>
      </c>
      <c r="AA3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1" t="s">
        <v>30</v>
      </c>
    </row>
    <row r="352" spans="1:28" x14ac:dyDescent="0.35">
      <c r="A352">
        <v>68337</v>
      </c>
      <c r="B352" s="1">
        <v>43002</v>
      </c>
      <c r="C352">
        <v>2</v>
      </c>
      <c r="D352">
        <f>WORKDAY(Table3[[#This Row],[Days for shipment (scheduled)]],Table4[[#This Row],[Week Day]])</f>
        <v>6</v>
      </c>
      <c r="E352">
        <v>1</v>
      </c>
      <c r="F352" t="s">
        <v>23</v>
      </c>
      <c r="H352">
        <v>29</v>
      </c>
      <c r="I352" t="str">
        <f>_xlfn.XLOOKUP(Table3[[#This Row],[Category Id]],DataCo_Products[Product Category Id],DataCo_Products[Product Category Name])</f>
        <v>Shop By Sport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>
        <v>29</v>
      </c>
      <c r="T352">
        <v>627</v>
      </c>
      <c r="U352" t="str">
        <f>_xlfn.XLOOKUP(Table3[[#This Row],[Product Id]],DataCo_Products[Product Id],DataCo_Products[Product Name])</f>
        <v>Under Armour Girls' Toddler Spine Surge Runni</v>
      </c>
      <c r="V352">
        <v>39.990001679999999</v>
      </c>
      <c r="W352">
        <v>34.198098313835338</v>
      </c>
      <c r="X352">
        <v>4</v>
      </c>
      <c r="Y352">
        <v>3.2000000480000002</v>
      </c>
      <c r="Z352">
        <v>159.96000672</v>
      </c>
      <c r="AA35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52" t="s">
        <v>30</v>
      </c>
    </row>
    <row r="353" spans="1:28" x14ac:dyDescent="0.35">
      <c r="A353">
        <v>45746</v>
      </c>
      <c r="B353" s="1">
        <v>42672</v>
      </c>
      <c r="C353">
        <v>2</v>
      </c>
      <c r="D353">
        <f>WORKDAY(Table3[[#This Row],[Days for shipment (scheduled)]],Table4[[#This Row],[Week Day]])</f>
        <v>9</v>
      </c>
      <c r="E353">
        <v>0</v>
      </c>
      <c r="F353" t="s">
        <v>23</v>
      </c>
      <c r="H353">
        <v>24</v>
      </c>
      <c r="I353" t="str">
        <f>_xlfn.XLOOKUP(Table3[[#This Row],[Category Id]],DataCo_Products[Product Category Id],DataCo_Products[Product Category Name])</f>
        <v>Women's Apparel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>
        <v>24</v>
      </c>
      <c r="T353">
        <v>502</v>
      </c>
      <c r="U353" t="str">
        <f>_xlfn.XLOOKUP(Table3[[#This Row],[Product Id]],DataCo_Products[Product Id],DataCo_Products[Product Name])</f>
        <v>Nike Men's Dri-FIT Victory Golf Polo</v>
      </c>
      <c r="V353">
        <v>50</v>
      </c>
      <c r="W353">
        <v>43.678035218757444</v>
      </c>
      <c r="X353">
        <v>4</v>
      </c>
      <c r="Y353">
        <v>10</v>
      </c>
      <c r="Z353">
        <v>200</v>
      </c>
      <c r="AA3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3" t="s">
        <v>30</v>
      </c>
    </row>
    <row r="354" spans="1:28" x14ac:dyDescent="0.35">
      <c r="A354">
        <v>64813</v>
      </c>
      <c r="B354" s="1">
        <v>42833</v>
      </c>
      <c r="C354">
        <v>2</v>
      </c>
      <c r="D354">
        <f>WORKDAY(Table3[[#This Row],[Days for shipment (scheduled)]],Table4[[#This Row],[Week Day]])</f>
        <v>10</v>
      </c>
      <c r="E354">
        <v>1</v>
      </c>
      <c r="F354" t="s">
        <v>23</v>
      </c>
      <c r="H354">
        <v>24</v>
      </c>
      <c r="I354" t="str">
        <f>_xlfn.XLOOKUP(Table3[[#This Row],[Category Id]],DataCo_Products[Product Category Id],DataCo_Products[Product Category Name])</f>
        <v>Women's Apparel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>
        <v>24</v>
      </c>
      <c r="T354">
        <v>502</v>
      </c>
      <c r="U354" t="str">
        <f>_xlfn.XLOOKUP(Table3[[#This Row],[Product Id]],DataCo_Products[Product Id],DataCo_Products[Product Name])</f>
        <v>Nike Men's Dri-FIT Victory Golf Polo</v>
      </c>
      <c r="V354">
        <v>50</v>
      </c>
      <c r="W354">
        <v>43.678035218757444</v>
      </c>
      <c r="X354">
        <v>4</v>
      </c>
      <c r="Y354">
        <v>11</v>
      </c>
      <c r="Z354">
        <v>200</v>
      </c>
      <c r="AA3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4" t="s">
        <v>30</v>
      </c>
    </row>
    <row r="355" spans="1:28" x14ac:dyDescent="0.35">
      <c r="A355">
        <v>13736</v>
      </c>
      <c r="B355" s="1">
        <v>42205</v>
      </c>
      <c r="C355">
        <v>2</v>
      </c>
      <c r="D355">
        <f>WORKDAY(Table3[[#This Row],[Days for shipment (scheduled)]],Table4[[#This Row],[Week Day]])</f>
        <v>11</v>
      </c>
      <c r="E355">
        <v>0</v>
      </c>
      <c r="F355" t="s">
        <v>23</v>
      </c>
      <c r="H355">
        <v>24</v>
      </c>
      <c r="I355" t="str">
        <f>_xlfn.XLOOKUP(Table3[[#This Row],[Category Id]],DataCo_Products[Product Category Id],DataCo_Products[Product Category Name])</f>
        <v>Women's Apparel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>
        <v>24</v>
      </c>
      <c r="T355">
        <v>502</v>
      </c>
      <c r="U355" t="str">
        <f>_xlfn.XLOOKUP(Table3[[#This Row],[Product Id]],DataCo_Products[Product Id],DataCo_Products[Product Name])</f>
        <v>Nike Men's Dri-FIT Victory Golf Polo</v>
      </c>
      <c r="V355">
        <v>50</v>
      </c>
      <c r="W355">
        <v>43.678035218757444</v>
      </c>
      <c r="X355">
        <v>4</v>
      </c>
      <c r="Y355">
        <v>14</v>
      </c>
      <c r="Z355">
        <v>200</v>
      </c>
      <c r="AA3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5" t="s">
        <v>30</v>
      </c>
    </row>
    <row r="356" spans="1:28" x14ac:dyDescent="0.35">
      <c r="A356">
        <v>49622</v>
      </c>
      <c r="B356" s="1">
        <v>42729</v>
      </c>
      <c r="C356">
        <v>2</v>
      </c>
      <c r="D356">
        <f>WORKDAY(Table3[[#This Row],[Days for shipment (scheduled)]],Table4[[#This Row],[Week Day]])</f>
        <v>3</v>
      </c>
      <c r="E356">
        <v>1</v>
      </c>
      <c r="F356" t="s">
        <v>23</v>
      </c>
      <c r="H356">
        <v>29</v>
      </c>
      <c r="I356" t="str">
        <f>_xlfn.XLOOKUP(Table3[[#This Row],[Category Id]],DataCo_Products[Product Category Id],DataCo_Products[Product Category Name])</f>
        <v>Shop By Sport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>
        <v>29</v>
      </c>
      <c r="T356">
        <v>627</v>
      </c>
      <c r="U356" t="str">
        <f>_xlfn.XLOOKUP(Table3[[#This Row],[Product Id]],DataCo_Products[Product Id],DataCo_Products[Product Name])</f>
        <v>Under Armour Girls' Toddler Spine Surge Runni</v>
      </c>
      <c r="V356">
        <v>39.990001679999999</v>
      </c>
      <c r="W356">
        <v>34.198098313835338</v>
      </c>
      <c r="X356">
        <v>4</v>
      </c>
      <c r="Y356">
        <v>14.399999619999999</v>
      </c>
      <c r="Z356">
        <v>159.96000672</v>
      </c>
      <c r="AA35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56" t="s">
        <v>30</v>
      </c>
    </row>
    <row r="357" spans="1:28" x14ac:dyDescent="0.35">
      <c r="A357">
        <v>19444</v>
      </c>
      <c r="B357" s="1">
        <v>42318</v>
      </c>
      <c r="C357">
        <v>2</v>
      </c>
      <c r="D357">
        <f>WORKDAY(Table3[[#This Row],[Days for shipment (scheduled)]],Table4[[#This Row],[Week Day]])</f>
        <v>4</v>
      </c>
      <c r="E357">
        <v>1</v>
      </c>
      <c r="F357" t="s">
        <v>23</v>
      </c>
      <c r="H357">
        <v>24</v>
      </c>
      <c r="I357" t="str">
        <f>_xlfn.XLOOKUP(Table3[[#This Row],[Category Id]],DataCo_Products[Product Category Id],DataCo_Products[Product Category Name])</f>
        <v>Women's Apparel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>
        <v>24</v>
      </c>
      <c r="T357">
        <v>502</v>
      </c>
      <c r="U357" t="str">
        <f>_xlfn.XLOOKUP(Table3[[#This Row],[Product Id]],DataCo_Products[Product Id],DataCo_Products[Product Name])</f>
        <v>Nike Men's Dri-FIT Victory Golf Polo</v>
      </c>
      <c r="V357">
        <v>50</v>
      </c>
      <c r="W357">
        <v>43.678035218757444</v>
      </c>
      <c r="X357">
        <v>4</v>
      </c>
      <c r="Y357">
        <v>20</v>
      </c>
      <c r="Z357">
        <v>200</v>
      </c>
      <c r="AA3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57" t="s">
        <v>30</v>
      </c>
    </row>
    <row r="358" spans="1:28" x14ac:dyDescent="0.35">
      <c r="A358">
        <v>63936</v>
      </c>
      <c r="B358" s="1">
        <v>42938</v>
      </c>
      <c r="C358">
        <v>2</v>
      </c>
      <c r="D358">
        <f>WORKDAY(Table3[[#This Row],[Days for shipment (scheduled)]],Table4[[#This Row],[Week Day]])</f>
        <v>5</v>
      </c>
      <c r="E358">
        <v>0</v>
      </c>
      <c r="F358" t="s">
        <v>23</v>
      </c>
      <c r="H358">
        <v>29</v>
      </c>
      <c r="I358" t="str">
        <f>_xlfn.XLOOKUP(Table3[[#This Row],[Category Id]],DataCo_Products[Product Category Id],DataCo_Products[Product Category Name])</f>
        <v>Shop By Sport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>
        <v>29</v>
      </c>
      <c r="T358">
        <v>627</v>
      </c>
      <c r="U358" t="str">
        <f>_xlfn.XLOOKUP(Table3[[#This Row],[Product Id]],DataCo_Products[Product Id],DataCo_Products[Product Name])</f>
        <v>Under Armour Girls' Toddler Spine Surge Runni</v>
      </c>
      <c r="V358">
        <v>39.990001679999999</v>
      </c>
      <c r="W358">
        <v>34.198098313835338</v>
      </c>
      <c r="X358">
        <v>4</v>
      </c>
      <c r="Y358">
        <v>31.989999770000001</v>
      </c>
      <c r="Z358">
        <v>159.96000672</v>
      </c>
      <c r="AA35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58" t="s">
        <v>30</v>
      </c>
    </row>
    <row r="359" spans="1:28" x14ac:dyDescent="0.35">
      <c r="A359">
        <v>49622</v>
      </c>
      <c r="B359" s="1">
        <v>42729</v>
      </c>
      <c r="C359">
        <v>2</v>
      </c>
      <c r="D359">
        <f>WORKDAY(Table3[[#This Row],[Days for shipment (scheduled)]],Table4[[#This Row],[Week Day]])</f>
        <v>6</v>
      </c>
      <c r="E359">
        <v>1</v>
      </c>
      <c r="F359" t="s">
        <v>23</v>
      </c>
      <c r="H359">
        <v>40</v>
      </c>
      <c r="I359" t="str">
        <f>_xlfn.XLOOKUP(Table3[[#This Row],[Category Id]],DataCo_Products[Product Category Id],DataCo_Products[Product Category Name])</f>
        <v>Accessories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>
        <v>40</v>
      </c>
      <c r="T359">
        <v>893</v>
      </c>
      <c r="U359" t="str">
        <f>_xlfn.XLOOKUP(Table3[[#This Row],[Product Id]],DataCo_Products[Product Id],DataCo_Products[Product Name])</f>
        <v>Team Golf Pittsburgh Steelers Putter Grip</v>
      </c>
      <c r="V359">
        <v>24.989999770000001</v>
      </c>
      <c r="W359">
        <v>19.858499913833334</v>
      </c>
      <c r="X359">
        <v>4</v>
      </c>
      <c r="Y359">
        <v>14.989999770000001</v>
      </c>
      <c r="Z359">
        <v>99.959999080000003</v>
      </c>
      <c r="AA35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59" t="s">
        <v>30</v>
      </c>
    </row>
    <row r="360" spans="1:28" x14ac:dyDescent="0.35">
      <c r="A360">
        <v>17719</v>
      </c>
      <c r="B360" s="1">
        <v>42263</v>
      </c>
      <c r="C360">
        <v>2</v>
      </c>
      <c r="D360">
        <f>WORKDAY(Table3[[#This Row],[Days for shipment (scheduled)]],Table4[[#This Row],[Week Day]])</f>
        <v>9</v>
      </c>
      <c r="E360">
        <v>1</v>
      </c>
      <c r="F360" t="s">
        <v>23</v>
      </c>
      <c r="H360">
        <v>9</v>
      </c>
      <c r="I360" t="str">
        <f>_xlfn.XLOOKUP(Table3[[#This Row],[Category Id]],DataCo_Products[Product Category Id],DataCo_Products[Product Category Name])</f>
        <v>Cardio Equipment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>
        <v>9</v>
      </c>
      <c r="T360">
        <v>191</v>
      </c>
      <c r="U360" t="str">
        <f>_xlfn.XLOOKUP(Table3[[#This Row],[Product Id]],DataCo_Products[Product Id],DataCo_Products[Product Name])</f>
        <v>Nike Men's Free 5.0+ Running Shoe</v>
      </c>
      <c r="V360">
        <v>99.989997860000003</v>
      </c>
      <c r="W360">
        <v>95.114003926871064</v>
      </c>
      <c r="X360">
        <v>5</v>
      </c>
      <c r="Y360">
        <v>0</v>
      </c>
      <c r="Z360">
        <v>499.94998930000003</v>
      </c>
      <c r="AA36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0" t="s">
        <v>30</v>
      </c>
    </row>
    <row r="361" spans="1:28" x14ac:dyDescent="0.35">
      <c r="A361">
        <v>15766</v>
      </c>
      <c r="B361" s="1">
        <v>42235</v>
      </c>
      <c r="C361">
        <v>2</v>
      </c>
      <c r="D361">
        <f>WORKDAY(Table3[[#This Row],[Days for shipment (scheduled)]],Table4[[#This Row],[Week Day]])</f>
        <v>10</v>
      </c>
      <c r="E361">
        <v>0</v>
      </c>
      <c r="F361" t="s">
        <v>23</v>
      </c>
      <c r="H361">
        <v>9</v>
      </c>
      <c r="I361" t="str">
        <f>_xlfn.XLOOKUP(Table3[[#This Row],[Category Id]],DataCo_Products[Product Category Id],DataCo_Products[Product Category Name])</f>
        <v>Cardio Equipment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>
        <v>9</v>
      </c>
      <c r="T361">
        <v>191</v>
      </c>
      <c r="U361" t="str">
        <f>_xlfn.XLOOKUP(Table3[[#This Row],[Product Id]],DataCo_Products[Product Id],DataCo_Products[Product Name])</f>
        <v>Nike Men's Free 5.0+ Running Shoe</v>
      </c>
      <c r="V361">
        <v>99.989997860000003</v>
      </c>
      <c r="W361">
        <v>95.114003926871064</v>
      </c>
      <c r="X361">
        <v>5</v>
      </c>
      <c r="Y361">
        <v>59.990001679999999</v>
      </c>
      <c r="Z361">
        <v>499.94998930000003</v>
      </c>
      <c r="AA36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1" t="s">
        <v>30</v>
      </c>
    </row>
    <row r="362" spans="1:28" x14ac:dyDescent="0.35">
      <c r="A362">
        <v>12179</v>
      </c>
      <c r="B362" s="1">
        <v>42182</v>
      </c>
      <c r="C362">
        <v>2</v>
      </c>
      <c r="D362">
        <f>WORKDAY(Table3[[#This Row],[Days for shipment (scheduled)]],Table4[[#This Row],[Week Day]])</f>
        <v>11</v>
      </c>
      <c r="E362">
        <v>1</v>
      </c>
      <c r="F362" t="s">
        <v>23</v>
      </c>
      <c r="H362">
        <v>17</v>
      </c>
      <c r="I362" t="str">
        <f>_xlfn.XLOOKUP(Table3[[#This Row],[Category Id]],DataCo_Products[Product Category Id],DataCo_Products[Product Category Name])</f>
        <v>Cleats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>
        <v>17</v>
      </c>
      <c r="T362">
        <v>365</v>
      </c>
      <c r="U362" t="str">
        <f>_xlfn.XLOOKUP(Table3[[#This Row],[Product Id]],DataCo_Products[Product Id],DataCo_Products[Product Name])</f>
        <v>Perfect Fitness Perfect Rip Deck</v>
      </c>
      <c r="V362">
        <v>59.990001679999999</v>
      </c>
      <c r="W362">
        <v>54.488929209402009</v>
      </c>
      <c r="X362">
        <v>5</v>
      </c>
      <c r="Y362">
        <v>9</v>
      </c>
      <c r="Z362">
        <v>299.9500084</v>
      </c>
      <c r="AA36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2" t="s">
        <v>30</v>
      </c>
    </row>
    <row r="363" spans="1:28" x14ac:dyDescent="0.35">
      <c r="A363">
        <v>66275</v>
      </c>
      <c r="B363" s="1">
        <v>42972</v>
      </c>
      <c r="C363">
        <v>2</v>
      </c>
      <c r="D363">
        <f>WORKDAY(Table3[[#This Row],[Days for shipment (scheduled)]],Table4[[#This Row],[Week Day]])</f>
        <v>3</v>
      </c>
      <c r="E363">
        <v>1</v>
      </c>
      <c r="F363" t="s">
        <v>23</v>
      </c>
      <c r="H363">
        <v>17</v>
      </c>
      <c r="I363" t="str">
        <f>_xlfn.XLOOKUP(Table3[[#This Row],[Category Id]],DataCo_Products[Product Category Id],DataCo_Products[Product Category Name])</f>
        <v>Cleats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>
        <v>17</v>
      </c>
      <c r="T363">
        <v>365</v>
      </c>
      <c r="U363" t="str">
        <f>_xlfn.XLOOKUP(Table3[[#This Row],[Product Id]],DataCo_Products[Product Id],DataCo_Products[Product Name])</f>
        <v>Perfect Fitness Perfect Rip Deck</v>
      </c>
      <c r="V363">
        <v>59.990001679999999</v>
      </c>
      <c r="W363">
        <v>54.488929209402009</v>
      </c>
      <c r="X363">
        <v>5</v>
      </c>
      <c r="Y363">
        <v>50.990001679999999</v>
      </c>
      <c r="Z363">
        <v>299.9500084</v>
      </c>
      <c r="AA36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3" t="s">
        <v>30</v>
      </c>
    </row>
    <row r="364" spans="1:28" x14ac:dyDescent="0.35">
      <c r="A364">
        <v>13140</v>
      </c>
      <c r="B364" s="1">
        <v>42315</v>
      </c>
      <c r="C364">
        <v>2</v>
      </c>
      <c r="D364">
        <f>WORKDAY(Table3[[#This Row],[Days for shipment (scheduled)]],Table4[[#This Row],[Week Day]])</f>
        <v>4</v>
      </c>
      <c r="E364">
        <v>1</v>
      </c>
      <c r="F364" t="s">
        <v>23</v>
      </c>
      <c r="H364">
        <v>17</v>
      </c>
      <c r="I364" t="str">
        <f>_xlfn.XLOOKUP(Table3[[#This Row],[Category Id]],DataCo_Products[Product Category Id],DataCo_Products[Product Category Name])</f>
        <v>Cleats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>
        <v>17</v>
      </c>
      <c r="T364">
        <v>365</v>
      </c>
      <c r="U364" t="str">
        <f>_xlfn.XLOOKUP(Table3[[#This Row],[Product Id]],DataCo_Products[Product Id],DataCo_Products[Product Name])</f>
        <v>Perfect Fitness Perfect Rip Deck</v>
      </c>
      <c r="V364">
        <v>59.990001679999999</v>
      </c>
      <c r="W364">
        <v>54.488929209402009</v>
      </c>
      <c r="X364">
        <v>5</v>
      </c>
      <c r="Y364">
        <v>50.990001679999999</v>
      </c>
      <c r="Z364">
        <v>299.9500084</v>
      </c>
      <c r="AA36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4" t="s">
        <v>30</v>
      </c>
    </row>
    <row r="365" spans="1:28" x14ac:dyDescent="0.35">
      <c r="A365">
        <v>16444</v>
      </c>
      <c r="B365" s="1">
        <v>42245</v>
      </c>
      <c r="C365">
        <v>2</v>
      </c>
      <c r="D365">
        <f>WORKDAY(Table3[[#This Row],[Days for shipment (scheduled)]],Table4[[#This Row],[Week Day]])</f>
        <v>5</v>
      </c>
      <c r="E365">
        <v>1</v>
      </c>
      <c r="F365" t="s">
        <v>23</v>
      </c>
      <c r="H365">
        <v>17</v>
      </c>
      <c r="I365" t="str">
        <f>_xlfn.XLOOKUP(Table3[[#This Row],[Category Id]],DataCo_Products[Product Category Id],DataCo_Products[Product Category Name])</f>
        <v>Cleats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>
        <v>17</v>
      </c>
      <c r="T365">
        <v>365</v>
      </c>
      <c r="U365" t="str">
        <f>_xlfn.XLOOKUP(Table3[[#This Row],[Product Id]],DataCo_Products[Product Id],DataCo_Products[Product Name])</f>
        <v>Perfect Fitness Perfect Rip Deck</v>
      </c>
      <c r="V365">
        <v>59.990001679999999</v>
      </c>
      <c r="W365">
        <v>54.488929209402009</v>
      </c>
      <c r="X365">
        <v>5</v>
      </c>
      <c r="Y365">
        <v>53.990001679999999</v>
      </c>
      <c r="Z365">
        <v>299.9500084</v>
      </c>
      <c r="AA36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5" t="s">
        <v>30</v>
      </c>
    </row>
    <row r="366" spans="1:28" x14ac:dyDescent="0.35">
      <c r="A366">
        <v>15766</v>
      </c>
      <c r="B366" s="1">
        <v>42235</v>
      </c>
      <c r="C366">
        <v>2</v>
      </c>
      <c r="D366">
        <f>WORKDAY(Table3[[#This Row],[Days for shipment (scheduled)]],Table4[[#This Row],[Week Day]])</f>
        <v>6</v>
      </c>
      <c r="E366">
        <v>0</v>
      </c>
      <c r="F366" t="s">
        <v>23</v>
      </c>
      <c r="H366">
        <v>26</v>
      </c>
      <c r="I366" t="str">
        <f>_xlfn.XLOOKUP(Table3[[#This Row],[Category Id]],DataCo_Products[Product Category Id],DataCo_Products[Product Category Name])</f>
        <v>Girls' Apparel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>
        <v>26</v>
      </c>
      <c r="T366">
        <v>572</v>
      </c>
      <c r="U366" t="str">
        <f>_xlfn.XLOOKUP(Table3[[#This Row],[Product Id]],DataCo_Products[Product Id],DataCo_Products[Product Name])</f>
        <v>TYR Boys' Team Digi Jammer</v>
      </c>
      <c r="V366">
        <v>39.990001679999999</v>
      </c>
      <c r="W366">
        <v>30.892751576250003</v>
      </c>
      <c r="X366">
        <v>5</v>
      </c>
      <c r="Y366">
        <v>4</v>
      </c>
      <c r="Z366">
        <v>199.9500084</v>
      </c>
      <c r="AA36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66" t="s">
        <v>30</v>
      </c>
    </row>
    <row r="367" spans="1:28" x14ac:dyDescent="0.35">
      <c r="A367">
        <v>65030</v>
      </c>
      <c r="B367" s="1">
        <v>42924</v>
      </c>
      <c r="C367">
        <v>2</v>
      </c>
      <c r="D367">
        <f>WORKDAY(Table3[[#This Row],[Days for shipment (scheduled)]],Table4[[#This Row],[Week Day]])</f>
        <v>9</v>
      </c>
      <c r="E367">
        <v>1</v>
      </c>
      <c r="F367" t="s">
        <v>23</v>
      </c>
      <c r="H367">
        <v>24</v>
      </c>
      <c r="I367" t="str">
        <f>_xlfn.XLOOKUP(Table3[[#This Row],[Category Id]],DataCo_Products[Product Category Id],DataCo_Products[Product Category Name])</f>
        <v>Women's Apparel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>
        <v>24</v>
      </c>
      <c r="T367">
        <v>502</v>
      </c>
      <c r="U367" t="str">
        <f>_xlfn.XLOOKUP(Table3[[#This Row],[Product Id]],DataCo_Products[Product Id],DataCo_Products[Product Name])</f>
        <v>Nike Men's Dri-FIT Victory Golf Polo</v>
      </c>
      <c r="V367">
        <v>50</v>
      </c>
      <c r="W367">
        <v>43.678035218757444</v>
      </c>
      <c r="X367">
        <v>5</v>
      </c>
      <c r="Y367">
        <v>22.5</v>
      </c>
      <c r="Z367">
        <v>250</v>
      </c>
      <c r="AA36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7" t="s">
        <v>30</v>
      </c>
    </row>
    <row r="368" spans="1:28" x14ac:dyDescent="0.35">
      <c r="A368">
        <v>14454</v>
      </c>
      <c r="B368" s="1">
        <v>42215</v>
      </c>
      <c r="C368">
        <v>2</v>
      </c>
      <c r="D368">
        <f>WORKDAY(Table3[[#This Row],[Days for shipment (scheduled)]],Table4[[#This Row],[Week Day]])</f>
        <v>10</v>
      </c>
      <c r="E368">
        <v>1</v>
      </c>
      <c r="F368" t="s">
        <v>23</v>
      </c>
      <c r="H368">
        <v>24</v>
      </c>
      <c r="I368" t="str">
        <f>_xlfn.XLOOKUP(Table3[[#This Row],[Category Id]],DataCo_Products[Product Category Id],DataCo_Products[Product Category Name])</f>
        <v>Women's Apparel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>
        <v>24</v>
      </c>
      <c r="T368">
        <v>502</v>
      </c>
      <c r="U368" t="str">
        <f>_xlfn.XLOOKUP(Table3[[#This Row],[Product Id]],DataCo_Products[Product Id],DataCo_Products[Product Name])</f>
        <v>Nike Men's Dri-FIT Victory Golf Polo</v>
      </c>
      <c r="V368">
        <v>50</v>
      </c>
      <c r="W368">
        <v>43.678035218757444</v>
      </c>
      <c r="X368">
        <v>5</v>
      </c>
      <c r="Y368">
        <v>25</v>
      </c>
      <c r="Z368">
        <v>250</v>
      </c>
      <c r="AA36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8" t="s">
        <v>30</v>
      </c>
    </row>
    <row r="369" spans="1:28" x14ac:dyDescent="0.35">
      <c r="A369">
        <v>13736</v>
      </c>
      <c r="B369" s="1">
        <v>42205</v>
      </c>
      <c r="C369">
        <v>2</v>
      </c>
      <c r="D369">
        <f>WORKDAY(Table3[[#This Row],[Days for shipment (scheduled)]],Table4[[#This Row],[Week Day]])</f>
        <v>11</v>
      </c>
      <c r="E369">
        <v>0</v>
      </c>
      <c r="F369" t="s">
        <v>23</v>
      </c>
      <c r="H369">
        <v>24</v>
      </c>
      <c r="I369" t="str">
        <f>_xlfn.XLOOKUP(Table3[[#This Row],[Category Id]],DataCo_Products[Product Category Id],DataCo_Products[Product Category Name])</f>
        <v>Women's Apparel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>
        <v>24</v>
      </c>
      <c r="T369">
        <v>502</v>
      </c>
      <c r="U369" t="str">
        <f>_xlfn.XLOOKUP(Table3[[#This Row],[Product Id]],DataCo_Products[Product Id],DataCo_Products[Product Name])</f>
        <v>Nike Men's Dri-FIT Victory Golf Polo</v>
      </c>
      <c r="V369">
        <v>50</v>
      </c>
      <c r="W369">
        <v>43.678035218757444</v>
      </c>
      <c r="X369">
        <v>5</v>
      </c>
      <c r="Y369">
        <v>25</v>
      </c>
      <c r="Z369">
        <v>250</v>
      </c>
      <c r="AA36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69" t="s">
        <v>30</v>
      </c>
    </row>
    <row r="370" spans="1:28" x14ac:dyDescent="0.35">
      <c r="A370">
        <v>67979</v>
      </c>
      <c r="B370" s="1">
        <v>42997</v>
      </c>
      <c r="C370">
        <v>2</v>
      </c>
      <c r="D370">
        <f>WORKDAY(Table3[[#This Row],[Days for shipment (scheduled)]],Table4[[#This Row],[Week Day]])</f>
        <v>3</v>
      </c>
      <c r="E370">
        <v>1</v>
      </c>
      <c r="F370" t="s">
        <v>23</v>
      </c>
      <c r="H370">
        <v>29</v>
      </c>
      <c r="I370" t="str">
        <f>_xlfn.XLOOKUP(Table3[[#This Row],[Category Id]],DataCo_Products[Product Category Id],DataCo_Products[Product Category Name])</f>
        <v>Shop By Sport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>
        <v>29</v>
      </c>
      <c r="T370">
        <v>627</v>
      </c>
      <c r="U370" t="str">
        <f>_xlfn.XLOOKUP(Table3[[#This Row],[Product Id]],DataCo_Products[Product Id],DataCo_Products[Product Name])</f>
        <v>Under Armour Girls' Toddler Spine Surge Runni</v>
      </c>
      <c r="V370">
        <v>39.990001679999999</v>
      </c>
      <c r="W370">
        <v>34.198098313835338</v>
      </c>
      <c r="X370">
        <v>5</v>
      </c>
      <c r="Y370">
        <v>20</v>
      </c>
      <c r="Z370">
        <v>199.9500084</v>
      </c>
      <c r="AA37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70" t="s">
        <v>30</v>
      </c>
    </row>
    <row r="371" spans="1:28" x14ac:dyDescent="0.35">
      <c r="A371">
        <v>65030</v>
      </c>
      <c r="B371" s="1">
        <v>42924</v>
      </c>
      <c r="C371">
        <v>2</v>
      </c>
      <c r="D371">
        <f>WORKDAY(Table3[[#This Row],[Days for shipment (scheduled)]],Table4[[#This Row],[Week Day]])</f>
        <v>4</v>
      </c>
      <c r="E371">
        <v>1</v>
      </c>
      <c r="F371" t="s">
        <v>23</v>
      </c>
      <c r="H371">
        <v>24</v>
      </c>
      <c r="I371" t="str">
        <f>_xlfn.XLOOKUP(Table3[[#This Row],[Category Id]],DataCo_Products[Product Category Id],DataCo_Products[Product Category Name])</f>
        <v>Women's Apparel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>
        <v>24</v>
      </c>
      <c r="T371">
        <v>502</v>
      </c>
      <c r="U371" t="str">
        <f>_xlfn.XLOOKUP(Table3[[#This Row],[Product Id]],DataCo_Products[Product Id],DataCo_Products[Product Name])</f>
        <v>Nike Men's Dri-FIT Victory Golf Polo</v>
      </c>
      <c r="V371">
        <v>50</v>
      </c>
      <c r="W371">
        <v>43.678035218757444</v>
      </c>
      <c r="X371">
        <v>5</v>
      </c>
      <c r="Y371">
        <v>25</v>
      </c>
      <c r="Z371">
        <v>250</v>
      </c>
      <c r="AA37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71" t="s">
        <v>30</v>
      </c>
    </row>
    <row r="372" spans="1:28" x14ac:dyDescent="0.35">
      <c r="A372">
        <v>66275</v>
      </c>
      <c r="B372" s="1">
        <v>42972</v>
      </c>
      <c r="C372">
        <v>2</v>
      </c>
      <c r="D372">
        <f>WORKDAY(Table3[[#This Row],[Days for shipment (scheduled)]],Table4[[#This Row],[Week Day]])</f>
        <v>5</v>
      </c>
      <c r="E372">
        <v>1</v>
      </c>
      <c r="F372" t="s">
        <v>23</v>
      </c>
      <c r="H372">
        <v>24</v>
      </c>
      <c r="I372" t="str">
        <f>_xlfn.XLOOKUP(Table3[[#This Row],[Category Id]],DataCo_Products[Product Category Id],DataCo_Products[Product Category Name])</f>
        <v>Women's Apparel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>
        <v>24</v>
      </c>
      <c r="T372">
        <v>502</v>
      </c>
      <c r="U372" t="str">
        <f>_xlfn.XLOOKUP(Table3[[#This Row],[Product Id]],DataCo_Products[Product Id],DataCo_Products[Product Name])</f>
        <v>Nike Men's Dri-FIT Victory Golf Polo</v>
      </c>
      <c r="V372">
        <v>50</v>
      </c>
      <c r="W372">
        <v>43.678035218757444</v>
      </c>
      <c r="X372">
        <v>5</v>
      </c>
      <c r="Y372">
        <v>37.5</v>
      </c>
      <c r="Z372">
        <v>250</v>
      </c>
      <c r="AA37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72" t="s">
        <v>30</v>
      </c>
    </row>
    <row r="373" spans="1:28" x14ac:dyDescent="0.35">
      <c r="A373">
        <v>65264</v>
      </c>
      <c r="B373" s="1">
        <v>43016</v>
      </c>
      <c r="C373">
        <v>2</v>
      </c>
      <c r="D373">
        <f>WORKDAY(Table3[[#This Row],[Days for shipment (scheduled)]],Table4[[#This Row],[Week Day]])</f>
        <v>6</v>
      </c>
      <c r="E373">
        <v>1</v>
      </c>
      <c r="F373" t="s">
        <v>23</v>
      </c>
      <c r="H373">
        <v>24</v>
      </c>
      <c r="I373" t="str">
        <f>_xlfn.XLOOKUP(Table3[[#This Row],[Category Id]],DataCo_Products[Product Category Id],DataCo_Products[Product Category Name])</f>
        <v>Women's Apparel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>
        <v>24</v>
      </c>
      <c r="T373">
        <v>502</v>
      </c>
      <c r="U373" t="str">
        <f>_xlfn.XLOOKUP(Table3[[#This Row],[Product Id]],DataCo_Products[Product Id],DataCo_Products[Product Name])</f>
        <v>Nike Men's Dri-FIT Victory Golf Polo</v>
      </c>
      <c r="V373">
        <v>50</v>
      </c>
      <c r="W373">
        <v>43.678035218757444</v>
      </c>
      <c r="X373">
        <v>5</v>
      </c>
      <c r="Y373">
        <v>37.5</v>
      </c>
      <c r="Z373">
        <v>250</v>
      </c>
      <c r="AA37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73" t="s">
        <v>30</v>
      </c>
    </row>
    <row r="374" spans="1:28" x14ac:dyDescent="0.35">
      <c r="A374">
        <v>11936</v>
      </c>
      <c r="B374" s="1">
        <v>42179</v>
      </c>
      <c r="C374">
        <v>2</v>
      </c>
      <c r="D374">
        <f>WORKDAY(Table3[[#This Row],[Days for shipment (scheduled)]],Table4[[#This Row],[Week Day]])</f>
        <v>9</v>
      </c>
      <c r="E374">
        <v>0</v>
      </c>
      <c r="F374" t="s">
        <v>23</v>
      </c>
      <c r="H374">
        <v>26</v>
      </c>
      <c r="I374" t="str">
        <f>_xlfn.XLOOKUP(Table3[[#This Row],[Category Id]],DataCo_Products[Product Category Id],DataCo_Products[Product Category Name])</f>
        <v>Girls' Apparel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>
        <v>26</v>
      </c>
      <c r="T374">
        <v>565</v>
      </c>
      <c r="U374" t="str">
        <f>_xlfn.XLOOKUP(Table3[[#This Row],[Product Id]],DataCo_Products[Product Id],DataCo_Products[Product Name])</f>
        <v>adidas Youth Germany Black/Red Away Match Soc</v>
      </c>
      <c r="V374">
        <v>70</v>
      </c>
      <c r="W374">
        <v>62.759999940857142</v>
      </c>
      <c r="X374">
        <v>5</v>
      </c>
      <c r="Y374">
        <v>59.5</v>
      </c>
      <c r="Z374">
        <v>350</v>
      </c>
      <c r="AA37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74" t="s">
        <v>30</v>
      </c>
    </row>
    <row r="375" spans="1:28" x14ac:dyDescent="0.35">
      <c r="A375">
        <v>13890</v>
      </c>
      <c r="B375" s="1">
        <v>42207</v>
      </c>
      <c r="C375">
        <v>2</v>
      </c>
      <c r="D375">
        <f>WORKDAY(Table3[[#This Row],[Days for shipment (scheduled)]],Table4[[#This Row],[Week Day]])</f>
        <v>10</v>
      </c>
      <c r="E375">
        <v>1</v>
      </c>
      <c r="F375" t="s">
        <v>23</v>
      </c>
      <c r="H375">
        <v>24</v>
      </c>
      <c r="I375" t="str">
        <f>_xlfn.XLOOKUP(Table3[[#This Row],[Category Id]],DataCo_Products[Product Category Id],DataCo_Products[Product Category Name])</f>
        <v>Women's Apparel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>
        <v>24</v>
      </c>
      <c r="T375">
        <v>502</v>
      </c>
      <c r="U375" t="str">
        <f>_xlfn.XLOOKUP(Table3[[#This Row],[Product Id]],DataCo_Products[Product Id],DataCo_Products[Product Name])</f>
        <v>Nike Men's Dri-FIT Victory Golf Polo</v>
      </c>
      <c r="V375">
        <v>50</v>
      </c>
      <c r="W375">
        <v>43.678035218757444</v>
      </c>
      <c r="X375">
        <v>5</v>
      </c>
      <c r="Y375">
        <v>45</v>
      </c>
      <c r="Z375">
        <v>250</v>
      </c>
      <c r="AA37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375" t="s">
        <v>30</v>
      </c>
    </row>
    <row r="376" spans="1:28" x14ac:dyDescent="0.35">
      <c r="A376">
        <v>51226</v>
      </c>
      <c r="B376" s="1">
        <v>42752</v>
      </c>
      <c r="C376">
        <v>2</v>
      </c>
      <c r="D376">
        <f>WORKDAY(Table3[[#This Row],[Days for shipment (scheduled)]],Table4[[#This Row],[Week Day]])</f>
        <v>11</v>
      </c>
      <c r="E376">
        <v>0</v>
      </c>
      <c r="F376" t="s">
        <v>23</v>
      </c>
      <c r="H376">
        <v>36</v>
      </c>
      <c r="I376" t="str">
        <f>_xlfn.XLOOKUP(Table3[[#This Row],[Category Id]],DataCo_Products[Product Category Id],DataCo_Products[Product Category Name])</f>
        <v>Golf Balls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>
        <v>36</v>
      </c>
      <c r="T376">
        <v>804</v>
      </c>
      <c r="U376" t="str">
        <f>_xlfn.XLOOKUP(Table3[[#This Row],[Product Id]],DataCo_Products[Product Id],DataCo_Products[Product Name])</f>
        <v>Glove It Women's Imperial Golf Glove</v>
      </c>
      <c r="V376">
        <v>19.989999770000001</v>
      </c>
      <c r="W376">
        <v>13.643874764125</v>
      </c>
      <c r="X376">
        <v>5</v>
      </c>
      <c r="Y376">
        <v>3</v>
      </c>
      <c r="Z376">
        <v>99.94999885</v>
      </c>
      <c r="AA37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376" t="s">
        <v>30</v>
      </c>
    </row>
    <row r="377" spans="1:28" x14ac:dyDescent="0.35">
      <c r="A377">
        <v>67753</v>
      </c>
      <c r="B377" s="1">
        <v>42994</v>
      </c>
      <c r="C377">
        <v>2</v>
      </c>
      <c r="D377">
        <f>WORKDAY(Table3[[#This Row],[Days for shipment (scheduled)]],Table4[[#This Row],[Week Day]])</f>
        <v>3</v>
      </c>
      <c r="E377">
        <v>1</v>
      </c>
      <c r="F377" t="s">
        <v>23</v>
      </c>
      <c r="H377">
        <v>10</v>
      </c>
      <c r="I377" t="str">
        <f>_xlfn.XLOOKUP(Table3[[#This Row],[Category Id]],DataCo_Products[Product Category Id],DataCo_Products[Product Category Name])</f>
        <v>Strength Training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>
        <v>10</v>
      </c>
      <c r="T377">
        <v>203</v>
      </c>
      <c r="U377" t="str">
        <f>_xlfn.XLOOKUP(Table3[[#This Row],[Product Id]],DataCo_Products[Product Id],DataCo_Products[Product Name])</f>
        <v>GoPro HERO3+ Black Edition Camera</v>
      </c>
      <c r="V377">
        <v>399.98999020000002</v>
      </c>
      <c r="W377">
        <v>294.3899917</v>
      </c>
      <c r="X377">
        <v>1</v>
      </c>
      <c r="Y377">
        <v>48</v>
      </c>
      <c r="Z377">
        <v>399.98999020000002</v>
      </c>
      <c r="AA3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77" t="s">
        <v>45</v>
      </c>
    </row>
    <row r="378" spans="1:28" x14ac:dyDescent="0.35">
      <c r="A378">
        <v>15421</v>
      </c>
      <c r="B378" s="1">
        <v>42230</v>
      </c>
      <c r="C378">
        <v>2</v>
      </c>
      <c r="D378">
        <f>WORKDAY(Table3[[#This Row],[Days for shipment (scheduled)]],Table4[[#This Row],[Week Day]])</f>
        <v>4</v>
      </c>
      <c r="E378">
        <v>0</v>
      </c>
      <c r="F378" t="s">
        <v>23</v>
      </c>
      <c r="H378">
        <v>9</v>
      </c>
      <c r="I378" t="str">
        <f>_xlfn.XLOOKUP(Table3[[#This Row],[Category Id]],DataCo_Products[Product Category Id],DataCo_Products[Product Category Name])</f>
        <v>Cardio Equipment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>
        <v>9</v>
      </c>
      <c r="T378">
        <v>191</v>
      </c>
      <c r="U378" t="str">
        <f>_xlfn.XLOOKUP(Table3[[#This Row],[Product Id]],DataCo_Products[Product Id],DataCo_Products[Product Name])</f>
        <v>Nike Men's Free 5.0+ Running Shoe</v>
      </c>
      <c r="V378">
        <v>99.989997860000003</v>
      </c>
      <c r="W378">
        <v>95.114003926871064</v>
      </c>
      <c r="X378">
        <v>1</v>
      </c>
      <c r="Y378">
        <v>13</v>
      </c>
      <c r="Z378">
        <v>99.989997860000003</v>
      </c>
      <c r="AA3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78" t="s">
        <v>45</v>
      </c>
    </row>
    <row r="379" spans="1:28" x14ac:dyDescent="0.35">
      <c r="A379">
        <v>13225</v>
      </c>
      <c r="B379" s="1">
        <v>42198</v>
      </c>
      <c r="C379">
        <v>2</v>
      </c>
      <c r="D379">
        <f>WORKDAY(Table3[[#This Row],[Days for shipment (scheduled)]],Table4[[#This Row],[Week Day]])</f>
        <v>5</v>
      </c>
      <c r="E379">
        <v>1</v>
      </c>
      <c r="F379" t="s">
        <v>23</v>
      </c>
      <c r="H379">
        <v>13</v>
      </c>
      <c r="I379" t="str">
        <f>_xlfn.XLOOKUP(Table3[[#This Row],[Category Id]],DataCo_Products[Product Category Id],DataCo_Products[Product Category Name])</f>
        <v>Electronics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>
        <v>13</v>
      </c>
      <c r="T379">
        <v>273</v>
      </c>
      <c r="U379" t="str">
        <f>_xlfn.XLOOKUP(Table3[[#This Row],[Product Id]],DataCo_Products[Product Id],DataCo_Products[Product Name])</f>
        <v>Under Armour Kids' Mercenary Slide</v>
      </c>
      <c r="V379">
        <v>27.989999770000001</v>
      </c>
      <c r="W379">
        <v>22.101999580000001</v>
      </c>
      <c r="X379">
        <v>1</v>
      </c>
      <c r="Y379">
        <v>4.4800000190000002</v>
      </c>
      <c r="Z379">
        <v>27.989999770000001</v>
      </c>
      <c r="AA3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79" t="s">
        <v>45</v>
      </c>
    </row>
    <row r="380" spans="1:28" x14ac:dyDescent="0.35">
      <c r="A380">
        <v>71362</v>
      </c>
      <c r="B380" s="1">
        <v>42927</v>
      </c>
      <c r="C380">
        <v>2</v>
      </c>
      <c r="D380">
        <f>WORKDAY(Table3[[#This Row],[Days for shipment (scheduled)]],Table4[[#This Row],[Week Day]])</f>
        <v>6</v>
      </c>
      <c r="E380">
        <v>1</v>
      </c>
      <c r="F380" t="s">
        <v>23</v>
      </c>
      <c r="H380">
        <v>66</v>
      </c>
      <c r="I380" t="str">
        <f>_xlfn.XLOOKUP(Table3[[#This Row],[Category Id]],DataCo_Products[Product Category Id],DataCo_Products[Product Category Name])</f>
        <v>Crafts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>
        <v>66</v>
      </c>
      <c r="T380">
        <v>1353</v>
      </c>
      <c r="U380" t="str">
        <f>_xlfn.XLOOKUP(Table3[[#This Row],[Product Id]],DataCo_Products[Product Id],DataCo_Products[Product Name])</f>
        <v>Porcelain crafts</v>
      </c>
      <c r="V380">
        <v>461.48001099999999</v>
      </c>
      <c r="W380">
        <v>376.77167767999998</v>
      </c>
      <c r="X380">
        <v>1</v>
      </c>
      <c r="Y380">
        <v>0</v>
      </c>
      <c r="Z380">
        <v>461.48001099999999</v>
      </c>
      <c r="AA3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0" t="s">
        <v>45</v>
      </c>
    </row>
    <row r="381" spans="1:28" x14ac:dyDescent="0.35">
      <c r="A381">
        <v>13232</v>
      </c>
      <c r="B381" s="1">
        <v>42198</v>
      </c>
      <c r="C381">
        <v>2</v>
      </c>
      <c r="D381">
        <f>WORKDAY(Table3[[#This Row],[Days for shipment (scheduled)]],Table4[[#This Row],[Week Day]])</f>
        <v>9</v>
      </c>
      <c r="E381">
        <v>1</v>
      </c>
      <c r="F381" t="s">
        <v>23</v>
      </c>
      <c r="H381">
        <v>18</v>
      </c>
      <c r="I381" t="str">
        <f>_xlfn.XLOOKUP(Table3[[#This Row],[Category Id]],DataCo_Products[Product Category Id],DataCo_Products[Product Category Name])</f>
        <v>Men's Footwear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>
        <v>18</v>
      </c>
      <c r="T381">
        <v>403</v>
      </c>
      <c r="U381" t="str">
        <f>_xlfn.XLOOKUP(Table3[[#This Row],[Product Id]],DataCo_Products[Product Id],DataCo_Products[Product Name])</f>
        <v>Nike Men's CJ Elite 2 TD Football Cleat</v>
      </c>
      <c r="V381">
        <v>129.9900055</v>
      </c>
      <c r="W381">
        <v>110.80340837177086</v>
      </c>
      <c r="X381">
        <v>1</v>
      </c>
      <c r="Y381">
        <v>0</v>
      </c>
      <c r="Z381">
        <v>129.9900055</v>
      </c>
      <c r="AA3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1" t="s">
        <v>45</v>
      </c>
    </row>
    <row r="382" spans="1:28" x14ac:dyDescent="0.35">
      <c r="A382">
        <v>67753</v>
      </c>
      <c r="B382" s="1">
        <v>42994</v>
      </c>
      <c r="C382">
        <v>2</v>
      </c>
      <c r="D382">
        <f>WORKDAY(Table3[[#This Row],[Days for shipment (scheduled)]],Table4[[#This Row],[Week Day]])</f>
        <v>10</v>
      </c>
      <c r="E382">
        <v>1</v>
      </c>
      <c r="F382" t="s">
        <v>23</v>
      </c>
      <c r="H382">
        <v>17</v>
      </c>
      <c r="I382" t="str">
        <f>_xlfn.XLOOKUP(Table3[[#This Row],[Category Id]],DataCo_Products[Product Category Id],DataCo_Products[Product Category Name])</f>
        <v>Cleats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>
        <v>17</v>
      </c>
      <c r="T382">
        <v>364</v>
      </c>
      <c r="U382" t="str">
        <f>_xlfn.XLOOKUP(Table3[[#This Row],[Product Id]],DataCo_Products[Product Id],DataCo_Products[Product Name])</f>
        <v>Total Gym 1400</v>
      </c>
      <c r="V382">
        <v>299.98999020000002</v>
      </c>
      <c r="W382">
        <v>155.98999020000002</v>
      </c>
      <c r="X382">
        <v>1</v>
      </c>
      <c r="Y382">
        <v>0</v>
      </c>
      <c r="Z382">
        <v>299.98999020000002</v>
      </c>
      <c r="AA3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2" t="s">
        <v>45</v>
      </c>
    </row>
    <row r="383" spans="1:28" x14ac:dyDescent="0.35">
      <c r="A383">
        <v>68879</v>
      </c>
      <c r="B383" s="1">
        <v>42776</v>
      </c>
      <c r="C383">
        <v>2</v>
      </c>
      <c r="D383">
        <f>WORKDAY(Table3[[#This Row],[Days for shipment (scheduled)]],Table4[[#This Row],[Week Day]])</f>
        <v>11</v>
      </c>
      <c r="E383">
        <v>1</v>
      </c>
      <c r="F383" t="s">
        <v>23</v>
      </c>
      <c r="H383">
        <v>18</v>
      </c>
      <c r="I383" t="str">
        <f>_xlfn.XLOOKUP(Table3[[#This Row],[Category Id]],DataCo_Products[Product Category Id],DataCo_Products[Product Category Name])</f>
        <v>Men's Footwear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>
        <v>18</v>
      </c>
      <c r="T383">
        <v>403</v>
      </c>
      <c r="U383" t="str">
        <f>_xlfn.XLOOKUP(Table3[[#This Row],[Product Id]],DataCo_Products[Product Id],DataCo_Products[Product Name])</f>
        <v>Nike Men's CJ Elite 2 TD Football Cleat</v>
      </c>
      <c r="V383">
        <v>129.9900055</v>
      </c>
      <c r="W383">
        <v>110.80340837177086</v>
      </c>
      <c r="X383">
        <v>1</v>
      </c>
      <c r="Y383">
        <v>0</v>
      </c>
      <c r="Z383">
        <v>129.9900055</v>
      </c>
      <c r="AA3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3" t="s">
        <v>45</v>
      </c>
    </row>
    <row r="384" spans="1:28" x14ac:dyDescent="0.35">
      <c r="A384">
        <v>65487</v>
      </c>
      <c r="B384" s="1">
        <v>42960</v>
      </c>
      <c r="C384">
        <v>2</v>
      </c>
      <c r="D384">
        <f>WORKDAY(Table3[[#This Row],[Days for shipment (scheduled)]],Table4[[#This Row],[Week Day]])</f>
        <v>3</v>
      </c>
      <c r="E384">
        <v>1</v>
      </c>
      <c r="F384" t="s">
        <v>23</v>
      </c>
      <c r="H384">
        <v>18</v>
      </c>
      <c r="I384" t="str">
        <f>_xlfn.XLOOKUP(Table3[[#This Row],[Category Id]],DataCo_Products[Product Category Id],DataCo_Products[Product Category Name])</f>
        <v>Men's Footwear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>
        <v>18</v>
      </c>
      <c r="T384">
        <v>403</v>
      </c>
      <c r="U384" t="str">
        <f>_xlfn.XLOOKUP(Table3[[#This Row],[Product Id]],DataCo_Products[Product Id],DataCo_Products[Product Name])</f>
        <v>Nike Men's CJ Elite 2 TD Football Cleat</v>
      </c>
      <c r="V384">
        <v>129.9900055</v>
      </c>
      <c r="W384">
        <v>110.80340837177086</v>
      </c>
      <c r="X384">
        <v>1</v>
      </c>
      <c r="Y384">
        <v>0</v>
      </c>
      <c r="Z384">
        <v>129.9900055</v>
      </c>
      <c r="AA3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4" t="s">
        <v>45</v>
      </c>
    </row>
    <row r="385" spans="1:28" x14ac:dyDescent="0.35">
      <c r="A385">
        <v>65105</v>
      </c>
      <c r="B385" s="1">
        <v>42955</v>
      </c>
      <c r="C385">
        <v>2</v>
      </c>
      <c r="D385">
        <f>WORKDAY(Table3[[#This Row],[Days for shipment (scheduled)]],Table4[[#This Row],[Week Day]])</f>
        <v>4</v>
      </c>
      <c r="E385">
        <v>1</v>
      </c>
      <c r="F385" t="s">
        <v>23</v>
      </c>
      <c r="H385">
        <v>18</v>
      </c>
      <c r="I385" t="str">
        <f>_xlfn.XLOOKUP(Table3[[#This Row],[Category Id]],DataCo_Products[Product Category Id],DataCo_Products[Product Category Name])</f>
        <v>Men's Footwear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>
        <v>18</v>
      </c>
      <c r="T385">
        <v>403</v>
      </c>
      <c r="U385" t="str">
        <f>_xlfn.XLOOKUP(Table3[[#This Row],[Product Id]],DataCo_Products[Product Id],DataCo_Products[Product Name])</f>
        <v>Nike Men's CJ Elite 2 TD Football Cleat</v>
      </c>
      <c r="V385">
        <v>129.9900055</v>
      </c>
      <c r="W385">
        <v>110.80340837177086</v>
      </c>
      <c r="X385">
        <v>1</v>
      </c>
      <c r="Y385">
        <v>0</v>
      </c>
      <c r="Z385">
        <v>129.9900055</v>
      </c>
      <c r="AA3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5" t="s">
        <v>45</v>
      </c>
    </row>
    <row r="386" spans="1:28" x14ac:dyDescent="0.35">
      <c r="A386">
        <v>14837</v>
      </c>
      <c r="B386" s="1">
        <v>42132</v>
      </c>
      <c r="C386">
        <v>2</v>
      </c>
      <c r="D386">
        <f>WORKDAY(Table3[[#This Row],[Days for shipment (scheduled)]],Table4[[#This Row],[Week Day]])</f>
        <v>5</v>
      </c>
      <c r="E386">
        <v>1</v>
      </c>
      <c r="F386" t="s">
        <v>23</v>
      </c>
      <c r="H386">
        <v>18</v>
      </c>
      <c r="I386" t="str">
        <f>_xlfn.XLOOKUP(Table3[[#This Row],[Category Id]],DataCo_Products[Product Category Id],DataCo_Products[Product Category Name])</f>
        <v>Men's Footwear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>
        <v>18</v>
      </c>
      <c r="T386">
        <v>403</v>
      </c>
      <c r="U386" t="str">
        <f>_xlfn.XLOOKUP(Table3[[#This Row],[Product Id]],DataCo_Products[Product Id],DataCo_Products[Product Name])</f>
        <v>Nike Men's CJ Elite 2 TD Football Cleat</v>
      </c>
      <c r="V386">
        <v>129.9900055</v>
      </c>
      <c r="W386">
        <v>110.80340837177086</v>
      </c>
      <c r="X386">
        <v>1</v>
      </c>
      <c r="Y386">
        <v>0</v>
      </c>
      <c r="Z386">
        <v>129.9900055</v>
      </c>
      <c r="AA3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6" t="s">
        <v>45</v>
      </c>
    </row>
    <row r="387" spans="1:28" x14ac:dyDescent="0.35">
      <c r="A387">
        <v>46224</v>
      </c>
      <c r="B387" s="1">
        <v>42501</v>
      </c>
      <c r="C387">
        <v>2</v>
      </c>
      <c r="D387">
        <f>WORKDAY(Table3[[#This Row],[Days for shipment (scheduled)]],Table4[[#This Row],[Week Day]])</f>
        <v>6</v>
      </c>
      <c r="E387">
        <v>1</v>
      </c>
      <c r="F387" t="s">
        <v>23</v>
      </c>
      <c r="H387">
        <v>17</v>
      </c>
      <c r="I387" t="str">
        <f>_xlfn.XLOOKUP(Table3[[#This Row],[Category Id]],DataCo_Products[Product Category Id],DataCo_Products[Product Category Name])</f>
        <v>Cleats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>
        <v>17</v>
      </c>
      <c r="T387">
        <v>365</v>
      </c>
      <c r="U387" t="str">
        <f>_xlfn.XLOOKUP(Table3[[#This Row],[Product Id]],DataCo_Products[Product Id],DataCo_Products[Product Name])</f>
        <v>Perfect Fitness Perfect Rip Deck</v>
      </c>
      <c r="V387">
        <v>59.990001679999999</v>
      </c>
      <c r="W387">
        <v>54.488929209402009</v>
      </c>
      <c r="X387">
        <v>1</v>
      </c>
      <c r="Y387">
        <v>0.60000002399999997</v>
      </c>
      <c r="Z387">
        <v>59.990001679999999</v>
      </c>
      <c r="AA3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7" t="s">
        <v>45</v>
      </c>
    </row>
    <row r="388" spans="1:28" x14ac:dyDescent="0.35">
      <c r="A388">
        <v>71217</v>
      </c>
      <c r="B388" s="1">
        <v>42866</v>
      </c>
      <c r="C388">
        <v>2</v>
      </c>
      <c r="D388">
        <f>WORKDAY(Table3[[#This Row],[Days for shipment (scheduled)]],Table4[[#This Row],[Week Day]])</f>
        <v>9</v>
      </c>
      <c r="E388">
        <v>1</v>
      </c>
      <c r="F388" t="s">
        <v>23</v>
      </c>
      <c r="H388">
        <v>66</v>
      </c>
      <c r="I388" t="str">
        <f>_xlfn.XLOOKUP(Table3[[#This Row],[Category Id]],DataCo_Products[Product Category Id],DataCo_Products[Product Category Name])</f>
        <v>Crafts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>
        <v>66</v>
      </c>
      <c r="T388">
        <v>1353</v>
      </c>
      <c r="U388" t="str">
        <f>_xlfn.XLOOKUP(Table3[[#This Row],[Product Id]],DataCo_Products[Product Id],DataCo_Products[Product Name])</f>
        <v>Porcelain crafts</v>
      </c>
      <c r="V388">
        <v>461.48001099999999</v>
      </c>
      <c r="W388">
        <v>376.77167767999998</v>
      </c>
      <c r="X388">
        <v>1</v>
      </c>
      <c r="Y388">
        <v>4.6100001339999999</v>
      </c>
      <c r="Z388">
        <v>461.48001099999999</v>
      </c>
      <c r="AA3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8" t="s">
        <v>45</v>
      </c>
    </row>
    <row r="389" spans="1:28" x14ac:dyDescent="0.35">
      <c r="A389">
        <v>63972</v>
      </c>
      <c r="B389" s="1">
        <v>42938</v>
      </c>
      <c r="C389">
        <v>2</v>
      </c>
      <c r="D389">
        <f>WORKDAY(Table3[[#This Row],[Days for shipment (scheduled)]],Table4[[#This Row],[Week Day]])</f>
        <v>10</v>
      </c>
      <c r="E389">
        <v>1</v>
      </c>
      <c r="F389" t="s">
        <v>23</v>
      </c>
      <c r="H389">
        <v>18</v>
      </c>
      <c r="I389" t="str">
        <f>_xlfn.XLOOKUP(Table3[[#This Row],[Category Id]],DataCo_Products[Product Category Id],DataCo_Products[Product Category Name])</f>
        <v>Men's Footwear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>
        <v>18</v>
      </c>
      <c r="T389">
        <v>403</v>
      </c>
      <c r="U389" t="str">
        <f>_xlfn.XLOOKUP(Table3[[#This Row],[Product Id]],DataCo_Products[Product Id],DataCo_Products[Product Name])</f>
        <v>Nike Men's CJ Elite 2 TD Football Cleat</v>
      </c>
      <c r="V389">
        <v>129.9900055</v>
      </c>
      <c r="W389">
        <v>110.80340837177086</v>
      </c>
      <c r="X389">
        <v>1</v>
      </c>
      <c r="Y389">
        <v>1.2999999520000001</v>
      </c>
      <c r="Z389">
        <v>129.9900055</v>
      </c>
      <c r="AA3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89" t="s">
        <v>45</v>
      </c>
    </row>
    <row r="390" spans="1:28" x14ac:dyDescent="0.35">
      <c r="A390">
        <v>19200</v>
      </c>
      <c r="B390" s="1">
        <v>42226</v>
      </c>
      <c r="C390">
        <v>2</v>
      </c>
      <c r="D390">
        <f>WORKDAY(Table3[[#This Row],[Days for shipment (scheduled)]],Table4[[#This Row],[Week Day]])</f>
        <v>11</v>
      </c>
      <c r="E390">
        <v>1</v>
      </c>
      <c r="F390" t="s">
        <v>23</v>
      </c>
      <c r="H390">
        <v>18</v>
      </c>
      <c r="I390" t="str">
        <f>_xlfn.XLOOKUP(Table3[[#This Row],[Category Id]],DataCo_Products[Product Category Id],DataCo_Products[Product Category Name])</f>
        <v>Men's Footwear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>
        <v>18</v>
      </c>
      <c r="T390">
        <v>403</v>
      </c>
      <c r="U390" t="str">
        <f>_xlfn.XLOOKUP(Table3[[#This Row],[Product Id]],DataCo_Products[Product Id],DataCo_Products[Product Name])</f>
        <v>Nike Men's CJ Elite 2 TD Football Cleat</v>
      </c>
      <c r="V390">
        <v>129.9900055</v>
      </c>
      <c r="W390">
        <v>110.80340837177086</v>
      </c>
      <c r="X390">
        <v>1</v>
      </c>
      <c r="Y390">
        <v>1.2999999520000001</v>
      </c>
      <c r="Z390">
        <v>129.9900055</v>
      </c>
      <c r="AA3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0" t="s">
        <v>45</v>
      </c>
    </row>
    <row r="391" spans="1:28" x14ac:dyDescent="0.35">
      <c r="A391">
        <v>18009</v>
      </c>
      <c r="B391" s="1">
        <v>42267</v>
      </c>
      <c r="C391">
        <v>2</v>
      </c>
      <c r="D391">
        <f>WORKDAY(Table3[[#This Row],[Days for shipment (scheduled)]],Table4[[#This Row],[Week Day]])</f>
        <v>3</v>
      </c>
      <c r="E391">
        <v>1</v>
      </c>
      <c r="F391" t="s">
        <v>23</v>
      </c>
      <c r="H391">
        <v>18</v>
      </c>
      <c r="I391" t="str">
        <f>_xlfn.XLOOKUP(Table3[[#This Row],[Category Id]],DataCo_Products[Product Category Id],DataCo_Products[Product Category Name])</f>
        <v>Men's Footwear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>
        <v>18</v>
      </c>
      <c r="T391">
        <v>403</v>
      </c>
      <c r="U391" t="str">
        <f>_xlfn.XLOOKUP(Table3[[#This Row],[Product Id]],DataCo_Products[Product Id],DataCo_Products[Product Name])</f>
        <v>Nike Men's CJ Elite 2 TD Football Cleat</v>
      </c>
      <c r="V391">
        <v>129.9900055</v>
      </c>
      <c r="W391">
        <v>110.80340837177086</v>
      </c>
      <c r="X391">
        <v>1</v>
      </c>
      <c r="Y391">
        <v>1.2999999520000001</v>
      </c>
      <c r="Z391">
        <v>129.9900055</v>
      </c>
      <c r="AA3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1" t="s">
        <v>45</v>
      </c>
    </row>
    <row r="392" spans="1:28" x14ac:dyDescent="0.35">
      <c r="A392">
        <v>10831</v>
      </c>
      <c r="B392" s="1">
        <v>42222</v>
      </c>
      <c r="C392">
        <v>2</v>
      </c>
      <c r="D392">
        <f>WORKDAY(Table3[[#This Row],[Days for shipment (scheduled)]],Table4[[#This Row],[Week Day]])</f>
        <v>4</v>
      </c>
      <c r="E392">
        <v>0</v>
      </c>
      <c r="F392" t="s">
        <v>23</v>
      </c>
      <c r="H392">
        <v>18</v>
      </c>
      <c r="I392" t="str">
        <f>_xlfn.XLOOKUP(Table3[[#This Row],[Category Id]],DataCo_Products[Product Category Id],DataCo_Products[Product Category Name])</f>
        <v>Men's Footwear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>
        <v>18</v>
      </c>
      <c r="T392">
        <v>403</v>
      </c>
      <c r="U392" t="str">
        <f>_xlfn.XLOOKUP(Table3[[#This Row],[Product Id]],DataCo_Products[Product Id],DataCo_Products[Product Name])</f>
        <v>Nike Men's CJ Elite 2 TD Football Cleat</v>
      </c>
      <c r="V392">
        <v>129.9900055</v>
      </c>
      <c r="W392">
        <v>110.80340837177086</v>
      </c>
      <c r="X392">
        <v>1</v>
      </c>
      <c r="Y392">
        <v>1.2999999520000001</v>
      </c>
      <c r="Z392">
        <v>129.9900055</v>
      </c>
      <c r="AA3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2" t="s">
        <v>45</v>
      </c>
    </row>
    <row r="393" spans="1:28" x14ac:dyDescent="0.35">
      <c r="A393">
        <v>68107</v>
      </c>
      <c r="B393" s="1">
        <v>42999</v>
      </c>
      <c r="C393">
        <v>2</v>
      </c>
      <c r="D393">
        <f>WORKDAY(Table3[[#This Row],[Days for shipment (scheduled)]],Table4[[#This Row],[Week Day]])</f>
        <v>5</v>
      </c>
      <c r="E393">
        <v>1</v>
      </c>
      <c r="F393" t="s">
        <v>23</v>
      </c>
      <c r="H393">
        <v>18</v>
      </c>
      <c r="I393" t="str">
        <f>_xlfn.XLOOKUP(Table3[[#This Row],[Category Id]],DataCo_Products[Product Category Id],DataCo_Products[Product Category Name])</f>
        <v>Men's Footwear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>
        <v>18</v>
      </c>
      <c r="T393">
        <v>403</v>
      </c>
      <c r="U393" t="str">
        <f>_xlfn.XLOOKUP(Table3[[#This Row],[Product Id]],DataCo_Products[Product Id],DataCo_Products[Product Name])</f>
        <v>Nike Men's CJ Elite 2 TD Football Cleat</v>
      </c>
      <c r="V393">
        <v>129.9900055</v>
      </c>
      <c r="W393">
        <v>110.80340837177086</v>
      </c>
      <c r="X393">
        <v>1</v>
      </c>
      <c r="Y393">
        <v>1.2999999520000001</v>
      </c>
      <c r="Z393">
        <v>129.9900055</v>
      </c>
      <c r="AA3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3" t="s">
        <v>45</v>
      </c>
    </row>
    <row r="394" spans="1:28" x14ac:dyDescent="0.35">
      <c r="A394">
        <v>15421</v>
      </c>
      <c r="B394" s="1">
        <v>42230</v>
      </c>
      <c r="C394">
        <v>2</v>
      </c>
      <c r="D394">
        <f>WORKDAY(Table3[[#This Row],[Days for shipment (scheduled)]],Table4[[#This Row],[Week Day]])</f>
        <v>6</v>
      </c>
      <c r="E394">
        <v>0</v>
      </c>
      <c r="F394" t="s">
        <v>23</v>
      </c>
      <c r="H394">
        <v>18</v>
      </c>
      <c r="I394" t="str">
        <f>_xlfn.XLOOKUP(Table3[[#This Row],[Category Id]],DataCo_Products[Product Category Id],DataCo_Products[Product Category Name])</f>
        <v>Men's Footwear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>
        <v>18</v>
      </c>
      <c r="T394">
        <v>403</v>
      </c>
      <c r="U394" t="str">
        <f>_xlfn.XLOOKUP(Table3[[#This Row],[Product Id]],DataCo_Products[Product Id],DataCo_Products[Product Name])</f>
        <v>Nike Men's CJ Elite 2 TD Football Cleat</v>
      </c>
      <c r="V394">
        <v>129.9900055</v>
      </c>
      <c r="W394">
        <v>110.80340837177086</v>
      </c>
      <c r="X394">
        <v>1</v>
      </c>
      <c r="Y394">
        <v>1.2999999520000001</v>
      </c>
      <c r="Z394">
        <v>129.9900055</v>
      </c>
      <c r="AA3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4" t="s">
        <v>45</v>
      </c>
    </row>
    <row r="395" spans="1:28" x14ac:dyDescent="0.35">
      <c r="A395">
        <v>71271</v>
      </c>
      <c r="B395" s="1">
        <v>42897</v>
      </c>
      <c r="C395">
        <v>2</v>
      </c>
      <c r="D395">
        <f>WORKDAY(Table3[[#This Row],[Days for shipment (scheduled)]],Table4[[#This Row],[Week Day]])</f>
        <v>9</v>
      </c>
      <c r="E395">
        <v>0</v>
      </c>
      <c r="F395" t="s">
        <v>23</v>
      </c>
      <c r="H395">
        <v>66</v>
      </c>
      <c r="I395" t="str">
        <f>_xlfn.XLOOKUP(Table3[[#This Row],[Category Id]],DataCo_Products[Product Category Id],DataCo_Products[Product Category Name])</f>
        <v>Crafts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>
        <v>66</v>
      </c>
      <c r="T395">
        <v>1353</v>
      </c>
      <c r="U395" t="str">
        <f>_xlfn.XLOOKUP(Table3[[#This Row],[Product Id]],DataCo_Products[Product Id],DataCo_Products[Product Name])</f>
        <v>Porcelain crafts</v>
      </c>
      <c r="V395">
        <v>461.48001099999999</v>
      </c>
      <c r="W395">
        <v>376.77167767999998</v>
      </c>
      <c r="X395">
        <v>1</v>
      </c>
      <c r="Y395">
        <v>4.6100001339999999</v>
      </c>
      <c r="Z395">
        <v>461.48001099999999</v>
      </c>
      <c r="AA3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5" t="s">
        <v>45</v>
      </c>
    </row>
    <row r="396" spans="1:28" x14ac:dyDescent="0.35">
      <c r="A396">
        <v>68879</v>
      </c>
      <c r="B396" s="1">
        <v>42776</v>
      </c>
      <c r="C396">
        <v>2</v>
      </c>
      <c r="D396">
        <f>WORKDAY(Table3[[#This Row],[Days for shipment (scheduled)]],Table4[[#This Row],[Week Day]])</f>
        <v>10</v>
      </c>
      <c r="E396">
        <v>1</v>
      </c>
      <c r="F396" t="s">
        <v>23</v>
      </c>
      <c r="H396">
        <v>18</v>
      </c>
      <c r="I396" t="str">
        <f>_xlfn.XLOOKUP(Table3[[#This Row],[Category Id]],DataCo_Products[Product Category Id],DataCo_Products[Product Category Name])</f>
        <v>Men's Footwear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>
        <v>18</v>
      </c>
      <c r="T396">
        <v>403</v>
      </c>
      <c r="U396" t="str">
        <f>_xlfn.XLOOKUP(Table3[[#This Row],[Product Id]],DataCo_Products[Product Id],DataCo_Products[Product Name])</f>
        <v>Nike Men's CJ Elite 2 TD Football Cleat</v>
      </c>
      <c r="V396">
        <v>129.9900055</v>
      </c>
      <c r="W396">
        <v>110.80340837177086</v>
      </c>
      <c r="X396">
        <v>1</v>
      </c>
      <c r="Y396">
        <v>1.2999999520000001</v>
      </c>
      <c r="Z396">
        <v>129.9900055</v>
      </c>
      <c r="AA3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6" t="s">
        <v>45</v>
      </c>
    </row>
    <row r="397" spans="1:28" x14ac:dyDescent="0.35">
      <c r="A397">
        <v>65487</v>
      </c>
      <c r="B397" s="1">
        <v>42960</v>
      </c>
      <c r="C397">
        <v>2</v>
      </c>
      <c r="D397">
        <f>WORKDAY(Table3[[#This Row],[Days for shipment (scheduled)]],Table4[[#This Row],[Week Day]])</f>
        <v>11</v>
      </c>
      <c r="E397">
        <v>1</v>
      </c>
      <c r="F397" t="s">
        <v>23</v>
      </c>
      <c r="H397">
        <v>18</v>
      </c>
      <c r="I397" t="str">
        <f>_xlfn.XLOOKUP(Table3[[#This Row],[Category Id]],DataCo_Products[Product Category Id],DataCo_Products[Product Category Name])</f>
        <v>Men's Footwear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>
        <v>18</v>
      </c>
      <c r="T397">
        <v>403</v>
      </c>
      <c r="U397" t="str">
        <f>_xlfn.XLOOKUP(Table3[[#This Row],[Product Id]],DataCo_Products[Product Id],DataCo_Products[Product Name])</f>
        <v>Nike Men's CJ Elite 2 TD Football Cleat</v>
      </c>
      <c r="V397">
        <v>129.9900055</v>
      </c>
      <c r="W397">
        <v>110.80340837177086</v>
      </c>
      <c r="X397">
        <v>1</v>
      </c>
      <c r="Y397">
        <v>1.2999999520000001</v>
      </c>
      <c r="Z397">
        <v>129.9900055</v>
      </c>
      <c r="AA3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7" t="s">
        <v>45</v>
      </c>
    </row>
    <row r="398" spans="1:28" x14ac:dyDescent="0.35">
      <c r="A398">
        <v>16953</v>
      </c>
      <c r="B398" s="1">
        <v>42133</v>
      </c>
      <c r="C398">
        <v>2</v>
      </c>
      <c r="D398">
        <f>WORKDAY(Table3[[#This Row],[Days for shipment (scheduled)]],Table4[[#This Row],[Week Day]])</f>
        <v>3</v>
      </c>
      <c r="E398">
        <v>1</v>
      </c>
      <c r="F398" t="s">
        <v>23</v>
      </c>
      <c r="H398">
        <v>18</v>
      </c>
      <c r="I398" t="str">
        <f>_xlfn.XLOOKUP(Table3[[#This Row],[Category Id]],DataCo_Products[Product Category Id],DataCo_Products[Product Category Name])</f>
        <v>Men's Footwear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>
        <v>18</v>
      </c>
      <c r="T398">
        <v>403</v>
      </c>
      <c r="U398" t="str">
        <f>_xlfn.XLOOKUP(Table3[[#This Row],[Product Id]],DataCo_Products[Product Id],DataCo_Products[Product Name])</f>
        <v>Nike Men's CJ Elite 2 TD Football Cleat</v>
      </c>
      <c r="V398">
        <v>129.9900055</v>
      </c>
      <c r="W398">
        <v>110.80340837177086</v>
      </c>
      <c r="X398">
        <v>1</v>
      </c>
      <c r="Y398">
        <v>1.2999999520000001</v>
      </c>
      <c r="Z398">
        <v>129.9900055</v>
      </c>
      <c r="AA3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8" t="s">
        <v>45</v>
      </c>
    </row>
    <row r="399" spans="1:28" x14ac:dyDescent="0.35">
      <c r="A399">
        <v>49664</v>
      </c>
      <c r="B399" s="1">
        <v>42729</v>
      </c>
      <c r="C399">
        <v>2</v>
      </c>
      <c r="D399">
        <f>WORKDAY(Table3[[#This Row],[Days for shipment (scheduled)]],Table4[[#This Row],[Week Day]])</f>
        <v>4</v>
      </c>
      <c r="E399">
        <v>1</v>
      </c>
      <c r="F399" t="s">
        <v>23</v>
      </c>
      <c r="H399">
        <v>17</v>
      </c>
      <c r="I399" t="str">
        <f>_xlfn.XLOOKUP(Table3[[#This Row],[Category Id]],DataCo_Products[Product Category Id],DataCo_Products[Product Category Name])</f>
        <v>Cleats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>
        <v>17</v>
      </c>
      <c r="T399">
        <v>365</v>
      </c>
      <c r="U399" t="str">
        <f>_xlfn.XLOOKUP(Table3[[#This Row],[Product Id]],DataCo_Products[Product Id],DataCo_Products[Product Name])</f>
        <v>Perfect Fitness Perfect Rip Deck</v>
      </c>
      <c r="V399">
        <v>59.990001679999999</v>
      </c>
      <c r="W399">
        <v>54.488929209402009</v>
      </c>
      <c r="X399">
        <v>1</v>
      </c>
      <c r="Y399">
        <v>1.2000000479999999</v>
      </c>
      <c r="Z399">
        <v>59.990001679999999</v>
      </c>
      <c r="AA3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399" t="s">
        <v>45</v>
      </c>
    </row>
    <row r="400" spans="1:28" x14ac:dyDescent="0.35">
      <c r="A400">
        <v>16446</v>
      </c>
      <c r="B400" s="1">
        <v>42245</v>
      </c>
      <c r="C400">
        <v>2</v>
      </c>
      <c r="D400">
        <f>WORKDAY(Table3[[#This Row],[Days for shipment (scheduled)]],Table4[[#This Row],[Week Day]])</f>
        <v>5</v>
      </c>
      <c r="E400">
        <v>0</v>
      </c>
      <c r="F400" t="s">
        <v>23</v>
      </c>
      <c r="H400">
        <v>18</v>
      </c>
      <c r="I400" t="str">
        <f>_xlfn.XLOOKUP(Table3[[#This Row],[Category Id]],DataCo_Products[Product Category Id],DataCo_Products[Product Category Name])</f>
        <v>Men's Footwear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>
        <v>18</v>
      </c>
      <c r="T400">
        <v>403</v>
      </c>
      <c r="U400" t="str">
        <f>_xlfn.XLOOKUP(Table3[[#This Row],[Product Id]],DataCo_Products[Product Id],DataCo_Products[Product Name])</f>
        <v>Nike Men's CJ Elite 2 TD Football Cleat</v>
      </c>
      <c r="V400">
        <v>129.9900055</v>
      </c>
      <c r="W400">
        <v>110.80340837177086</v>
      </c>
      <c r="X400">
        <v>1</v>
      </c>
      <c r="Y400">
        <v>2.5999999049999998</v>
      </c>
      <c r="Z400">
        <v>129.9900055</v>
      </c>
      <c r="AA4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0" t="s">
        <v>45</v>
      </c>
    </row>
    <row r="401" spans="1:28" x14ac:dyDescent="0.35">
      <c r="A401">
        <v>10831</v>
      </c>
      <c r="B401" s="1">
        <v>42222</v>
      </c>
      <c r="C401">
        <v>2</v>
      </c>
      <c r="D401">
        <f>WORKDAY(Table3[[#This Row],[Days for shipment (scheduled)]],Table4[[#This Row],[Week Day]])</f>
        <v>6</v>
      </c>
      <c r="E401">
        <v>0</v>
      </c>
      <c r="F401" t="s">
        <v>23</v>
      </c>
      <c r="H401">
        <v>18</v>
      </c>
      <c r="I401" t="str">
        <f>_xlfn.XLOOKUP(Table3[[#This Row],[Category Id]],DataCo_Products[Product Category Id],DataCo_Products[Product Category Name])</f>
        <v>Men's Footwear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>
        <v>18</v>
      </c>
      <c r="T401">
        <v>403</v>
      </c>
      <c r="U401" t="str">
        <f>_xlfn.XLOOKUP(Table3[[#This Row],[Product Id]],DataCo_Products[Product Id],DataCo_Products[Product Name])</f>
        <v>Nike Men's CJ Elite 2 TD Football Cleat</v>
      </c>
      <c r="V401">
        <v>129.9900055</v>
      </c>
      <c r="W401">
        <v>110.80340837177086</v>
      </c>
      <c r="X401">
        <v>1</v>
      </c>
      <c r="Y401">
        <v>2.5999999049999998</v>
      </c>
      <c r="Z401">
        <v>129.9900055</v>
      </c>
      <c r="AA4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1" t="s">
        <v>45</v>
      </c>
    </row>
    <row r="402" spans="1:28" x14ac:dyDescent="0.35">
      <c r="A402">
        <v>14960</v>
      </c>
      <c r="B402" s="1">
        <v>42193</v>
      </c>
      <c r="C402">
        <v>2</v>
      </c>
      <c r="D402">
        <f>WORKDAY(Table3[[#This Row],[Days for shipment (scheduled)]],Table4[[#This Row],[Week Day]])</f>
        <v>9</v>
      </c>
      <c r="E402">
        <v>1</v>
      </c>
      <c r="F402" t="s">
        <v>23</v>
      </c>
      <c r="H402">
        <v>17</v>
      </c>
      <c r="I402" t="str">
        <f>_xlfn.XLOOKUP(Table3[[#This Row],[Category Id]],DataCo_Products[Product Category Id],DataCo_Products[Product Category Name])</f>
        <v>Cleats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>
        <v>17</v>
      </c>
      <c r="T402">
        <v>365</v>
      </c>
      <c r="U402" t="str">
        <f>_xlfn.XLOOKUP(Table3[[#This Row],[Product Id]],DataCo_Products[Product Id],DataCo_Products[Product Name])</f>
        <v>Perfect Fitness Perfect Rip Deck</v>
      </c>
      <c r="V402">
        <v>59.990001679999999</v>
      </c>
      <c r="W402">
        <v>54.488929209402009</v>
      </c>
      <c r="X402">
        <v>1</v>
      </c>
      <c r="Y402">
        <v>1.2000000479999999</v>
      </c>
      <c r="Z402">
        <v>59.990001679999999</v>
      </c>
      <c r="AA4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2" t="s">
        <v>45</v>
      </c>
    </row>
    <row r="403" spans="1:28" x14ac:dyDescent="0.35">
      <c r="A403">
        <v>18005</v>
      </c>
      <c r="B403" s="1">
        <v>42267</v>
      </c>
      <c r="C403">
        <v>2</v>
      </c>
      <c r="D403">
        <f>WORKDAY(Table3[[#This Row],[Days for shipment (scheduled)]],Table4[[#This Row],[Week Day]])</f>
        <v>10</v>
      </c>
      <c r="E403">
        <v>1</v>
      </c>
      <c r="F403" t="s">
        <v>23</v>
      </c>
      <c r="H403">
        <v>18</v>
      </c>
      <c r="I403" t="str">
        <f>_xlfn.XLOOKUP(Table3[[#This Row],[Category Id]],DataCo_Products[Product Category Id],DataCo_Products[Product Category Name])</f>
        <v>Men's Footwear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>
        <v>18</v>
      </c>
      <c r="T403">
        <v>403</v>
      </c>
      <c r="U403" t="str">
        <f>_xlfn.XLOOKUP(Table3[[#This Row],[Product Id]],DataCo_Products[Product Id],DataCo_Products[Product Name])</f>
        <v>Nike Men's CJ Elite 2 TD Football Cleat</v>
      </c>
      <c r="V403">
        <v>129.9900055</v>
      </c>
      <c r="W403">
        <v>110.80340837177086</v>
      </c>
      <c r="X403">
        <v>1</v>
      </c>
      <c r="Y403">
        <v>3.9000000950000002</v>
      </c>
      <c r="Z403">
        <v>129.9900055</v>
      </c>
      <c r="AA4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3" t="s">
        <v>45</v>
      </c>
    </row>
    <row r="404" spans="1:28" x14ac:dyDescent="0.35">
      <c r="A404">
        <v>10831</v>
      </c>
      <c r="B404" s="1">
        <v>42222</v>
      </c>
      <c r="C404">
        <v>2</v>
      </c>
      <c r="D404">
        <f>WORKDAY(Table3[[#This Row],[Days for shipment (scheduled)]],Table4[[#This Row],[Week Day]])</f>
        <v>11</v>
      </c>
      <c r="E404">
        <v>0</v>
      </c>
      <c r="F404" t="s">
        <v>23</v>
      </c>
      <c r="H404">
        <v>18</v>
      </c>
      <c r="I404" t="str">
        <f>_xlfn.XLOOKUP(Table3[[#This Row],[Category Id]],DataCo_Products[Product Category Id],DataCo_Products[Product Category Name])</f>
        <v>Men's Footwear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>
        <v>18</v>
      </c>
      <c r="T404">
        <v>403</v>
      </c>
      <c r="U404" t="str">
        <f>_xlfn.XLOOKUP(Table3[[#This Row],[Product Id]],DataCo_Products[Product Id],DataCo_Products[Product Name])</f>
        <v>Nike Men's CJ Elite 2 TD Football Cleat</v>
      </c>
      <c r="V404">
        <v>129.9900055</v>
      </c>
      <c r="W404">
        <v>110.80340837177086</v>
      </c>
      <c r="X404">
        <v>1</v>
      </c>
      <c r="Y404">
        <v>3.9000000950000002</v>
      </c>
      <c r="Z404">
        <v>129.9900055</v>
      </c>
      <c r="AA4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4" t="s">
        <v>45</v>
      </c>
    </row>
    <row r="405" spans="1:28" x14ac:dyDescent="0.35">
      <c r="A405">
        <v>12804</v>
      </c>
      <c r="B405" s="1">
        <v>42162</v>
      </c>
      <c r="C405">
        <v>2</v>
      </c>
      <c r="D405">
        <f>WORKDAY(Table3[[#This Row],[Days for shipment (scheduled)]],Table4[[#This Row],[Week Day]])</f>
        <v>3</v>
      </c>
      <c r="E405">
        <v>1</v>
      </c>
      <c r="F405" t="s">
        <v>23</v>
      </c>
      <c r="H405">
        <v>17</v>
      </c>
      <c r="I405" t="str">
        <f>_xlfn.XLOOKUP(Table3[[#This Row],[Category Id]],DataCo_Products[Product Category Id],DataCo_Products[Product Category Name])</f>
        <v>Cleats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>
        <v>17</v>
      </c>
      <c r="T405">
        <v>365</v>
      </c>
      <c r="U405" t="str">
        <f>_xlfn.XLOOKUP(Table3[[#This Row],[Product Id]],DataCo_Products[Product Id],DataCo_Products[Product Name])</f>
        <v>Perfect Fitness Perfect Rip Deck</v>
      </c>
      <c r="V405">
        <v>59.990001679999999</v>
      </c>
      <c r="W405">
        <v>54.488929209402009</v>
      </c>
      <c r="X405">
        <v>1</v>
      </c>
      <c r="Y405">
        <v>1.7999999520000001</v>
      </c>
      <c r="Z405">
        <v>59.990001679999999</v>
      </c>
      <c r="AA4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5" t="s">
        <v>45</v>
      </c>
    </row>
    <row r="406" spans="1:28" x14ac:dyDescent="0.35">
      <c r="A406">
        <v>14651</v>
      </c>
      <c r="B406" s="1">
        <v>42043</v>
      </c>
      <c r="C406">
        <v>2</v>
      </c>
      <c r="D406">
        <f>WORKDAY(Table3[[#This Row],[Days for shipment (scheduled)]],Table4[[#This Row],[Week Day]])</f>
        <v>4</v>
      </c>
      <c r="E406">
        <v>0</v>
      </c>
      <c r="F406" t="s">
        <v>23</v>
      </c>
      <c r="H406">
        <v>18</v>
      </c>
      <c r="I406" t="str">
        <f>_xlfn.XLOOKUP(Table3[[#This Row],[Category Id]],DataCo_Products[Product Category Id],DataCo_Products[Product Category Name])</f>
        <v>Men's Footwear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>
        <v>18</v>
      </c>
      <c r="T406">
        <v>403</v>
      </c>
      <c r="U406" t="str">
        <f>_xlfn.XLOOKUP(Table3[[#This Row],[Product Id]],DataCo_Products[Product Id],DataCo_Products[Product Name])</f>
        <v>Nike Men's CJ Elite 2 TD Football Cleat</v>
      </c>
      <c r="V406">
        <v>129.9900055</v>
      </c>
      <c r="W406">
        <v>110.80340837177086</v>
      </c>
      <c r="X406">
        <v>1</v>
      </c>
      <c r="Y406">
        <v>3.9000000950000002</v>
      </c>
      <c r="Z406">
        <v>129.9900055</v>
      </c>
      <c r="AA4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6" t="s">
        <v>45</v>
      </c>
    </row>
    <row r="407" spans="1:28" x14ac:dyDescent="0.35">
      <c r="A407">
        <v>10990</v>
      </c>
      <c r="B407" s="1">
        <v>42283</v>
      </c>
      <c r="C407">
        <v>2</v>
      </c>
      <c r="D407">
        <f>WORKDAY(Table3[[#This Row],[Days for shipment (scheduled)]],Table4[[#This Row],[Week Day]])</f>
        <v>5</v>
      </c>
      <c r="E407">
        <v>1</v>
      </c>
      <c r="F407" t="s">
        <v>23</v>
      </c>
      <c r="H407">
        <v>18</v>
      </c>
      <c r="I407" t="str">
        <f>_xlfn.XLOOKUP(Table3[[#This Row],[Category Id]],DataCo_Products[Product Category Id],DataCo_Products[Product Category Name])</f>
        <v>Men's Footwear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>
        <v>18</v>
      </c>
      <c r="T407">
        <v>403</v>
      </c>
      <c r="U407" t="str">
        <f>_xlfn.XLOOKUP(Table3[[#This Row],[Product Id]],DataCo_Products[Product Id],DataCo_Products[Product Name])</f>
        <v>Nike Men's CJ Elite 2 TD Football Cleat</v>
      </c>
      <c r="V407">
        <v>129.9900055</v>
      </c>
      <c r="W407">
        <v>110.80340837177086</v>
      </c>
      <c r="X407">
        <v>1</v>
      </c>
      <c r="Y407">
        <v>3.9000000950000002</v>
      </c>
      <c r="Z407">
        <v>129.9900055</v>
      </c>
      <c r="AA4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7" t="s">
        <v>45</v>
      </c>
    </row>
    <row r="408" spans="1:28" x14ac:dyDescent="0.35">
      <c r="A408">
        <v>65609</v>
      </c>
      <c r="B408" s="1">
        <v>42962</v>
      </c>
      <c r="C408">
        <v>2</v>
      </c>
      <c r="D408">
        <f>WORKDAY(Table3[[#This Row],[Days for shipment (scheduled)]],Table4[[#This Row],[Week Day]])</f>
        <v>6</v>
      </c>
      <c r="E408">
        <v>1</v>
      </c>
      <c r="F408" t="s">
        <v>23</v>
      </c>
      <c r="H408">
        <v>18</v>
      </c>
      <c r="I408" t="str">
        <f>_xlfn.XLOOKUP(Table3[[#This Row],[Category Id]],DataCo_Products[Product Category Id],DataCo_Products[Product Category Name])</f>
        <v>Men's Footwear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>
        <v>18</v>
      </c>
      <c r="T408">
        <v>403</v>
      </c>
      <c r="U408" t="str">
        <f>_xlfn.XLOOKUP(Table3[[#This Row],[Product Id]],DataCo_Products[Product Id],DataCo_Products[Product Name])</f>
        <v>Nike Men's CJ Elite 2 TD Football Cleat</v>
      </c>
      <c r="V408">
        <v>129.9900055</v>
      </c>
      <c r="W408">
        <v>110.80340837177086</v>
      </c>
      <c r="X408">
        <v>1</v>
      </c>
      <c r="Y408">
        <v>5.1999998090000004</v>
      </c>
      <c r="Z408">
        <v>129.9900055</v>
      </c>
      <c r="AA4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8" t="s">
        <v>45</v>
      </c>
    </row>
    <row r="409" spans="1:28" x14ac:dyDescent="0.35">
      <c r="A409">
        <v>17878</v>
      </c>
      <c r="B409" s="1">
        <v>42265</v>
      </c>
      <c r="C409">
        <v>2</v>
      </c>
      <c r="D409">
        <f>WORKDAY(Table3[[#This Row],[Days for shipment (scheduled)]],Table4[[#This Row],[Week Day]])</f>
        <v>9</v>
      </c>
      <c r="E409">
        <v>1</v>
      </c>
      <c r="F409" t="s">
        <v>23</v>
      </c>
      <c r="H409">
        <v>18</v>
      </c>
      <c r="I409" t="str">
        <f>_xlfn.XLOOKUP(Table3[[#This Row],[Category Id]],DataCo_Products[Product Category Id],DataCo_Products[Product Category Name])</f>
        <v>Men's Footwear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>
        <v>18</v>
      </c>
      <c r="T409">
        <v>403</v>
      </c>
      <c r="U409" t="str">
        <f>_xlfn.XLOOKUP(Table3[[#This Row],[Product Id]],DataCo_Products[Product Id],DataCo_Products[Product Name])</f>
        <v>Nike Men's CJ Elite 2 TD Football Cleat</v>
      </c>
      <c r="V409">
        <v>129.9900055</v>
      </c>
      <c r="W409">
        <v>110.80340837177086</v>
      </c>
      <c r="X409">
        <v>1</v>
      </c>
      <c r="Y409">
        <v>5.1999998090000004</v>
      </c>
      <c r="Z409">
        <v>129.9900055</v>
      </c>
      <c r="AA4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09" t="s">
        <v>45</v>
      </c>
    </row>
    <row r="410" spans="1:28" x14ac:dyDescent="0.35">
      <c r="A410">
        <v>16998</v>
      </c>
      <c r="B410" s="1">
        <v>42164</v>
      </c>
      <c r="C410">
        <v>2</v>
      </c>
      <c r="D410">
        <f>WORKDAY(Table3[[#This Row],[Days for shipment (scheduled)]],Table4[[#This Row],[Week Day]])</f>
        <v>10</v>
      </c>
      <c r="E410">
        <v>1</v>
      </c>
      <c r="F410" t="s">
        <v>23</v>
      </c>
      <c r="H410">
        <v>18</v>
      </c>
      <c r="I410" t="str">
        <f>_xlfn.XLOOKUP(Table3[[#This Row],[Category Id]],DataCo_Products[Product Category Id],DataCo_Products[Product Category Name])</f>
        <v>Men's Footwear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>
        <v>18</v>
      </c>
      <c r="T410">
        <v>403</v>
      </c>
      <c r="U410" t="str">
        <f>_xlfn.XLOOKUP(Table3[[#This Row],[Product Id]],DataCo_Products[Product Id],DataCo_Products[Product Name])</f>
        <v>Nike Men's CJ Elite 2 TD Football Cleat</v>
      </c>
      <c r="V410">
        <v>129.9900055</v>
      </c>
      <c r="W410">
        <v>110.80340837177086</v>
      </c>
      <c r="X410">
        <v>1</v>
      </c>
      <c r="Y410">
        <v>5.1999998090000004</v>
      </c>
      <c r="Z410">
        <v>129.9900055</v>
      </c>
      <c r="AA4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0" t="s">
        <v>45</v>
      </c>
    </row>
    <row r="411" spans="1:28" x14ac:dyDescent="0.35">
      <c r="A411">
        <v>13970</v>
      </c>
      <c r="B411" s="1">
        <v>42208</v>
      </c>
      <c r="C411">
        <v>2</v>
      </c>
      <c r="D411">
        <f>WORKDAY(Table3[[#This Row],[Days for shipment (scheduled)]],Table4[[#This Row],[Week Day]])</f>
        <v>11</v>
      </c>
      <c r="E411">
        <v>1</v>
      </c>
      <c r="F411" t="s">
        <v>23</v>
      </c>
      <c r="H411">
        <v>18</v>
      </c>
      <c r="I411" t="str">
        <f>_xlfn.XLOOKUP(Table3[[#This Row],[Category Id]],DataCo_Products[Product Category Id],DataCo_Products[Product Category Name])</f>
        <v>Men's Footwear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>
        <v>18</v>
      </c>
      <c r="T411">
        <v>403</v>
      </c>
      <c r="U411" t="str">
        <f>_xlfn.XLOOKUP(Table3[[#This Row],[Product Id]],DataCo_Products[Product Id],DataCo_Products[Product Name])</f>
        <v>Nike Men's CJ Elite 2 TD Football Cleat</v>
      </c>
      <c r="V411">
        <v>129.9900055</v>
      </c>
      <c r="W411">
        <v>110.80340837177086</v>
      </c>
      <c r="X411">
        <v>1</v>
      </c>
      <c r="Y411">
        <v>5.1999998090000004</v>
      </c>
      <c r="Z411">
        <v>129.9900055</v>
      </c>
      <c r="AA4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1" t="s">
        <v>45</v>
      </c>
    </row>
    <row r="412" spans="1:28" x14ac:dyDescent="0.35">
      <c r="A412">
        <v>10990</v>
      </c>
      <c r="B412" s="1">
        <v>42283</v>
      </c>
      <c r="C412">
        <v>2</v>
      </c>
      <c r="D412">
        <f>WORKDAY(Table3[[#This Row],[Days for shipment (scheduled)]],Table4[[#This Row],[Week Day]])</f>
        <v>3</v>
      </c>
      <c r="E412">
        <v>1</v>
      </c>
      <c r="F412" t="s">
        <v>23</v>
      </c>
      <c r="H412">
        <v>18</v>
      </c>
      <c r="I412" t="str">
        <f>_xlfn.XLOOKUP(Table3[[#This Row],[Category Id]],DataCo_Products[Product Category Id],DataCo_Products[Product Category Name])</f>
        <v>Men's Footwear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>
        <v>18</v>
      </c>
      <c r="T412">
        <v>403</v>
      </c>
      <c r="U412" t="str">
        <f>_xlfn.XLOOKUP(Table3[[#This Row],[Product Id]],DataCo_Products[Product Id],DataCo_Products[Product Name])</f>
        <v>Nike Men's CJ Elite 2 TD Football Cleat</v>
      </c>
      <c r="V412">
        <v>129.9900055</v>
      </c>
      <c r="W412">
        <v>110.80340837177086</v>
      </c>
      <c r="X412">
        <v>1</v>
      </c>
      <c r="Y412">
        <v>5.1999998090000004</v>
      </c>
      <c r="Z412">
        <v>129.9900055</v>
      </c>
      <c r="AA4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2" t="s">
        <v>45</v>
      </c>
    </row>
    <row r="413" spans="1:28" x14ac:dyDescent="0.35">
      <c r="A413">
        <v>13614</v>
      </c>
      <c r="B413" s="1">
        <v>42203</v>
      </c>
      <c r="C413">
        <v>2</v>
      </c>
      <c r="D413">
        <f>WORKDAY(Table3[[#This Row],[Days for shipment (scheduled)]],Table4[[#This Row],[Week Day]])</f>
        <v>4</v>
      </c>
      <c r="E413">
        <v>1</v>
      </c>
      <c r="F413" t="s">
        <v>23</v>
      </c>
      <c r="H413">
        <v>17</v>
      </c>
      <c r="I413" t="str">
        <f>_xlfn.XLOOKUP(Table3[[#This Row],[Category Id]],DataCo_Products[Product Category Id],DataCo_Products[Product Category Name])</f>
        <v>Cleats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>
        <v>17</v>
      </c>
      <c r="T413">
        <v>365</v>
      </c>
      <c r="U413" t="str">
        <f>_xlfn.XLOOKUP(Table3[[#This Row],[Product Id]],DataCo_Products[Product Id],DataCo_Products[Product Name])</f>
        <v>Perfect Fitness Perfect Rip Deck</v>
      </c>
      <c r="V413">
        <v>59.990001679999999</v>
      </c>
      <c r="W413">
        <v>54.488929209402009</v>
      </c>
      <c r="X413">
        <v>1</v>
      </c>
      <c r="Y413">
        <v>3</v>
      </c>
      <c r="Z413">
        <v>59.990001679999999</v>
      </c>
      <c r="AA4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3" t="s">
        <v>45</v>
      </c>
    </row>
    <row r="414" spans="1:28" x14ac:dyDescent="0.35">
      <c r="A414">
        <v>44388</v>
      </c>
      <c r="B414" s="1">
        <v>42623</v>
      </c>
      <c r="C414">
        <v>2</v>
      </c>
      <c r="D414">
        <f>WORKDAY(Table3[[#This Row],[Days for shipment (scheduled)]],Table4[[#This Row],[Week Day]])</f>
        <v>5</v>
      </c>
      <c r="E414">
        <v>1</v>
      </c>
      <c r="F414" t="s">
        <v>23</v>
      </c>
      <c r="H414">
        <v>18</v>
      </c>
      <c r="I414" t="str">
        <f>_xlfn.XLOOKUP(Table3[[#This Row],[Category Id]],DataCo_Products[Product Category Id],DataCo_Products[Product Category Name])</f>
        <v>Men's Footwear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>
        <v>18</v>
      </c>
      <c r="T414">
        <v>403</v>
      </c>
      <c r="U414" t="str">
        <f>_xlfn.XLOOKUP(Table3[[#This Row],[Product Id]],DataCo_Products[Product Id],DataCo_Products[Product Name])</f>
        <v>Nike Men's CJ Elite 2 TD Football Cleat</v>
      </c>
      <c r="V414">
        <v>129.9900055</v>
      </c>
      <c r="W414">
        <v>110.80340837177086</v>
      </c>
      <c r="X414">
        <v>1</v>
      </c>
      <c r="Y414">
        <v>7.1500000950000002</v>
      </c>
      <c r="Z414">
        <v>129.9900055</v>
      </c>
      <c r="AA4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4" t="s">
        <v>45</v>
      </c>
    </row>
    <row r="415" spans="1:28" x14ac:dyDescent="0.35">
      <c r="A415">
        <v>13050</v>
      </c>
      <c r="B415" s="1">
        <v>42284</v>
      </c>
      <c r="C415">
        <v>2</v>
      </c>
      <c r="D415">
        <f>WORKDAY(Table3[[#This Row],[Days for shipment (scheduled)]],Table4[[#This Row],[Week Day]])</f>
        <v>6</v>
      </c>
      <c r="E415">
        <v>1</v>
      </c>
      <c r="F415" t="s">
        <v>23</v>
      </c>
      <c r="H415">
        <v>17</v>
      </c>
      <c r="I415" t="str">
        <f>_xlfn.XLOOKUP(Table3[[#This Row],[Category Id]],DataCo_Products[Product Category Id],DataCo_Products[Product Category Name])</f>
        <v>Cleats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>
        <v>17</v>
      </c>
      <c r="T415">
        <v>365</v>
      </c>
      <c r="U415" t="str">
        <f>_xlfn.XLOOKUP(Table3[[#This Row],[Product Id]],DataCo_Products[Product Id],DataCo_Products[Product Name])</f>
        <v>Perfect Fitness Perfect Rip Deck</v>
      </c>
      <c r="V415">
        <v>59.990001679999999</v>
      </c>
      <c r="W415">
        <v>54.488929209402009</v>
      </c>
      <c r="X415">
        <v>1</v>
      </c>
      <c r="Y415">
        <v>3.2999999519999998</v>
      </c>
      <c r="Z415">
        <v>59.990001679999999</v>
      </c>
      <c r="AA4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5" t="s">
        <v>45</v>
      </c>
    </row>
    <row r="416" spans="1:28" x14ac:dyDescent="0.35">
      <c r="A416">
        <v>12613</v>
      </c>
      <c r="B416" s="1">
        <v>42101</v>
      </c>
      <c r="C416">
        <v>2</v>
      </c>
      <c r="D416">
        <f>WORKDAY(Table3[[#This Row],[Days for shipment (scheduled)]],Table4[[#This Row],[Week Day]])</f>
        <v>9</v>
      </c>
      <c r="E416">
        <v>1</v>
      </c>
      <c r="F416" t="s">
        <v>23</v>
      </c>
      <c r="H416">
        <v>18</v>
      </c>
      <c r="I416" t="str">
        <f>_xlfn.XLOOKUP(Table3[[#This Row],[Category Id]],DataCo_Products[Product Category Id],DataCo_Products[Product Category Name])</f>
        <v>Men's Footwear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>
        <v>18</v>
      </c>
      <c r="T416">
        <v>403</v>
      </c>
      <c r="U416" t="str">
        <f>_xlfn.XLOOKUP(Table3[[#This Row],[Product Id]],DataCo_Products[Product Id],DataCo_Products[Product Name])</f>
        <v>Nike Men's CJ Elite 2 TD Football Cleat</v>
      </c>
      <c r="V416">
        <v>129.9900055</v>
      </c>
      <c r="W416">
        <v>110.80340837177086</v>
      </c>
      <c r="X416">
        <v>1</v>
      </c>
      <c r="Y416">
        <v>7.1500000950000002</v>
      </c>
      <c r="Z416">
        <v>129.9900055</v>
      </c>
      <c r="AA4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6" t="s">
        <v>45</v>
      </c>
    </row>
    <row r="417" spans="1:28" x14ac:dyDescent="0.35">
      <c r="A417">
        <v>66587</v>
      </c>
      <c r="B417" s="1">
        <v>42977</v>
      </c>
      <c r="C417">
        <v>2</v>
      </c>
      <c r="D417">
        <f>WORKDAY(Table3[[#This Row],[Days for shipment (scheduled)]],Table4[[#This Row],[Week Day]])</f>
        <v>10</v>
      </c>
      <c r="E417">
        <v>1</v>
      </c>
      <c r="F417" t="s">
        <v>23</v>
      </c>
      <c r="H417">
        <v>18</v>
      </c>
      <c r="I417" t="str">
        <f>_xlfn.XLOOKUP(Table3[[#This Row],[Category Id]],DataCo_Products[Product Category Id],DataCo_Products[Product Category Name])</f>
        <v>Men's Footwear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>
        <v>18</v>
      </c>
      <c r="T417">
        <v>403</v>
      </c>
      <c r="U417" t="str">
        <f>_xlfn.XLOOKUP(Table3[[#This Row],[Product Id]],DataCo_Products[Product Id],DataCo_Products[Product Name])</f>
        <v>Nike Men's CJ Elite 2 TD Football Cleat</v>
      </c>
      <c r="V417">
        <v>129.9900055</v>
      </c>
      <c r="W417">
        <v>110.80340837177086</v>
      </c>
      <c r="X417">
        <v>1</v>
      </c>
      <c r="Y417">
        <v>7.1500000950000002</v>
      </c>
      <c r="Z417">
        <v>129.9900055</v>
      </c>
      <c r="AA4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7" t="s">
        <v>45</v>
      </c>
    </row>
    <row r="418" spans="1:28" x14ac:dyDescent="0.35">
      <c r="A418">
        <v>62795</v>
      </c>
      <c r="B418" s="1">
        <v>42862</v>
      </c>
      <c r="C418">
        <v>2</v>
      </c>
      <c r="D418">
        <f>WORKDAY(Table3[[#This Row],[Days for shipment (scheduled)]],Table4[[#This Row],[Week Day]])</f>
        <v>11</v>
      </c>
      <c r="E418">
        <v>1</v>
      </c>
      <c r="F418" t="s">
        <v>23</v>
      </c>
      <c r="H418">
        <v>18</v>
      </c>
      <c r="I418" t="str">
        <f>_xlfn.XLOOKUP(Table3[[#This Row],[Category Id]],DataCo_Products[Product Category Id],DataCo_Products[Product Category Name])</f>
        <v>Men's Footwear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>
        <v>18</v>
      </c>
      <c r="T418">
        <v>403</v>
      </c>
      <c r="U418" t="str">
        <f>_xlfn.XLOOKUP(Table3[[#This Row],[Product Id]],DataCo_Products[Product Id],DataCo_Products[Product Name])</f>
        <v>Nike Men's CJ Elite 2 TD Football Cleat</v>
      </c>
      <c r="V418">
        <v>129.9900055</v>
      </c>
      <c r="W418">
        <v>110.80340837177086</v>
      </c>
      <c r="X418">
        <v>1</v>
      </c>
      <c r="Y418">
        <v>7.1500000950000002</v>
      </c>
      <c r="Z418">
        <v>129.9900055</v>
      </c>
      <c r="AA4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8" t="s">
        <v>45</v>
      </c>
    </row>
    <row r="419" spans="1:28" x14ac:dyDescent="0.35">
      <c r="A419">
        <v>18950</v>
      </c>
      <c r="B419" s="1">
        <v>42104</v>
      </c>
      <c r="C419">
        <v>2</v>
      </c>
      <c r="D419">
        <f>WORKDAY(Table3[[#This Row],[Days for shipment (scheduled)]],Table4[[#This Row],[Week Day]])</f>
        <v>3</v>
      </c>
      <c r="E419">
        <v>1</v>
      </c>
      <c r="F419" t="s">
        <v>23</v>
      </c>
      <c r="H419">
        <v>18</v>
      </c>
      <c r="I419" t="str">
        <f>_xlfn.XLOOKUP(Table3[[#This Row],[Category Id]],DataCo_Products[Product Category Id],DataCo_Products[Product Category Name])</f>
        <v>Men's Footwear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>
        <v>18</v>
      </c>
      <c r="T419">
        <v>403</v>
      </c>
      <c r="U419" t="str">
        <f>_xlfn.XLOOKUP(Table3[[#This Row],[Product Id]],DataCo_Products[Product Id],DataCo_Products[Product Name])</f>
        <v>Nike Men's CJ Elite 2 TD Football Cleat</v>
      </c>
      <c r="V419">
        <v>129.9900055</v>
      </c>
      <c r="W419">
        <v>110.80340837177086</v>
      </c>
      <c r="X419">
        <v>1</v>
      </c>
      <c r="Y419">
        <v>7.1500000950000002</v>
      </c>
      <c r="Z419">
        <v>129.9900055</v>
      </c>
      <c r="AA4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19" t="s">
        <v>45</v>
      </c>
    </row>
    <row r="420" spans="1:28" x14ac:dyDescent="0.35">
      <c r="A420">
        <v>19610</v>
      </c>
      <c r="B420" s="1">
        <v>42291</v>
      </c>
      <c r="C420">
        <v>2</v>
      </c>
      <c r="D420">
        <f>WORKDAY(Table3[[#This Row],[Days for shipment (scheduled)]],Table4[[#This Row],[Week Day]])</f>
        <v>4</v>
      </c>
      <c r="E420">
        <v>1</v>
      </c>
      <c r="F420" t="s">
        <v>23</v>
      </c>
      <c r="H420">
        <v>18</v>
      </c>
      <c r="I420" t="str">
        <f>_xlfn.XLOOKUP(Table3[[#This Row],[Category Id]],DataCo_Products[Product Category Id],DataCo_Products[Product Category Name])</f>
        <v>Men's Footwear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>
        <v>18</v>
      </c>
      <c r="T420">
        <v>403</v>
      </c>
      <c r="U420" t="str">
        <f>_xlfn.XLOOKUP(Table3[[#This Row],[Product Id]],DataCo_Products[Product Id],DataCo_Products[Product Name])</f>
        <v>Nike Men's CJ Elite 2 TD Football Cleat</v>
      </c>
      <c r="V420">
        <v>129.9900055</v>
      </c>
      <c r="W420">
        <v>110.80340837177086</v>
      </c>
      <c r="X420">
        <v>1</v>
      </c>
      <c r="Y420">
        <v>9.1000003809999992</v>
      </c>
      <c r="Z420">
        <v>129.9900055</v>
      </c>
      <c r="AA4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0" t="s">
        <v>45</v>
      </c>
    </row>
    <row r="421" spans="1:28" x14ac:dyDescent="0.35">
      <c r="A421">
        <v>65011</v>
      </c>
      <c r="B421" s="1">
        <v>42894</v>
      </c>
      <c r="C421">
        <v>2</v>
      </c>
      <c r="D421">
        <f>WORKDAY(Table3[[#This Row],[Days for shipment (scheduled)]],Table4[[#This Row],[Week Day]])</f>
        <v>5</v>
      </c>
      <c r="E421">
        <v>0</v>
      </c>
      <c r="F421" t="s">
        <v>23</v>
      </c>
      <c r="H421">
        <v>18</v>
      </c>
      <c r="I421" t="str">
        <f>_xlfn.XLOOKUP(Table3[[#This Row],[Category Id]],DataCo_Products[Product Category Id],DataCo_Products[Product Category Name])</f>
        <v>Men's Footwear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>
        <v>18</v>
      </c>
      <c r="T421">
        <v>403</v>
      </c>
      <c r="U421" t="str">
        <f>_xlfn.XLOOKUP(Table3[[#This Row],[Product Id]],DataCo_Products[Product Id],DataCo_Products[Product Name])</f>
        <v>Nike Men's CJ Elite 2 TD Football Cleat</v>
      </c>
      <c r="V421">
        <v>129.9900055</v>
      </c>
      <c r="W421">
        <v>110.80340837177086</v>
      </c>
      <c r="X421">
        <v>1</v>
      </c>
      <c r="Y421">
        <v>9.1000003809999992</v>
      </c>
      <c r="Z421">
        <v>129.9900055</v>
      </c>
      <c r="AA4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1" t="s">
        <v>45</v>
      </c>
    </row>
    <row r="422" spans="1:28" x14ac:dyDescent="0.35">
      <c r="A422">
        <v>19380</v>
      </c>
      <c r="B422" s="1">
        <v>42287</v>
      </c>
      <c r="C422">
        <v>2</v>
      </c>
      <c r="D422">
        <f>WORKDAY(Table3[[#This Row],[Days for shipment (scheduled)]],Table4[[#This Row],[Week Day]])</f>
        <v>6</v>
      </c>
      <c r="E422">
        <v>1</v>
      </c>
      <c r="F422" t="s">
        <v>23</v>
      </c>
      <c r="H422">
        <v>18</v>
      </c>
      <c r="I422" t="str">
        <f>_xlfn.XLOOKUP(Table3[[#This Row],[Category Id]],DataCo_Products[Product Category Id],DataCo_Products[Product Category Name])</f>
        <v>Men's Footwear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>
        <v>18</v>
      </c>
      <c r="T422">
        <v>403</v>
      </c>
      <c r="U422" t="str">
        <f>_xlfn.XLOOKUP(Table3[[#This Row],[Product Id]],DataCo_Products[Product Id],DataCo_Products[Product Name])</f>
        <v>Nike Men's CJ Elite 2 TD Football Cleat</v>
      </c>
      <c r="V422">
        <v>129.9900055</v>
      </c>
      <c r="W422">
        <v>110.80340837177086</v>
      </c>
      <c r="X422">
        <v>1</v>
      </c>
      <c r="Y422">
        <v>9.1000003809999992</v>
      </c>
      <c r="Z422">
        <v>129.9900055</v>
      </c>
      <c r="AA4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2" t="s">
        <v>45</v>
      </c>
    </row>
    <row r="423" spans="1:28" x14ac:dyDescent="0.35">
      <c r="A423">
        <v>65005</v>
      </c>
      <c r="B423" s="1">
        <v>42894</v>
      </c>
      <c r="C423">
        <v>2</v>
      </c>
      <c r="D423">
        <f>WORKDAY(Table3[[#This Row],[Days for shipment (scheduled)]],Table4[[#This Row],[Week Day]])</f>
        <v>9</v>
      </c>
      <c r="E423">
        <v>1</v>
      </c>
      <c r="F423" t="s">
        <v>23</v>
      </c>
      <c r="H423">
        <v>18</v>
      </c>
      <c r="I423" t="str">
        <f>_xlfn.XLOOKUP(Table3[[#This Row],[Category Id]],DataCo_Products[Product Category Id],DataCo_Products[Product Category Name])</f>
        <v>Men's Footwear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>
        <v>18</v>
      </c>
      <c r="T423">
        <v>403</v>
      </c>
      <c r="U423" t="str">
        <f>_xlfn.XLOOKUP(Table3[[#This Row],[Product Id]],DataCo_Products[Product Id],DataCo_Products[Product Name])</f>
        <v>Nike Men's CJ Elite 2 TD Football Cleat</v>
      </c>
      <c r="V423">
        <v>129.9900055</v>
      </c>
      <c r="W423">
        <v>110.80340837177086</v>
      </c>
      <c r="X423">
        <v>1</v>
      </c>
      <c r="Y423">
        <v>11.69999981</v>
      </c>
      <c r="Z423">
        <v>129.9900055</v>
      </c>
      <c r="AA4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3" t="s">
        <v>45</v>
      </c>
    </row>
    <row r="424" spans="1:28" x14ac:dyDescent="0.35">
      <c r="A424">
        <v>20085</v>
      </c>
      <c r="B424" s="1">
        <v>42298</v>
      </c>
      <c r="C424">
        <v>2</v>
      </c>
      <c r="D424">
        <f>WORKDAY(Table3[[#This Row],[Days for shipment (scheduled)]],Table4[[#This Row],[Week Day]])</f>
        <v>10</v>
      </c>
      <c r="E424">
        <v>1</v>
      </c>
      <c r="F424" t="s">
        <v>23</v>
      </c>
      <c r="H424">
        <v>18</v>
      </c>
      <c r="I424" t="str">
        <f>_xlfn.XLOOKUP(Table3[[#This Row],[Category Id]],DataCo_Products[Product Category Id],DataCo_Products[Product Category Name])</f>
        <v>Men's Footwear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>
        <v>18</v>
      </c>
      <c r="T424">
        <v>403</v>
      </c>
      <c r="U424" t="str">
        <f>_xlfn.XLOOKUP(Table3[[#This Row],[Product Id]],DataCo_Products[Product Id],DataCo_Products[Product Name])</f>
        <v>Nike Men's CJ Elite 2 TD Football Cleat</v>
      </c>
      <c r="V424">
        <v>129.9900055</v>
      </c>
      <c r="W424">
        <v>110.80340837177086</v>
      </c>
      <c r="X424">
        <v>1</v>
      </c>
      <c r="Y424">
        <v>11.69999981</v>
      </c>
      <c r="Z424">
        <v>129.9900055</v>
      </c>
      <c r="AA4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4" t="s">
        <v>45</v>
      </c>
    </row>
    <row r="425" spans="1:28" x14ac:dyDescent="0.35">
      <c r="A425">
        <v>18245</v>
      </c>
      <c r="B425" s="1">
        <v>42271</v>
      </c>
      <c r="C425">
        <v>2</v>
      </c>
      <c r="D425">
        <f>WORKDAY(Table3[[#This Row],[Days for shipment (scheduled)]],Table4[[#This Row],[Week Day]])</f>
        <v>11</v>
      </c>
      <c r="E425">
        <v>1</v>
      </c>
      <c r="F425" t="s">
        <v>23</v>
      </c>
      <c r="H425">
        <v>18</v>
      </c>
      <c r="I425" t="str">
        <f>_xlfn.XLOOKUP(Table3[[#This Row],[Category Id]],DataCo_Products[Product Category Id],DataCo_Products[Product Category Name])</f>
        <v>Men's Footwear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>
        <v>18</v>
      </c>
      <c r="T425">
        <v>403</v>
      </c>
      <c r="U425" t="str">
        <f>_xlfn.XLOOKUP(Table3[[#This Row],[Product Id]],DataCo_Products[Product Id],DataCo_Products[Product Name])</f>
        <v>Nike Men's CJ Elite 2 TD Football Cleat</v>
      </c>
      <c r="V425">
        <v>129.9900055</v>
      </c>
      <c r="W425">
        <v>110.80340837177086</v>
      </c>
      <c r="X425">
        <v>1</v>
      </c>
      <c r="Y425">
        <v>11.69999981</v>
      </c>
      <c r="Z425">
        <v>129.9900055</v>
      </c>
      <c r="AA4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5" t="s">
        <v>45</v>
      </c>
    </row>
    <row r="426" spans="1:28" x14ac:dyDescent="0.35">
      <c r="A426">
        <v>17810</v>
      </c>
      <c r="B426" s="1">
        <v>42264</v>
      </c>
      <c r="C426">
        <v>2</v>
      </c>
      <c r="D426">
        <f>WORKDAY(Table3[[#This Row],[Days for shipment (scheduled)]],Table4[[#This Row],[Week Day]])</f>
        <v>3</v>
      </c>
      <c r="E426">
        <v>1</v>
      </c>
      <c r="F426" t="s">
        <v>23</v>
      </c>
      <c r="H426">
        <v>18</v>
      </c>
      <c r="I426" t="str">
        <f>_xlfn.XLOOKUP(Table3[[#This Row],[Category Id]],DataCo_Products[Product Category Id],DataCo_Products[Product Category Name])</f>
        <v>Men's Footwear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>
        <v>18</v>
      </c>
      <c r="T426">
        <v>403</v>
      </c>
      <c r="U426" t="str">
        <f>_xlfn.XLOOKUP(Table3[[#This Row],[Product Id]],DataCo_Products[Product Id],DataCo_Products[Product Name])</f>
        <v>Nike Men's CJ Elite 2 TD Football Cleat</v>
      </c>
      <c r="V426">
        <v>129.9900055</v>
      </c>
      <c r="W426">
        <v>110.80340837177086</v>
      </c>
      <c r="X426">
        <v>1</v>
      </c>
      <c r="Y426">
        <v>11.69999981</v>
      </c>
      <c r="Z426">
        <v>129.9900055</v>
      </c>
      <c r="AA4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6" t="s">
        <v>45</v>
      </c>
    </row>
    <row r="427" spans="1:28" x14ac:dyDescent="0.35">
      <c r="A427">
        <v>19817</v>
      </c>
      <c r="B427" s="1">
        <v>42294</v>
      </c>
      <c r="C427">
        <v>2</v>
      </c>
      <c r="D427">
        <f>WORKDAY(Table3[[#This Row],[Days for shipment (scheduled)]],Table4[[#This Row],[Week Day]])</f>
        <v>4</v>
      </c>
      <c r="E427">
        <v>1</v>
      </c>
      <c r="F427" t="s">
        <v>23</v>
      </c>
      <c r="H427">
        <v>18</v>
      </c>
      <c r="I427" t="str">
        <f>_xlfn.XLOOKUP(Table3[[#This Row],[Category Id]],DataCo_Products[Product Category Id],DataCo_Products[Product Category Name])</f>
        <v>Men's Footwear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>
        <v>18</v>
      </c>
      <c r="T427">
        <v>403</v>
      </c>
      <c r="U427" t="str">
        <f>_xlfn.XLOOKUP(Table3[[#This Row],[Product Id]],DataCo_Products[Product Id],DataCo_Products[Product Name])</f>
        <v>Nike Men's CJ Elite 2 TD Football Cleat</v>
      </c>
      <c r="V427">
        <v>129.9900055</v>
      </c>
      <c r="W427">
        <v>110.80340837177086</v>
      </c>
      <c r="X427">
        <v>1</v>
      </c>
      <c r="Y427">
        <v>11.69999981</v>
      </c>
      <c r="Z427">
        <v>129.9900055</v>
      </c>
      <c r="AA4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7" t="s">
        <v>45</v>
      </c>
    </row>
    <row r="428" spans="1:28" x14ac:dyDescent="0.35">
      <c r="A428">
        <v>10444</v>
      </c>
      <c r="B428" s="1">
        <v>42041</v>
      </c>
      <c r="C428">
        <v>2</v>
      </c>
      <c r="D428">
        <f>WORKDAY(Table3[[#This Row],[Days for shipment (scheduled)]],Table4[[#This Row],[Week Day]])</f>
        <v>5</v>
      </c>
      <c r="E428">
        <v>1</v>
      </c>
      <c r="F428" t="s">
        <v>23</v>
      </c>
      <c r="H428">
        <v>18</v>
      </c>
      <c r="I428" t="str">
        <f>_xlfn.XLOOKUP(Table3[[#This Row],[Category Id]],DataCo_Products[Product Category Id],DataCo_Products[Product Category Name])</f>
        <v>Men's Footwear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>
        <v>18</v>
      </c>
      <c r="T428">
        <v>403</v>
      </c>
      <c r="U428" t="str">
        <f>_xlfn.XLOOKUP(Table3[[#This Row],[Product Id]],DataCo_Products[Product Id],DataCo_Products[Product Name])</f>
        <v>Nike Men's CJ Elite 2 TD Football Cleat</v>
      </c>
      <c r="V428">
        <v>129.9900055</v>
      </c>
      <c r="W428">
        <v>110.80340837177086</v>
      </c>
      <c r="X428">
        <v>1</v>
      </c>
      <c r="Y428">
        <v>11.69999981</v>
      </c>
      <c r="Z428">
        <v>129.9900055</v>
      </c>
      <c r="AA4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8" t="s">
        <v>45</v>
      </c>
    </row>
    <row r="429" spans="1:28" x14ac:dyDescent="0.35">
      <c r="A429">
        <v>64637</v>
      </c>
      <c r="B429" s="1">
        <v>42743</v>
      </c>
      <c r="C429">
        <v>2</v>
      </c>
      <c r="D429">
        <f>WORKDAY(Table3[[#This Row],[Days for shipment (scheduled)]],Table4[[#This Row],[Week Day]])</f>
        <v>6</v>
      </c>
      <c r="E429">
        <v>1</v>
      </c>
      <c r="F429" t="s">
        <v>23</v>
      </c>
      <c r="H429">
        <v>18</v>
      </c>
      <c r="I429" t="str">
        <f>_xlfn.XLOOKUP(Table3[[#This Row],[Category Id]],DataCo_Products[Product Category Id],DataCo_Products[Product Category Name])</f>
        <v>Men's Footwear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>
        <v>18</v>
      </c>
      <c r="T429">
        <v>403</v>
      </c>
      <c r="U429" t="str">
        <f>_xlfn.XLOOKUP(Table3[[#This Row],[Product Id]],DataCo_Products[Product Id],DataCo_Products[Product Name])</f>
        <v>Nike Men's CJ Elite 2 TD Football Cleat</v>
      </c>
      <c r="V429">
        <v>129.9900055</v>
      </c>
      <c r="W429">
        <v>110.80340837177086</v>
      </c>
      <c r="X429">
        <v>1</v>
      </c>
      <c r="Y429">
        <v>13</v>
      </c>
      <c r="Z429">
        <v>129.9900055</v>
      </c>
      <c r="AA4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29" t="s">
        <v>45</v>
      </c>
    </row>
    <row r="430" spans="1:28" x14ac:dyDescent="0.35">
      <c r="A430">
        <v>15269</v>
      </c>
      <c r="B430" s="1">
        <v>42316</v>
      </c>
      <c r="C430">
        <v>2</v>
      </c>
      <c r="D430">
        <f>WORKDAY(Table3[[#This Row],[Days for shipment (scheduled)]],Table4[[#This Row],[Week Day]])</f>
        <v>9</v>
      </c>
      <c r="E430">
        <v>1</v>
      </c>
      <c r="F430" t="s">
        <v>23</v>
      </c>
      <c r="H430">
        <v>18</v>
      </c>
      <c r="I430" t="str">
        <f>_xlfn.XLOOKUP(Table3[[#This Row],[Category Id]],DataCo_Products[Product Category Id],DataCo_Products[Product Category Name])</f>
        <v>Men's Footwear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>
        <v>18</v>
      </c>
      <c r="T430">
        <v>403</v>
      </c>
      <c r="U430" t="str">
        <f>_xlfn.XLOOKUP(Table3[[#This Row],[Product Id]],DataCo_Products[Product Id],DataCo_Products[Product Name])</f>
        <v>Nike Men's CJ Elite 2 TD Football Cleat</v>
      </c>
      <c r="V430">
        <v>129.9900055</v>
      </c>
      <c r="W430">
        <v>110.80340837177086</v>
      </c>
      <c r="X430">
        <v>1</v>
      </c>
      <c r="Y430">
        <v>13</v>
      </c>
      <c r="Z430">
        <v>129.9900055</v>
      </c>
      <c r="AA4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0" t="s">
        <v>45</v>
      </c>
    </row>
    <row r="431" spans="1:28" x14ac:dyDescent="0.35">
      <c r="A431">
        <v>14064</v>
      </c>
      <c r="B431" s="1">
        <v>42210</v>
      </c>
      <c r="C431">
        <v>2</v>
      </c>
      <c r="D431">
        <f>WORKDAY(Table3[[#This Row],[Days for shipment (scheduled)]],Table4[[#This Row],[Week Day]])</f>
        <v>10</v>
      </c>
      <c r="E431">
        <v>1</v>
      </c>
      <c r="F431" t="s">
        <v>23</v>
      </c>
      <c r="H431">
        <v>18</v>
      </c>
      <c r="I431" t="str">
        <f>_xlfn.XLOOKUP(Table3[[#This Row],[Category Id]],DataCo_Products[Product Category Id],DataCo_Products[Product Category Name])</f>
        <v>Men's Footwear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>
        <v>18</v>
      </c>
      <c r="T431">
        <v>403</v>
      </c>
      <c r="U431" t="str">
        <f>_xlfn.XLOOKUP(Table3[[#This Row],[Product Id]],DataCo_Products[Product Id],DataCo_Products[Product Name])</f>
        <v>Nike Men's CJ Elite 2 TD Football Cleat</v>
      </c>
      <c r="V431">
        <v>129.9900055</v>
      </c>
      <c r="W431">
        <v>110.80340837177086</v>
      </c>
      <c r="X431">
        <v>1</v>
      </c>
      <c r="Y431">
        <v>13</v>
      </c>
      <c r="Z431">
        <v>129.9900055</v>
      </c>
      <c r="AA4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1" t="s">
        <v>45</v>
      </c>
    </row>
    <row r="432" spans="1:28" x14ac:dyDescent="0.35">
      <c r="A432">
        <v>14551</v>
      </c>
      <c r="B432" s="1">
        <v>42012</v>
      </c>
      <c r="C432">
        <v>2</v>
      </c>
      <c r="D432">
        <f>WORKDAY(Table3[[#This Row],[Days for shipment (scheduled)]],Table4[[#This Row],[Week Day]])</f>
        <v>11</v>
      </c>
      <c r="E432">
        <v>0</v>
      </c>
      <c r="F432" t="s">
        <v>23</v>
      </c>
      <c r="H432">
        <v>17</v>
      </c>
      <c r="I432" t="str">
        <f>_xlfn.XLOOKUP(Table3[[#This Row],[Category Id]],DataCo_Products[Product Category Id],DataCo_Products[Product Category Name])</f>
        <v>Cleats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>
        <v>17</v>
      </c>
      <c r="T432">
        <v>365</v>
      </c>
      <c r="U432" t="str">
        <f>_xlfn.XLOOKUP(Table3[[#This Row],[Product Id]],DataCo_Products[Product Id],DataCo_Products[Product Name])</f>
        <v>Perfect Fitness Perfect Rip Deck</v>
      </c>
      <c r="V432">
        <v>59.990001679999999</v>
      </c>
      <c r="W432">
        <v>54.488929209402009</v>
      </c>
      <c r="X432">
        <v>1</v>
      </c>
      <c r="Y432">
        <v>6</v>
      </c>
      <c r="Z432">
        <v>59.990001679999999</v>
      </c>
      <c r="AA4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2" t="s">
        <v>45</v>
      </c>
    </row>
    <row r="433" spans="1:28" x14ac:dyDescent="0.35">
      <c r="A433">
        <v>12698</v>
      </c>
      <c r="B433" s="1">
        <v>42131</v>
      </c>
      <c r="C433">
        <v>2</v>
      </c>
      <c r="D433">
        <f>WORKDAY(Table3[[#This Row],[Days for shipment (scheduled)]],Table4[[#This Row],[Week Day]])</f>
        <v>3</v>
      </c>
      <c r="E433">
        <v>1</v>
      </c>
      <c r="F433" t="s">
        <v>23</v>
      </c>
      <c r="H433">
        <v>17</v>
      </c>
      <c r="I433" t="str">
        <f>_xlfn.XLOOKUP(Table3[[#This Row],[Category Id]],DataCo_Products[Product Category Id],DataCo_Products[Product Category Name])</f>
        <v>Cleats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>
        <v>17</v>
      </c>
      <c r="T433">
        <v>365</v>
      </c>
      <c r="U433" t="str">
        <f>_xlfn.XLOOKUP(Table3[[#This Row],[Product Id]],DataCo_Products[Product Id],DataCo_Products[Product Name])</f>
        <v>Perfect Fitness Perfect Rip Deck</v>
      </c>
      <c r="V433">
        <v>59.990001679999999</v>
      </c>
      <c r="W433">
        <v>54.488929209402009</v>
      </c>
      <c r="X433">
        <v>1</v>
      </c>
      <c r="Y433">
        <v>6</v>
      </c>
      <c r="Z433">
        <v>59.990001679999999</v>
      </c>
      <c r="AA4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3" t="s">
        <v>45</v>
      </c>
    </row>
    <row r="434" spans="1:28" x14ac:dyDescent="0.35">
      <c r="A434">
        <v>47758</v>
      </c>
      <c r="B434" s="1">
        <v>42702</v>
      </c>
      <c r="C434">
        <v>2</v>
      </c>
      <c r="D434">
        <f>WORKDAY(Table3[[#This Row],[Days for shipment (scheduled)]],Table4[[#This Row],[Week Day]])</f>
        <v>4</v>
      </c>
      <c r="E434">
        <v>1</v>
      </c>
      <c r="F434" t="s">
        <v>23</v>
      </c>
      <c r="H434">
        <v>18</v>
      </c>
      <c r="I434" t="str">
        <f>_xlfn.XLOOKUP(Table3[[#This Row],[Category Id]],DataCo_Products[Product Category Id],DataCo_Products[Product Category Name])</f>
        <v>Men's Footwear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>
        <v>18</v>
      </c>
      <c r="T434">
        <v>403</v>
      </c>
      <c r="U434" t="str">
        <f>_xlfn.XLOOKUP(Table3[[#This Row],[Product Id]],DataCo_Products[Product Id],DataCo_Products[Product Name])</f>
        <v>Nike Men's CJ Elite 2 TD Football Cleat</v>
      </c>
      <c r="V434">
        <v>129.9900055</v>
      </c>
      <c r="W434">
        <v>110.80340837177086</v>
      </c>
      <c r="X434">
        <v>1</v>
      </c>
      <c r="Y434">
        <v>15.600000380000001</v>
      </c>
      <c r="Z434">
        <v>129.9900055</v>
      </c>
      <c r="AA4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4" t="s">
        <v>45</v>
      </c>
    </row>
    <row r="435" spans="1:28" x14ac:dyDescent="0.35">
      <c r="A435">
        <v>68220</v>
      </c>
      <c r="B435" s="1">
        <v>43000</v>
      </c>
      <c r="C435">
        <v>2</v>
      </c>
      <c r="D435">
        <f>WORKDAY(Table3[[#This Row],[Days for shipment (scheduled)]],Table4[[#This Row],[Week Day]])</f>
        <v>5</v>
      </c>
      <c r="E435">
        <v>1</v>
      </c>
      <c r="F435" t="s">
        <v>23</v>
      </c>
      <c r="H435">
        <v>18</v>
      </c>
      <c r="I435" t="str">
        <f>_xlfn.XLOOKUP(Table3[[#This Row],[Category Id]],DataCo_Products[Product Category Id],DataCo_Products[Product Category Name])</f>
        <v>Men's Footwear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>
        <v>18</v>
      </c>
      <c r="T435">
        <v>403</v>
      </c>
      <c r="U435" t="str">
        <f>_xlfn.XLOOKUP(Table3[[#This Row],[Product Id]],DataCo_Products[Product Id],DataCo_Products[Product Name])</f>
        <v>Nike Men's CJ Elite 2 TD Football Cleat</v>
      </c>
      <c r="V435">
        <v>129.9900055</v>
      </c>
      <c r="W435">
        <v>110.80340837177086</v>
      </c>
      <c r="X435">
        <v>1</v>
      </c>
      <c r="Y435">
        <v>15.600000380000001</v>
      </c>
      <c r="Z435">
        <v>129.9900055</v>
      </c>
      <c r="AA4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5" t="s">
        <v>45</v>
      </c>
    </row>
    <row r="436" spans="1:28" x14ac:dyDescent="0.35">
      <c r="A436">
        <v>14730</v>
      </c>
      <c r="B436" s="1">
        <v>42102</v>
      </c>
      <c r="C436">
        <v>2</v>
      </c>
      <c r="D436">
        <f>WORKDAY(Table3[[#This Row],[Days for shipment (scheduled)]],Table4[[#This Row],[Week Day]])</f>
        <v>6</v>
      </c>
      <c r="E436">
        <v>1</v>
      </c>
      <c r="F436" t="s">
        <v>23</v>
      </c>
      <c r="H436">
        <v>18</v>
      </c>
      <c r="I436" t="str">
        <f>_xlfn.XLOOKUP(Table3[[#This Row],[Category Id]],DataCo_Products[Product Category Id],DataCo_Products[Product Category Name])</f>
        <v>Men's Footwear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>
        <v>18</v>
      </c>
      <c r="T436">
        <v>403</v>
      </c>
      <c r="U436" t="str">
        <f>_xlfn.XLOOKUP(Table3[[#This Row],[Product Id]],DataCo_Products[Product Id],DataCo_Products[Product Name])</f>
        <v>Nike Men's CJ Elite 2 TD Football Cleat</v>
      </c>
      <c r="V436">
        <v>129.9900055</v>
      </c>
      <c r="W436">
        <v>110.80340837177086</v>
      </c>
      <c r="X436">
        <v>1</v>
      </c>
      <c r="Y436">
        <v>15.600000380000001</v>
      </c>
      <c r="Z436">
        <v>129.9900055</v>
      </c>
      <c r="AA4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6" t="s">
        <v>45</v>
      </c>
    </row>
    <row r="437" spans="1:28" x14ac:dyDescent="0.35">
      <c r="A437">
        <v>66411</v>
      </c>
      <c r="B437" s="1">
        <v>42974</v>
      </c>
      <c r="C437">
        <v>2</v>
      </c>
      <c r="D437">
        <f>WORKDAY(Table3[[#This Row],[Days for shipment (scheduled)]],Table4[[#This Row],[Week Day]])</f>
        <v>9</v>
      </c>
      <c r="E437">
        <v>0</v>
      </c>
      <c r="F437" t="s">
        <v>23</v>
      </c>
      <c r="H437">
        <v>18</v>
      </c>
      <c r="I437" t="str">
        <f>_xlfn.XLOOKUP(Table3[[#This Row],[Category Id]],DataCo_Products[Product Category Id],DataCo_Products[Product Category Name])</f>
        <v>Men's Footwear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>
        <v>18</v>
      </c>
      <c r="T437">
        <v>403</v>
      </c>
      <c r="U437" t="str">
        <f>_xlfn.XLOOKUP(Table3[[#This Row],[Product Id]],DataCo_Products[Product Id],DataCo_Products[Product Name])</f>
        <v>Nike Men's CJ Elite 2 TD Football Cleat</v>
      </c>
      <c r="V437">
        <v>129.9900055</v>
      </c>
      <c r="W437">
        <v>110.80340837177086</v>
      </c>
      <c r="X437">
        <v>1</v>
      </c>
      <c r="Y437">
        <v>15.600000380000001</v>
      </c>
      <c r="Z437">
        <v>129.9900055</v>
      </c>
      <c r="AA4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7" t="s">
        <v>45</v>
      </c>
    </row>
    <row r="438" spans="1:28" x14ac:dyDescent="0.35">
      <c r="A438">
        <v>12535</v>
      </c>
      <c r="B438" s="1">
        <v>42042</v>
      </c>
      <c r="C438">
        <v>2</v>
      </c>
      <c r="D438">
        <f>WORKDAY(Table3[[#This Row],[Days for shipment (scheduled)]],Table4[[#This Row],[Week Day]])</f>
        <v>10</v>
      </c>
      <c r="E438">
        <v>1</v>
      </c>
      <c r="F438" t="s">
        <v>23</v>
      </c>
      <c r="H438">
        <v>18</v>
      </c>
      <c r="I438" t="str">
        <f>_xlfn.XLOOKUP(Table3[[#This Row],[Category Id]],DataCo_Products[Product Category Id],DataCo_Products[Product Category Name])</f>
        <v>Men's Footwear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>
        <v>18</v>
      </c>
      <c r="T438">
        <v>403</v>
      </c>
      <c r="U438" t="str">
        <f>_xlfn.XLOOKUP(Table3[[#This Row],[Product Id]],DataCo_Products[Product Id],DataCo_Products[Product Name])</f>
        <v>Nike Men's CJ Elite 2 TD Football Cleat</v>
      </c>
      <c r="V438">
        <v>129.9900055</v>
      </c>
      <c r="W438">
        <v>110.80340837177086</v>
      </c>
      <c r="X438">
        <v>1</v>
      </c>
      <c r="Y438">
        <v>15.600000380000001</v>
      </c>
      <c r="Z438">
        <v>129.9900055</v>
      </c>
      <c r="AA4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8" t="s">
        <v>45</v>
      </c>
    </row>
    <row r="439" spans="1:28" x14ac:dyDescent="0.35">
      <c r="A439">
        <v>67712</v>
      </c>
      <c r="B439" s="1">
        <v>42993</v>
      </c>
      <c r="C439">
        <v>2</v>
      </c>
      <c r="D439">
        <f>WORKDAY(Table3[[#This Row],[Days for shipment (scheduled)]],Table4[[#This Row],[Week Day]])</f>
        <v>11</v>
      </c>
      <c r="E439">
        <v>1</v>
      </c>
      <c r="F439" t="s">
        <v>23</v>
      </c>
      <c r="H439">
        <v>18</v>
      </c>
      <c r="I439" t="str">
        <f>_xlfn.XLOOKUP(Table3[[#This Row],[Category Id]],DataCo_Products[Product Category Id],DataCo_Products[Product Category Name])</f>
        <v>Men's Footwear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>
        <v>18</v>
      </c>
      <c r="T439">
        <v>403</v>
      </c>
      <c r="U439" t="str">
        <f>_xlfn.XLOOKUP(Table3[[#This Row],[Product Id]],DataCo_Products[Product Id],DataCo_Products[Product Name])</f>
        <v>Nike Men's CJ Elite 2 TD Football Cleat</v>
      </c>
      <c r="V439">
        <v>129.9900055</v>
      </c>
      <c r="W439">
        <v>110.80340837177086</v>
      </c>
      <c r="X439">
        <v>1</v>
      </c>
      <c r="Y439">
        <v>15.600000380000001</v>
      </c>
      <c r="Z439">
        <v>129.9900055</v>
      </c>
      <c r="AA4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39" t="s">
        <v>45</v>
      </c>
    </row>
    <row r="440" spans="1:28" x14ac:dyDescent="0.35">
      <c r="A440">
        <v>18593</v>
      </c>
      <c r="B440" s="1">
        <v>42276</v>
      </c>
      <c r="C440">
        <v>2</v>
      </c>
      <c r="D440">
        <f>WORKDAY(Table3[[#This Row],[Days for shipment (scheduled)]],Table4[[#This Row],[Week Day]])</f>
        <v>3</v>
      </c>
      <c r="E440">
        <v>1</v>
      </c>
      <c r="F440" t="s">
        <v>23</v>
      </c>
      <c r="H440">
        <v>18</v>
      </c>
      <c r="I440" t="str">
        <f>_xlfn.XLOOKUP(Table3[[#This Row],[Category Id]],DataCo_Products[Product Category Id],DataCo_Products[Product Category Name])</f>
        <v>Men's Footwear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>
        <v>18</v>
      </c>
      <c r="T440">
        <v>403</v>
      </c>
      <c r="U440" t="str">
        <f>_xlfn.XLOOKUP(Table3[[#This Row],[Product Id]],DataCo_Products[Product Id],DataCo_Products[Product Name])</f>
        <v>Nike Men's CJ Elite 2 TD Football Cleat</v>
      </c>
      <c r="V440">
        <v>129.9900055</v>
      </c>
      <c r="W440">
        <v>110.80340837177086</v>
      </c>
      <c r="X440">
        <v>1</v>
      </c>
      <c r="Y440">
        <v>16.899999619999999</v>
      </c>
      <c r="Z440">
        <v>129.9900055</v>
      </c>
      <c r="AA4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0" t="s">
        <v>45</v>
      </c>
    </row>
    <row r="441" spans="1:28" x14ac:dyDescent="0.35">
      <c r="A441">
        <v>17909</v>
      </c>
      <c r="B441" s="1">
        <v>42266</v>
      </c>
      <c r="C441">
        <v>2</v>
      </c>
      <c r="D441">
        <f>WORKDAY(Table3[[#This Row],[Days for shipment (scheduled)]],Table4[[#This Row],[Week Day]])</f>
        <v>4</v>
      </c>
      <c r="E441">
        <v>1</v>
      </c>
      <c r="F441" t="s">
        <v>23</v>
      </c>
      <c r="H441">
        <v>18</v>
      </c>
      <c r="I441" t="str">
        <f>_xlfn.XLOOKUP(Table3[[#This Row],[Category Id]],DataCo_Products[Product Category Id],DataCo_Products[Product Category Name])</f>
        <v>Men's Footwear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>
        <v>18</v>
      </c>
      <c r="T441">
        <v>403</v>
      </c>
      <c r="U441" t="str">
        <f>_xlfn.XLOOKUP(Table3[[#This Row],[Product Id]],DataCo_Products[Product Id],DataCo_Products[Product Name])</f>
        <v>Nike Men's CJ Elite 2 TD Football Cleat</v>
      </c>
      <c r="V441">
        <v>129.9900055</v>
      </c>
      <c r="W441">
        <v>110.80340837177086</v>
      </c>
      <c r="X441">
        <v>1</v>
      </c>
      <c r="Y441">
        <v>16.899999619999999</v>
      </c>
      <c r="Z441">
        <v>129.9900055</v>
      </c>
      <c r="AA4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1" t="s">
        <v>45</v>
      </c>
    </row>
    <row r="442" spans="1:28" x14ac:dyDescent="0.35">
      <c r="A442">
        <v>16302</v>
      </c>
      <c r="B442" s="1">
        <v>42242</v>
      </c>
      <c r="C442">
        <v>2</v>
      </c>
      <c r="D442">
        <f>WORKDAY(Table3[[#This Row],[Days for shipment (scheduled)]],Table4[[#This Row],[Week Day]])</f>
        <v>5</v>
      </c>
      <c r="E442">
        <v>1</v>
      </c>
      <c r="F442" t="s">
        <v>23</v>
      </c>
      <c r="H442">
        <v>18</v>
      </c>
      <c r="I442" t="str">
        <f>_xlfn.XLOOKUP(Table3[[#This Row],[Category Id]],DataCo_Products[Product Category Id],DataCo_Products[Product Category Name])</f>
        <v>Men's Footwear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>
        <v>18</v>
      </c>
      <c r="T442">
        <v>403</v>
      </c>
      <c r="U442" t="str">
        <f>_xlfn.XLOOKUP(Table3[[#This Row],[Product Id]],DataCo_Products[Product Id],DataCo_Products[Product Name])</f>
        <v>Nike Men's CJ Elite 2 TD Football Cleat</v>
      </c>
      <c r="V442">
        <v>129.9900055</v>
      </c>
      <c r="W442">
        <v>110.80340837177086</v>
      </c>
      <c r="X442">
        <v>1</v>
      </c>
      <c r="Y442">
        <v>16.899999619999999</v>
      </c>
      <c r="Z442">
        <v>129.9900055</v>
      </c>
      <c r="AA4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2" t="s">
        <v>45</v>
      </c>
    </row>
    <row r="443" spans="1:28" x14ac:dyDescent="0.35">
      <c r="A443">
        <v>14730</v>
      </c>
      <c r="B443" s="1">
        <v>42102</v>
      </c>
      <c r="C443">
        <v>2</v>
      </c>
      <c r="D443">
        <f>WORKDAY(Table3[[#This Row],[Days for shipment (scheduled)]],Table4[[#This Row],[Week Day]])</f>
        <v>6</v>
      </c>
      <c r="E443">
        <v>1</v>
      </c>
      <c r="F443" t="s">
        <v>23</v>
      </c>
      <c r="H443">
        <v>18</v>
      </c>
      <c r="I443" t="str">
        <f>_xlfn.XLOOKUP(Table3[[#This Row],[Category Id]],DataCo_Products[Product Category Id],DataCo_Products[Product Category Name])</f>
        <v>Men's Footwear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>
        <v>18</v>
      </c>
      <c r="T443">
        <v>403</v>
      </c>
      <c r="U443" t="str">
        <f>_xlfn.XLOOKUP(Table3[[#This Row],[Product Id]],DataCo_Products[Product Id],DataCo_Products[Product Name])</f>
        <v>Nike Men's CJ Elite 2 TD Football Cleat</v>
      </c>
      <c r="V443">
        <v>129.9900055</v>
      </c>
      <c r="W443">
        <v>110.80340837177086</v>
      </c>
      <c r="X443">
        <v>1</v>
      </c>
      <c r="Y443">
        <v>16.899999619999999</v>
      </c>
      <c r="Z443">
        <v>129.9900055</v>
      </c>
      <c r="AA4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3" t="s">
        <v>45</v>
      </c>
    </row>
    <row r="444" spans="1:28" x14ac:dyDescent="0.35">
      <c r="A444">
        <v>13343</v>
      </c>
      <c r="B444" s="1">
        <v>42199</v>
      </c>
      <c r="C444">
        <v>2</v>
      </c>
      <c r="D444">
        <f>WORKDAY(Table3[[#This Row],[Days for shipment (scheduled)]],Table4[[#This Row],[Week Day]])</f>
        <v>9</v>
      </c>
      <c r="E444">
        <v>1</v>
      </c>
      <c r="F444" t="s">
        <v>23</v>
      </c>
      <c r="H444">
        <v>18</v>
      </c>
      <c r="I444" t="str">
        <f>_xlfn.XLOOKUP(Table3[[#This Row],[Category Id]],DataCo_Products[Product Category Id],DataCo_Products[Product Category Name])</f>
        <v>Men's Footwear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>
        <v>18</v>
      </c>
      <c r="T444">
        <v>403</v>
      </c>
      <c r="U444" t="str">
        <f>_xlfn.XLOOKUP(Table3[[#This Row],[Product Id]],DataCo_Products[Product Id],DataCo_Products[Product Name])</f>
        <v>Nike Men's CJ Elite 2 TD Football Cleat</v>
      </c>
      <c r="V444">
        <v>129.9900055</v>
      </c>
      <c r="W444">
        <v>110.80340837177086</v>
      </c>
      <c r="X444">
        <v>1</v>
      </c>
      <c r="Y444">
        <v>16.899999619999999</v>
      </c>
      <c r="Z444">
        <v>129.9900055</v>
      </c>
      <c r="AA4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4" t="s">
        <v>45</v>
      </c>
    </row>
    <row r="445" spans="1:28" x14ac:dyDescent="0.35">
      <c r="A445">
        <v>62117</v>
      </c>
      <c r="B445" s="1">
        <v>42911</v>
      </c>
      <c r="C445">
        <v>2</v>
      </c>
      <c r="D445">
        <f>WORKDAY(Table3[[#This Row],[Days for shipment (scheduled)]],Table4[[#This Row],[Week Day]])</f>
        <v>10</v>
      </c>
      <c r="E445">
        <v>1</v>
      </c>
      <c r="F445" t="s">
        <v>23</v>
      </c>
      <c r="H445">
        <v>17</v>
      </c>
      <c r="I445" t="str">
        <f>_xlfn.XLOOKUP(Table3[[#This Row],[Category Id]],DataCo_Products[Product Category Id],DataCo_Products[Product Category Name])</f>
        <v>Cleats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>
        <v>17</v>
      </c>
      <c r="T445">
        <v>365</v>
      </c>
      <c r="U445" t="str">
        <f>_xlfn.XLOOKUP(Table3[[#This Row],[Product Id]],DataCo_Products[Product Id],DataCo_Products[Product Name])</f>
        <v>Perfect Fitness Perfect Rip Deck</v>
      </c>
      <c r="V445">
        <v>59.990001679999999</v>
      </c>
      <c r="W445">
        <v>54.488929209402009</v>
      </c>
      <c r="X445">
        <v>1</v>
      </c>
      <c r="Y445">
        <v>7.8000001909999996</v>
      </c>
      <c r="Z445">
        <v>59.990001679999999</v>
      </c>
      <c r="AA4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5" t="s">
        <v>45</v>
      </c>
    </row>
    <row r="446" spans="1:28" x14ac:dyDescent="0.35">
      <c r="A446">
        <v>62637</v>
      </c>
      <c r="B446" s="1">
        <v>42801</v>
      </c>
      <c r="C446">
        <v>2</v>
      </c>
      <c r="D446">
        <f>WORKDAY(Table3[[#This Row],[Days for shipment (scheduled)]],Table4[[#This Row],[Week Day]])</f>
        <v>11</v>
      </c>
      <c r="E446">
        <v>1</v>
      </c>
      <c r="F446" t="s">
        <v>23</v>
      </c>
      <c r="H446">
        <v>18</v>
      </c>
      <c r="I446" t="str">
        <f>_xlfn.XLOOKUP(Table3[[#This Row],[Category Id]],DataCo_Products[Product Category Id],DataCo_Products[Product Category Name])</f>
        <v>Men's Footwear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>
        <v>18</v>
      </c>
      <c r="T446">
        <v>403</v>
      </c>
      <c r="U446" t="str">
        <f>_xlfn.XLOOKUP(Table3[[#This Row],[Product Id]],DataCo_Products[Product Id],DataCo_Products[Product Name])</f>
        <v>Nike Men's CJ Elite 2 TD Football Cleat</v>
      </c>
      <c r="V446">
        <v>129.9900055</v>
      </c>
      <c r="W446">
        <v>110.80340837177086</v>
      </c>
      <c r="X446">
        <v>1</v>
      </c>
      <c r="Y446">
        <v>16.899999619999999</v>
      </c>
      <c r="Z446">
        <v>129.9900055</v>
      </c>
      <c r="AA4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6" t="s">
        <v>45</v>
      </c>
    </row>
    <row r="447" spans="1:28" x14ac:dyDescent="0.35">
      <c r="A447">
        <v>67845</v>
      </c>
      <c r="B447" s="1">
        <v>42995</v>
      </c>
      <c r="C447">
        <v>2</v>
      </c>
      <c r="D447">
        <f>WORKDAY(Table3[[#This Row],[Days for shipment (scheduled)]],Table4[[#This Row],[Week Day]])</f>
        <v>3</v>
      </c>
      <c r="E447">
        <v>1</v>
      </c>
      <c r="F447" t="s">
        <v>23</v>
      </c>
      <c r="H447">
        <v>18</v>
      </c>
      <c r="I447" t="str">
        <f>_xlfn.XLOOKUP(Table3[[#This Row],[Category Id]],DataCo_Products[Product Category Id],DataCo_Products[Product Category Name])</f>
        <v>Men's Footwear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>
        <v>18</v>
      </c>
      <c r="T447">
        <v>403</v>
      </c>
      <c r="U447" t="str">
        <f>_xlfn.XLOOKUP(Table3[[#This Row],[Product Id]],DataCo_Products[Product Id],DataCo_Products[Product Name])</f>
        <v>Nike Men's CJ Elite 2 TD Football Cleat</v>
      </c>
      <c r="V447">
        <v>129.9900055</v>
      </c>
      <c r="W447">
        <v>110.80340837177086</v>
      </c>
      <c r="X447">
        <v>1</v>
      </c>
      <c r="Y447">
        <v>16.899999619999999</v>
      </c>
      <c r="Z447">
        <v>129.9900055</v>
      </c>
      <c r="AA4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7" t="s">
        <v>45</v>
      </c>
    </row>
    <row r="448" spans="1:28" x14ac:dyDescent="0.35">
      <c r="A448">
        <v>67712</v>
      </c>
      <c r="B448" s="1">
        <v>42993</v>
      </c>
      <c r="C448">
        <v>2</v>
      </c>
      <c r="D448">
        <f>WORKDAY(Table3[[#This Row],[Days for shipment (scheduled)]],Table4[[#This Row],[Week Day]])</f>
        <v>4</v>
      </c>
      <c r="E448">
        <v>1</v>
      </c>
      <c r="F448" t="s">
        <v>23</v>
      </c>
      <c r="H448">
        <v>18</v>
      </c>
      <c r="I448" t="str">
        <f>_xlfn.XLOOKUP(Table3[[#This Row],[Category Id]],DataCo_Products[Product Category Id],DataCo_Products[Product Category Name])</f>
        <v>Men's Footwear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>
        <v>18</v>
      </c>
      <c r="T448">
        <v>403</v>
      </c>
      <c r="U448" t="str">
        <f>_xlfn.XLOOKUP(Table3[[#This Row],[Product Id]],DataCo_Products[Product Id],DataCo_Products[Product Name])</f>
        <v>Nike Men's CJ Elite 2 TD Football Cleat</v>
      </c>
      <c r="V448">
        <v>129.9900055</v>
      </c>
      <c r="W448">
        <v>110.80340837177086</v>
      </c>
      <c r="X448">
        <v>1</v>
      </c>
      <c r="Y448">
        <v>16.899999619999999</v>
      </c>
      <c r="Z448">
        <v>129.9900055</v>
      </c>
      <c r="AA4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8" t="s">
        <v>45</v>
      </c>
    </row>
    <row r="449" spans="1:28" x14ac:dyDescent="0.35">
      <c r="A449">
        <v>11209</v>
      </c>
      <c r="B449" s="1">
        <v>42168</v>
      </c>
      <c r="C449">
        <v>2</v>
      </c>
      <c r="D449">
        <f>WORKDAY(Table3[[#This Row],[Days for shipment (scheduled)]],Table4[[#This Row],[Week Day]])</f>
        <v>5</v>
      </c>
      <c r="E449">
        <v>1</v>
      </c>
      <c r="F449" t="s">
        <v>23</v>
      </c>
      <c r="H449">
        <v>18</v>
      </c>
      <c r="I449" t="str">
        <f>_xlfn.XLOOKUP(Table3[[#This Row],[Category Id]],DataCo_Products[Product Category Id],DataCo_Products[Product Category Name])</f>
        <v>Men's Footwear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>
        <v>18</v>
      </c>
      <c r="T449">
        <v>403</v>
      </c>
      <c r="U449" t="str">
        <f>_xlfn.XLOOKUP(Table3[[#This Row],[Product Id]],DataCo_Products[Product Id],DataCo_Products[Product Name])</f>
        <v>Nike Men's CJ Elite 2 TD Football Cleat</v>
      </c>
      <c r="V449">
        <v>129.9900055</v>
      </c>
      <c r="W449">
        <v>110.80340837177086</v>
      </c>
      <c r="X449">
        <v>1</v>
      </c>
      <c r="Y449">
        <v>16.899999619999999</v>
      </c>
      <c r="Z449">
        <v>129.9900055</v>
      </c>
      <c r="AA4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49" t="s">
        <v>45</v>
      </c>
    </row>
    <row r="450" spans="1:28" x14ac:dyDescent="0.35">
      <c r="A450">
        <v>41494</v>
      </c>
      <c r="B450" s="1">
        <v>42610</v>
      </c>
      <c r="C450">
        <v>2</v>
      </c>
      <c r="D450">
        <f>WORKDAY(Table3[[#This Row],[Days for shipment (scheduled)]],Table4[[#This Row],[Week Day]])</f>
        <v>6</v>
      </c>
      <c r="E450">
        <v>1</v>
      </c>
      <c r="F450" t="s">
        <v>23</v>
      </c>
      <c r="H450">
        <v>17</v>
      </c>
      <c r="I450" t="str">
        <f>_xlfn.XLOOKUP(Table3[[#This Row],[Category Id]],DataCo_Products[Product Category Id],DataCo_Products[Product Category Name])</f>
        <v>Cleats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>
        <v>17</v>
      </c>
      <c r="T450">
        <v>365</v>
      </c>
      <c r="U450" t="str">
        <f>_xlfn.XLOOKUP(Table3[[#This Row],[Product Id]],DataCo_Products[Product Id],DataCo_Products[Product Name])</f>
        <v>Perfect Fitness Perfect Rip Deck</v>
      </c>
      <c r="V450">
        <v>59.990001679999999</v>
      </c>
      <c r="W450">
        <v>54.488929209402009</v>
      </c>
      <c r="X450">
        <v>1</v>
      </c>
      <c r="Y450">
        <v>9</v>
      </c>
      <c r="Z450">
        <v>59.990001679999999</v>
      </c>
      <c r="AA4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0" t="s">
        <v>45</v>
      </c>
    </row>
    <row r="451" spans="1:28" x14ac:dyDescent="0.35">
      <c r="A451">
        <v>18593</v>
      </c>
      <c r="B451" s="1">
        <v>42276</v>
      </c>
      <c r="C451">
        <v>2</v>
      </c>
      <c r="D451">
        <f>WORKDAY(Table3[[#This Row],[Days for shipment (scheduled)]],Table4[[#This Row],[Week Day]])</f>
        <v>9</v>
      </c>
      <c r="E451">
        <v>1</v>
      </c>
      <c r="F451" t="s">
        <v>23</v>
      </c>
      <c r="H451">
        <v>18</v>
      </c>
      <c r="I451" t="str">
        <f>_xlfn.XLOOKUP(Table3[[#This Row],[Category Id]],DataCo_Products[Product Category Id],DataCo_Products[Product Category Name])</f>
        <v>Men's Footwear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>
        <v>18</v>
      </c>
      <c r="T451">
        <v>403</v>
      </c>
      <c r="U451" t="str">
        <f>_xlfn.XLOOKUP(Table3[[#This Row],[Product Id]],DataCo_Products[Product Id],DataCo_Products[Product Name])</f>
        <v>Nike Men's CJ Elite 2 TD Football Cleat</v>
      </c>
      <c r="V451">
        <v>129.9900055</v>
      </c>
      <c r="W451">
        <v>110.80340837177086</v>
      </c>
      <c r="X451">
        <v>1</v>
      </c>
      <c r="Y451">
        <v>19.5</v>
      </c>
      <c r="Z451">
        <v>129.9900055</v>
      </c>
      <c r="AA4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1" t="s">
        <v>45</v>
      </c>
    </row>
    <row r="452" spans="1:28" x14ac:dyDescent="0.35">
      <c r="A452">
        <v>13343</v>
      </c>
      <c r="B452" s="1">
        <v>42199</v>
      </c>
      <c r="C452">
        <v>2</v>
      </c>
      <c r="D452">
        <f>WORKDAY(Table3[[#This Row],[Days for shipment (scheduled)]],Table4[[#This Row],[Week Day]])</f>
        <v>10</v>
      </c>
      <c r="E452">
        <v>1</v>
      </c>
      <c r="F452" t="s">
        <v>23</v>
      </c>
      <c r="H452">
        <v>18</v>
      </c>
      <c r="I452" t="str">
        <f>_xlfn.XLOOKUP(Table3[[#This Row],[Category Id]],DataCo_Products[Product Category Id],DataCo_Products[Product Category Name])</f>
        <v>Men's Footwear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>
        <v>18</v>
      </c>
      <c r="T452">
        <v>403</v>
      </c>
      <c r="U452" t="str">
        <f>_xlfn.XLOOKUP(Table3[[#This Row],[Product Id]],DataCo_Products[Product Id],DataCo_Products[Product Name])</f>
        <v>Nike Men's CJ Elite 2 TD Football Cleat</v>
      </c>
      <c r="V452">
        <v>129.9900055</v>
      </c>
      <c r="W452">
        <v>110.80340837177086</v>
      </c>
      <c r="X452">
        <v>1</v>
      </c>
      <c r="Y452">
        <v>19.5</v>
      </c>
      <c r="Z452">
        <v>129.9900055</v>
      </c>
      <c r="AA4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2" t="s">
        <v>45</v>
      </c>
    </row>
    <row r="453" spans="1:28" x14ac:dyDescent="0.35">
      <c r="A453">
        <v>62637</v>
      </c>
      <c r="B453" s="1">
        <v>42801</v>
      </c>
      <c r="C453">
        <v>2</v>
      </c>
      <c r="D453">
        <f>WORKDAY(Table3[[#This Row],[Days for shipment (scheduled)]],Table4[[#This Row],[Week Day]])</f>
        <v>11</v>
      </c>
      <c r="E453">
        <v>1</v>
      </c>
      <c r="F453" t="s">
        <v>23</v>
      </c>
      <c r="H453">
        <v>18</v>
      </c>
      <c r="I453" t="str">
        <f>_xlfn.XLOOKUP(Table3[[#This Row],[Category Id]],DataCo_Products[Product Category Id],DataCo_Products[Product Category Name])</f>
        <v>Men's Footwear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>
        <v>18</v>
      </c>
      <c r="T453">
        <v>403</v>
      </c>
      <c r="U453" t="str">
        <f>_xlfn.XLOOKUP(Table3[[#This Row],[Product Id]],DataCo_Products[Product Id],DataCo_Products[Product Name])</f>
        <v>Nike Men's CJ Elite 2 TD Football Cleat</v>
      </c>
      <c r="V453">
        <v>129.9900055</v>
      </c>
      <c r="W453">
        <v>110.80340837177086</v>
      </c>
      <c r="X453">
        <v>1</v>
      </c>
      <c r="Y453">
        <v>19.5</v>
      </c>
      <c r="Z453">
        <v>129.9900055</v>
      </c>
      <c r="AA4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3" t="s">
        <v>45</v>
      </c>
    </row>
    <row r="454" spans="1:28" x14ac:dyDescent="0.35">
      <c r="A454">
        <v>70044</v>
      </c>
      <c r="B454" s="1">
        <v>43027</v>
      </c>
      <c r="C454">
        <v>2</v>
      </c>
      <c r="D454">
        <f>WORKDAY(Table3[[#This Row],[Days for shipment (scheduled)]],Table4[[#This Row],[Week Day]])</f>
        <v>3</v>
      </c>
      <c r="E454">
        <v>1</v>
      </c>
      <c r="F454" t="s">
        <v>23</v>
      </c>
      <c r="H454">
        <v>63</v>
      </c>
      <c r="I454" t="str">
        <f>_xlfn.XLOOKUP(Table3[[#This Row],[Category Id]],DataCo_Products[Product Category Id],DataCo_Products[Product Category Name])</f>
        <v>Children's Clothing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>
        <v>63</v>
      </c>
      <c r="T454">
        <v>1350</v>
      </c>
      <c r="U454" t="str">
        <f>_xlfn.XLOOKUP(Table3[[#This Row],[Product Id]],DataCo_Products[Product Id],DataCo_Products[Product Name])</f>
        <v>Children's heaters</v>
      </c>
      <c r="V454">
        <v>357.10000609999997</v>
      </c>
      <c r="W454">
        <v>263.94000818499995</v>
      </c>
      <c r="X454">
        <v>1</v>
      </c>
      <c r="Y454">
        <v>53.569999699999997</v>
      </c>
      <c r="Z454">
        <v>357.10000609999997</v>
      </c>
      <c r="AA4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4" t="s">
        <v>45</v>
      </c>
    </row>
    <row r="455" spans="1:28" x14ac:dyDescent="0.35">
      <c r="A455">
        <v>67753</v>
      </c>
      <c r="B455" s="1">
        <v>42994</v>
      </c>
      <c r="C455">
        <v>2</v>
      </c>
      <c r="D455">
        <f>WORKDAY(Table3[[#This Row],[Days for shipment (scheduled)]],Table4[[#This Row],[Week Day]])</f>
        <v>4</v>
      </c>
      <c r="E455">
        <v>1</v>
      </c>
      <c r="F455" t="s">
        <v>23</v>
      </c>
      <c r="H455">
        <v>18</v>
      </c>
      <c r="I455" t="str">
        <f>_xlfn.XLOOKUP(Table3[[#This Row],[Category Id]],DataCo_Products[Product Category Id],DataCo_Products[Product Category Name])</f>
        <v>Men's Footwear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>
        <v>18</v>
      </c>
      <c r="T455">
        <v>403</v>
      </c>
      <c r="U455" t="str">
        <f>_xlfn.XLOOKUP(Table3[[#This Row],[Product Id]],DataCo_Products[Product Id],DataCo_Products[Product Name])</f>
        <v>Nike Men's CJ Elite 2 TD Football Cleat</v>
      </c>
      <c r="V455">
        <v>129.9900055</v>
      </c>
      <c r="W455">
        <v>110.80340837177086</v>
      </c>
      <c r="X455">
        <v>1</v>
      </c>
      <c r="Y455">
        <v>19.5</v>
      </c>
      <c r="Z455">
        <v>129.9900055</v>
      </c>
      <c r="AA4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5" t="s">
        <v>45</v>
      </c>
    </row>
    <row r="456" spans="1:28" x14ac:dyDescent="0.35">
      <c r="A456">
        <v>16617</v>
      </c>
      <c r="B456" s="1">
        <v>42247</v>
      </c>
      <c r="C456">
        <v>2</v>
      </c>
      <c r="D456">
        <f>WORKDAY(Table3[[#This Row],[Days for shipment (scheduled)]],Table4[[#This Row],[Week Day]])</f>
        <v>5</v>
      </c>
      <c r="E456">
        <v>1</v>
      </c>
      <c r="F456" t="s">
        <v>23</v>
      </c>
      <c r="H456">
        <v>18</v>
      </c>
      <c r="I456" t="str">
        <f>_xlfn.XLOOKUP(Table3[[#This Row],[Category Id]],DataCo_Products[Product Category Id],DataCo_Products[Product Category Name])</f>
        <v>Men's Footwear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>
        <v>18</v>
      </c>
      <c r="T456">
        <v>403</v>
      </c>
      <c r="U456" t="str">
        <f>_xlfn.XLOOKUP(Table3[[#This Row],[Product Id]],DataCo_Products[Product Id],DataCo_Products[Product Name])</f>
        <v>Nike Men's CJ Elite 2 TD Football Cleat</v>
      </c>
      <c r="V456">
        <v>129.9900055</v>
      </c>
      <c r="W456">
        <v>110.80340837177086</v>
      </c>
      <c r="X456">
        <v>1</v>
      </c>
      <c r="Y456">
        <v>19.5</v>
      </c>
      <c r="Z456">
        <v>129.9900055</v>
      </c>
      <c r="AA4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6" t="s">
        <v>45</v>
      </c>
    </row>
    <row r="457" spans="1:28" x14ac:dyDescent="0.35">
      <c r="A457">
        <v>14574</v>
      </c>
      <c r="B457" s="1">
        <v>42012</v>
      </c>
      <c r="C457">
        <v>2</v>
      </c>
      <c r="D457">
        <f>WORKDAY(Table3[[#This Row],[Days for shipment (scheduled)]],Table4[[#This Row],[Week Day]])</f>
        <v>6</v>
      </c>
      <c r="E457">
        <v>1</v>
      </c>
      <c r="F457" t="s">
        <v>23</v>
      </c>
      <c r="H457">
        <v>18</v>
      </c>
      <c r="I457" t="str">
        <f>_xlfn.XLOOKUP(Table3[[#This Row],[Category Id]],DataCo_Products[Product Category Id],DataCo_Products[Product Category Name])</f>
        <v>Men's Footwear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>
        <v>18</v>
      </c>
      <c r="T457">
        <v>403</v>
      </c>
      <c r="U457" t="str">
        <f>_xlfn.XLOOKUP(Table3[[#This Row],[Product Id]],DataCo_Products[Product Id],DataCo_Products[Product Name])</f>
        <v>Nike Men's CJ Elite 2 TD Football Cleat</v>
      </c>
      <c r="V457">
        <v>129.9900055</v>
      </c>
      <c r="W457">
        <v>110.80340837177086</v>
      </c>
      <c r="X457">
        <v>1</v>
      </c>
      <c r="Y457">
        <v>19.5</v>
      </c>
      <c r="Z457">
        <v>129.9900055</v>
      </c>
      <c r="AA4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7" t="s">
        <v>45</v>
      </c>
    </row>
    <row r="458" spans="1:28" x14ac:dyDescent="0.35">
      <c r="A458">
        <v>12698</v>
      </c>
      <c r="B458" s="1">
        <v>42131</v>
      </c>
      <c r="C458">
        <v>2</v>
      </c>
      <c r="D458">
        <f>WORKDAY(Table3[[#This Row],[Days for shipment (scheduled)]],Table4[[#This Row],[Week Day]])</f>
        <v>9</v>
      </c>
      <c r="E458">
        <v>1</v>
      </c>
      <c r="F458" t="s">
        <v>23</v>
      </c>
      <c r="H458">
        <v>18</v>
      </c>
      <c r="I458" t="str">
        <f>_xlfn.XLOOKUP(Table3[[#This Row],[Category Id]],DataCo_Products[Product Category Id],DataCo_Products[Product Category Name])</f>
        <v>Men's Footwear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>
        <v>18</v>
      </c>
      <c r="T458">
        <v>403</v>
      </c>
      <c r="U458" t="str">
        <f>_xlfn.XLOOKUP(Table3[[#This Row],[Product Id]],DataCo_Products[Product Id],DataCo_Products[Product Name])</f>
        <v>Nike Men's CJ Elite 2 TD Football Cleat</v>
      </c>
      <c r="V458">
        <v>129.9900055</v>
      </c>
      <c r="W458">
        <v>110.80340837177086</v>
      </c>
      <c r="X458">
        <v>1</v>
      </c>
      <c r="Y458">
        <v>19.5</v>
      </c>
      <c r="Z458">
        <v>129.9900055</v>
      </c>
      <c r="AA4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8" t="s">
        <v>45</v>
      </c>
    </row>
    <row r="459" spans="1:28" x14ac:dyDescent="0.35">
      <c r="A459">
        <v>15599</v>
      </c>
      <c r="B459" s="1">
        <v>42232</v>
      </c>
      <c r="C459">
        <v>2</v>
      </c>
      <c r="D459">
        <f>WORKDAY(Table3[[#This Row],[Days for shipment (scheduled)]],Table4[[#This Row],[Week Day]])</f>
        <v>10</v>
      </c>
      <c r="E459">
        <v>1</v>
      </c>
      <c r="F459" t="s">
        <v>23</v>
      </c>
      <c r="H459">
        <v>18</v>
      </c>
      <c r="I459" t="str">
        <f>_xlfn.XLOOKUP(Table3[[#This Row],[Category Id]],DataCo_Products[Product Category Id],DataCo_Products[Product Category Name])</f>
        <v>Men's Footwear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>
        <v>18</v>
      </c>
      <c r="T459">
        <v>403</v>
      </c>
      <c r="U459" t="str">
        <f>_xlfn.XLOOKUP(Table3[[#This Row],[Product Id]],DataCo_Products[Product Id],DataCo_Products[Product Name])</f>
        <v>Nike Men's CJ Elite 2 TD Football Cleat</v>
      </c>
      <c r="V459">
        <v>129.9900055</v>
      </c>
      <c r="W459">
        <v>110.80340837177086</v>
      </c>
      <c r="X459">
        <v>1</v>
      </c>
      <c r="Y459">
        <v>20.799999239999998</v>
      </c>
      <c r="Z459">
        <v>129.9900055</v>
      </c>
      <c r="AA4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59" t="s">
        <v>45</v>
      </c>
    </row>
    <row r="460" spans="1:28" x14ac:dyDescent="0.35">
      <c r="A460">
        <v>13343</v>
      </c>
      <c r="B460" s="1">
        <v>42199</v>
      </c>
      <c r="C460">
        <v>2</v>
      </c>
      <c r="D460">
        <f>WORKDAY(Table3[[#This Row],[Days for shipment (scheduled)]],Table4[[#This Row],[Week Day]])</f>
        <v>11</v>
      </c>
      <c r="E460">
        <v>1</v>
      </c>
      <c r="F460" t="s">
        <v>23</v>
      </c>
      <c r="H460">
        <v>18</v>
      </c>
      <c r="I460" t="str">
        <f>_xlfn.XLOOKUP(Table3[[#This Row],[Category Id]],DataCo_Products[Product Category Id],DataCo_Products[Product Category Name])</f>
        <v>Men's Footwear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>
        <v>18</v>
      </c>
      <c r="T460">
        <v>403</v>
      </c>
      <c r="U460" t="str">
        <f>_xlfn.XLOOKUP(Table3[[#This Row],[Product Id]],DataCo_Products[Product Id],DataCo_Products[Product Name])</f>
        <v>Nike Men's CJ Elite 2 TD Football Cleat</v>
      </c>
      <c r="V460">
        <v>129.9900055</v>
      </c>
      <c r="W460">
        <v>110.80340837177086</v>
      </c>
      <c r="X460">
        <v>1</v>
      </c>
      <c r="Y460">
        <v>20.799999239999998</v>
      </c>
      <c r="Z460">
        <v>129.9900055</v>
      </c>
      <c r="AA4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0" t="s">
        <v>45</v>
      </c>
    </row>
    <row r="461" spans="1:28" x14ac:dyDescent="0.35">
      <c r="A461">
        <v>20072</v>
      </c>
      <c r="B461" s="1">
        <v>42297</v>
      </c>
      <c r="C461">
        <v>2</v>
      </c>
      <c r="D461">
        <f>WORKDAY(Table3[[#This Row],[Days for shipment (scheduled)]],Table4[[#This Row],[Week Day]])</f>
        <v>3</v>
      </c>
      <c r="E461">
        <v>1</v>
      </c>
      <c r="F461" t="s">
        <v>23</v>
      </c>
      <c r="H461">
        <v>18</v>
      </c>
      <c r="I461" t="str">
        <f>_xlfn.XLOOKUP(Table3[[#This Row],[Category Id]],DataCo_Products[Product Category Id],DataCo_Products[Product Category Name])</f>
        <v>Men's Footwear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>
        <v>18</v>
      </c>
      <c r="T461">
        <v>403</v>
      </c>
      <c r="U461" t="str">
        <f>_xlfn.XLOOKUP(Table3[[#This Row],[Product Id]],DataCo_Products[Product Id],DataCo_Products[Product Name])</f>
        <v>Nike Men's CJ Elite 2 TD Football Cleat</v>
      </c>
      <c r="V461">
        <v>129.9900055</v>
      </c>
      <c r="W461">
        <v>110.80340837177086</v>
      </c>
      <c r="X461">
        <v>1</v>
      </c>
      <c r="Y461">
        <v>20.799999239999998</v>
      </c>
      <c r="Z461">
        <v>129.9900055</v>
      </c>
      <c r="AA4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1" t="s">
        <v>45</v>
      </c>
    </row>
    <row r="462" spans="1:28" x14ac:dyDescent="0.35">
      <c r="A462">
        <v>12323</v>
      </c>
      <c r="B462" s="1">
        <v>42184</v>
      </c>
      <c r="C462">
        <v>2</v>
      </c>
      <c r="D462">
        <f>WORKDAY(Table3[[#This Row],[Days for shipment (scheduled)]],Table4[[#This Row],[Week Day]])</f>
        <v>4</v>
      </c>
      <c r="E462">
        <v>1</v>
      </c>
      <c r="F462" t="s">
        <v>23</v>
      </c>
      <c r="H462">
        <v>17</v>
      </c>
      <c r="I462" t="str">
        <f>_xlfn.XLOOKUP(Table3[[#This Row],[Category Id]],DataCo_Products[Product Category Id],DataCo_Products[Product Category Name])</f>
        <v>Cleats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>
        <v>17</v>
      </c>
      <c r="T462">
        <v>365</v>
      </c>
      <c r="U462" t="str">
        <f>_xlfn.XLOOKUP(Table3[[#This Row],[Product Id]],DataCo_Products[Product Id],DataCo_Products[Product Name])</f>
        <v>Perfect Fitness Perfect Rip Deck</v>
      </c>
      <c r="V462">
        <v>59.990001679999999</v>
      </c>
      <c r="W462">
        <v>54.488929209402009</v>
      </c>
      <c r="X462">
        <v>1</v>
      </c>
      <c r="Y462">
        <v>9.6000003809999992</v>
      </c>
      <c r="Z462">
        <v>59.990001679999999</v>
      </c>
      <c r="AA4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2" t="s">
        <v>45</v>
      </c>
    </row>
    <row r="463" spans="1:28" x14ac:dyDescent="0.35">
      <c r="A463">
        <v>71295</v>
      </c>
      <c r="B463" s="1">
        <v>42897</v>
      </c>
      <c r="C463">
        <v>2</v>
      </c>
      <c r="D463">
        <f>WORKDAY(Table3[[#This Row],[Days for shipment (scheduled)]],Table4[[#This Row],[Week Day]])</f>
        <v>5</v>
      </c>
      <c r="E463">
        <v>1</v>
      </c>
      <c r="F463" t="s">
        <v>23</v>
      </c>
      <c r="H463">
        <v>66</v>
      </c>
      <c r="I463" t="str">
        <f>_xlfn.XLOOKUP(Table3[[#This Row],[Category Id]],DataCo_Products[Product Category Id],DataCo_Products[Product Category Name])</f>
        <v>Crafts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>
        <v>66</v>
      </c>
      <c r="T463">
        <v>1353</v>
      </c>
      <c r="U463" t="str">
        <f>_xlfn.XLOOKUP(Table3[[#This Row],[Product Id]],DataCo_Products[Product Id],DataCo_Products[Product Name])</f>
        <v>Porcelain crafts</v>
      </c>
      <c r="V463">
        <v>461.48001099999999</v>
      </c>
      <c r="W463">
        <v>376.77167767999998</v>
      </c>
      <c r="X463">
        <v>1</v>
      </c>
      <c r="Y463">
        <v>73.839996339999999</v>
      </c>
      <c r="Z463">
        <v>461.48001099999999</v>
      </c>
      <c r="AA4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3" t="s">
        <v>45</v>
      </c>
    </row>
    <row r="464" spans="1:28" x14ac:dyDescent="0.35">
      <c r="A464">
        <v>66351</v>
      </c>
      <c r="B464" s="1">
        <v>42973</v>
      </c>
      <c r="C464">
        <v>2</v>
      </c>
      <c r="D464">
        <f>WORKDAY(Table3[[#This Row],[Days for shipment (scheduled)]],Table4[[#This Row],[Week Day]])</f>
        <v>6</v>
      </c>
      <c r="E464">
        <v>0</v>
      </c>
      <c r="F464" t="s">
        <v>23</v>
      </c>
      <c r="H464">
        <v>18</v>
      </c>
      <c r="I464" t="str">
        <f>_xlfn.XLOOKUP(Table3[[#This Row],[Category Id]],DataCo_Products[Product Category Id],DataCo_Products[Product Category Name])</f>
        <v>Men's Footwear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>
        <v>18</v>
      </c>
      <c r="T464">
        <v>403</v>
      </c>
      <c r="U464" t="str">
        <f>_xlfn.XLOOKUP(Table3[[#This Row],[Product Id]],DataCo_Products[Product Id],DataCo_Products[Product Name])</f>
        <v>Nike Men's CJ Elite 2 TD Football Cleat</v>
      </c>
      <c r="V464">
        <v>129.9900055</v>
      </c>
      <c r="W464">
        <v>110.80340837177086</v>
      </c>
      <c r="X464">
        <v>1</v>
      </c>
      <c r="Y464">
        <v>20.799999239999998</v>
      </c>
      <c r="Z464">
        <v>129.9900055</v>
      </c>
      <c r="AA4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4" t="s">
        <v>45</v>
      </c>
    </row>
    <row r="465" spans="1:28" x14ac:dyDescent="0.35">
      <c r="A465">
        <v>12698</v>
      </c>
      <c r="B465" s="1">
        <v>42131</v>
      </c>
      <c r="C465">
        <v>2</v>
      </c>
      <c r="D465">
        <f>WORKDAY(Table3[[#This Row],[Days for shipment (scheduled)]],Table4[[#This Row],[Week Day]])</f>
        <v>9</v>
      </c>
      <c r="E465">
        <v>1</v>
      </c>
      <c r="F465" t="s">
        <v>23</v>
      </c>
      <c r="H465">
        <v>18</v>
      </c>
      <c r="I465" t="str">
        <f>_xlfn.XLOOKUP(Table3[[#This Row],[Category Id]],DataCo_Products[Product Category Id],DataCo_Products[Product Category Name])</f>
        <v>Men's Footwear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>
        <v>18</v>
      </c>
      <c r="T465">
        <v>403</v>
      </c>
      <c r="U465" t="str">
        <f>_xlfn.XLOOKUP(Table3[[#This Row],[Product Id]],DataCo_Products[Product Id],DataCo_Products[Product Name])</f>
        <v>Nike Men's CJ Elite 2 TD Football Cleat</v>
      </c>
      <c r="V465">
        <v>129.9900055</v>
      </c>
      <c r="W465">
        <v>110.80340837177086</v>
      </c>
      <c r="X465">
        <v>1</v>
      </c>
      <c r="Y465">
        <v>20.799999239999998</v>
      </c>
      <c r="Z465">
        <v>129.9900055</v>
      </c>
      <c r="AA4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5" t="s">
        <v>45</v>
      </c>
    </row>
    <row r="466" spans="1:28" x14ac:dyDescent="0.35">
      <c r="A466">
        <v>44148</v>
      </c>
      <c r="B466" s="1">
        <v>42531</v>
      </c>
      <c r="C466">
        <v>2</v>
      </c>
      <c r="D466">
        <f>WORKDAY(Table3[[#This Row],[Days for shipment (scheduled)]],Table4[[#This Row],[Week Day]])</f>
        <v>10</v>
      </c>
      <c r="E466">
        <v>1</v>
      </c>
      <c r="F466" t="s">
        <v>23</v>
      </c>
      <c r="H466">
        <v>18</v>
      </c>
      <c r="I466" t="str">
        <f>_xlfn.XLOOKUP(Table3[[#This Row],[Category Id]],DataCo_Products[Product Category Id],DataCo_Products[Product Category Name])</f>
        <v>Men's Footwear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>
        <v>18</v>
      </c>
      <c r="T466">
        <v>403</v>
      </c>
      <c r="U466" t="str">
        <f>_xlfn.XLOOKUP(Table3[[#This Row],[Product Id]],DataCo_Products[Product Id],DataCo_Products[Product Name])</f>
        <v>Nike Men's CJ Elite 2 TD Football Cleat</v>
      </c>
      <c r="V466">
        <v>129.9900055</v>
      </c>
      <c r="W466">
        <v>110.80340837177086</v>
      </c>
      <c r="X466">
        <v>1</v>
      </c>
      <c r="Y466">
        <v>22.100000380000001</v>
      </c>
      <c r="Z466">
        <v>129.9900055</v>
      </c>
      <c r="AA4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6" t="s">
        <v>45</v>
      </c>
    </row>
    <row r="467" spans="1:28" x14ac:dyDescent="0.35">
      <c r="A467">
        <v>64274</v>
      </c>
      <c r="B467" s="1">
        <v>42943</v>
      </c>
      <c r="C467">
        <v>4</v>
      </c>
      <c r="D467">
        <f>WORKDAY(Table3[[#This Row],[Days for shipment (scheduled)]],Table4[[#This Row],[Week Day]])</f>
        <v>13</v>
      </c>
      <c r="E467">
        <v>0</v>
      </c>
      <c r="F467" t="s">
        <v>62</v>
      </c>
      <c r="H467">
        <v>9</v>
      </c>
      <c r="I467" t="str">
        <f>_xlfn.XLOOKUP(Table3[[#This Row],[Category Id]],DataCo_Products[Product Category Id],DataCo_Products[Product Category Name])</f>
        <v>Cardio Equipment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>
        <v>9</v>
      </c>
      <c r="T467">
        <v>191</v>
      </c>
      <c r="U467" t="str">
        <f>_xlfn.XLOOKUP(Table3[[#This Row],[Product Id]],DataCo_Products[Product Id],DataCo_Products[Product Name])</f>
        <v>Nike Men's Free 5.0+ Running Shoe</v>
      </c>
      <c r="V467">
        <v>99.989997860000003</v>
      </c>
      <c r="W467">
        <v>95.114003926871064</v>
      </c>
      <c r="X467">
        <v>4</v>
      </c>
      <c r="Y467">
        <v>79.989997860000003</v>
      </c>
      <c r="Z467">
        <v>399.95999144000001</v>
      </c>
      <c r="AA4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7" t="s">
        <v>66</v>
      </c>
    </row>
    <row r="468" spans="1:28" x14ac:dyDescent="0.35">
      <c r="A468">
        <v>13298</v>
      </c>
      <c r="B468" s="1">
        <v>42199</v>
      </c>
      <c r="C468">
        <v>4</v>
      </c>
      <c r="D468">
        <f>WORKDAY(Table3[[#This Row],[Days for shipment (scheduled)]],Table4[[#This Row],[Week Day]])</f>
        <v>5</v>
      </c>
      <c r="E468">
        <v>0</v>
      </c>
      <c r="F468" t="s">
        <v>62</v>
      </c>
      <c r="H468">
        <v>17</v>
      </c>
      <c r="I468" t="str">
        <f>_xlfn.XLOOKUP(Table3[[#This Row],[Category Id]],DataCo_Products[Product Category Id],DataCo_Products[Product Category Name])</f>
        <v>Cleats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>
        <v>17</v>
      </c>
      <c r="T468">
        <v>365</v>
      </c>
      <c r="U468" t="str">
        <f>_xlfn.XLOOKUP(Table3[[#This Row],[Product Id]],DataCo_Products[Product Id],DataCo_Products[Product Name])</f>
        <v>Perfect Fitness Perfect Rip Deck</v>
      </c>
      <c r="V468">
        <v>59.990001679999999</v>
      </c>
      <c r="W468">
        <v>54.488929209402009</v>
      </c>
      <c r="X468">
        <v>4</v>
      </c>
      <c r="Y468">
        <v>4.8000001909999996</v>
      </c>
      <c r="Z468">
        <v>239.96000672</v>
      </c>
      <c r="AA4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8" t="s">
        <v>66</v>
      </c>
    </row>
    <row r="469" spans="1:28" x14ac:dyDescent="0.35">
      <c r="A469">
        <v>62786</v>
      </c>
      <c r="B469" s="1">
        <v>42862</v>
      </c>
      <c r="C469">
        <v>4</v>
      </c>
      <c r="D469">
        <f>WORKDAY(Table3[[#This Row],[Days for shipment (scheduled)]],Table4[[#This Row],[Week Day]])</f>
        <v>6</v>
      </c>
      <c r="E469">
        <v>0</v>
      </c>
      <c r="F469" t="s">
        <v>62</v>
      </c>
      <c r="H469">
        <v>17</v>
      </c>
      <c r="I469" t="str">
        <f>_xlfn.XLOOKUP(Table3[[#This Row],[Category Id]],DataCo_Products[Product Category Id],DataCo_Products[Product Category Name])</f>
        <v>Cleats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>
        <v>17</v>
      </c>
      <c r="T469">
        <v>365</v>
      </c>
      <c r="U469" t="str">
        <f>_xlfn.XLOOKUP(Table3[[#This Row],[Product Id]],DataCo_Products[Product Id],DataCo_Products[Product Name])</f>
        <v>Perfect Fitness Perfect Rip Deck</v>
      </c>
      <c r="V469">
        <v>59.990001679999999</v>
      </c>
      <c r="W469">
        <v>54.488929209402009</v>
      </c>
      <c r="X469">
        <v>4</v>
      </c>
      <c r="Y469">
        <v>9.6000003809999992</v>
      </c>
      <c r="Z469">
        <v>239.96000672</v>
      </c>
      <c r="AA4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69" t="s">
        <v>66</v>
      </c>
    </row>
    <row r="470" spans="1:28" x14ac:dyDescent="0.35">
      <c r="A470">
        <v>13939</v>
      </c>
      <c r="B470" s="1">
        <v>42208</v>
      </c>
      <c r="C470">
        <v>4</v>
      </c>
      <c r="D470">
        <f>WORKDAY(Table3[[#This Row],[Days for shipment (scheduled)]],Table4[[#This Row],[Week Day]])</f>
        <v>9</v>
      </c>
      <c r="E470">
        <v>0</v>
      </c>
      <c r="F470" t="s">
        <v>62</v>
      </c>
      <c r="H470">
        <v>17</v>
      </c>
      <c r="I470" t="str">
        <f>_xlfn.XLOOKUP(Table3[[#This Row],[Category Id]],DataCo_Products[Product Category Id],DataCo_Products[Product Category Name])</f>
        <v>Cleats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>
        <v>17</v>
      </c>
      <c r="T470">
        <v>365</v>
      </c>
      <c r="U470" t="str">
        <f>_xlfn.XLOOKUP(Table3[[#This Row],[Product Id]],DataCo_Products[Product Id],DataCo_Products[Product Name])</f>
        <v>Perfect Fitness Perfect Rip Deck</v>
      </c>
      <c r="V470">
        <v>59.990001679999999</v>
      </c>
      <c r="W470">
        <v>54.488929209402009</v>
      </c>
      <c r="X470">
        <v>4</v>
      </c>
      <c r="Y470">
        <v>28.799999239999998</v>
      </c>
      <c r="Z470">
        <v>239.96000672</v>
      </c>
      <c r="AA4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0" t="s">
        <v>66</v>
      </c>
    </row>
    <row r="471" spans="1:28" x14ac:dyDescent="0.35">
      <c r="A471">
        <v>46864</v>
      </c>
      <c r="B471" s="1">
        <v>42689</v>
      </c>
      <c r="C471">
        <v>4</v>
      </c>
      <c r="D471">
        <f>WORKDAY(Table3[[#This Row],[Days for shipment (scheduled)]],Table4[[#This Row],[Week Day]])</f>
        <v>10</v>
      </c>
      <c r="E471">
        <v>0</v>
      </c>
      <c r="F471" t="s">
        <v>62</v>
      </c>
      <c r="H471">
        <v>17</v>
      </c>
      <c r="I471" t="str">
        <f>_xlfn.XLOOKUP(Table3[[#This Row],[Category Id]],DataCo_Products[Product Category Id],DataCo_Products[Product Category Name])</f>
        <v>Cleats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>
        <v>17</v>
      </c>
      <c r="T471">
        <v>365</v>
      </c>
      <c r="U471" t="str">
        <f>_xlfn.XLOOKUP(Table3[[#This Row],[Product Id]],DataCo_Products[Product Id],DataCo_Products[Product Name])</f>
        <v>Perfect Fitness Perfect Rip Deck</v>
      </c>
      <c r="V471">
        <v>59.990001679999999</v>
      </c>
      <c r="W471">
        <v>54.488929209402009</v>
      </c>
      <c r="X471">
        <v>4</v>
      </c>
      <c r="Y471">
        <v>31.190000529999999</v>
      </c>
      <c r="Z471">
        <v>239.96000672</v>
      </c>
      <c r="AA4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1" t="s">
        <v>66</v>
      </c>
    </row>
    <row r="472" spans="1:28" x14ac:dyDescent="0.35">
      <c r="A472">
        <v>16590</v>
      </c>
      <c r="B472" s="1">
        <v>42247</v>
      </c>
      <c r="C472">
        <v>4</v>
      </c>
      <c r="D472">
        <f>WORKDAY(Table3[[#This Row],[Days for shipment (scheduled)]],Table4[[#This Row],[Week Day]])</f>
        <v>11</v>
      </c>
      <c r="E472">
        <v>0</v>
      </c>
      <c r="F472" t="s">
        <v>62</v>
      </c>
      <c r="H472">
        <v>17</v>
      </c>
      <c r="I472" t="str">
        <f>_xlfn.XLOOKUP(Table3[[#This Row],[Category Id]],DataCo_Products[Product Category Id],DataCo_Products[Product Category Name])</f>
        <v>Cleats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>
        <v>17</v>
      </c>
      <c r="T472">
        <v>365</v>
      </c>
      <c r="U472" t="str">
        <f>_xlfn.XLOOKUP(Table3[[#This Row],[Product Id]],DataCo_Products[Product Id],DataCo_Products[Product Name])</f>
        <v>Perfect Fitness Perfect Rip Deck</v>
      </c>
      <c r="V472">
        <v>59.990001679999999</v>
      </c>
      <c r="W472">
        <v>54.488929209402009</v>
      </c>
      <c r="X472">
        <v>4</v>
      </c>
      <c r="Y472">
        <v>43.189998629999998</v>
      </c>
      <c r="Z472">
        <v>239.96000672</v>
      </c>
      <c r="AA4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2" t="s">
        <v>66</v>
      </c>
    </row>
    <row r="473" spans="1:28" x14ac:dyDescent="0.35">
      <c r="A473">
        <v>62840</v>
      </c>
      <c r="B473" s="1">
        <v>42893</v>
      </c>
      <c r="C473">
        <v>4</v>
      </c>
      <c r="D473">
        <f>WORKDAY(Table3[[#This Row],[Days for shipment (scheduled)]],Table4[[#This Row],[Week Day]])</f>
        <v>12</v>
      </c>
      <c r="E473">
        <v>0</v>
      </c>
      <c r="F473" t="s">
        <v>62</v>
      </c>
      <c r="H473">
        <v>17</v>
      </c>
      <c r="I473" t="str">
        <f>_xlfn.XLOOKUP(Table3[[#This Row],[Category Id]],DataCo_Products[Product Category Id],DataCo_Products[Product Category Name])</f>
        <v>Cleats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>
        <v>17</v>
      </c>
      <c r="T473">
        <v>365</v>
      </c>
      <c r="U473" t="str">
        <f>_xlfn.XLOOKUP(Table3[[#This Row],[Product Id]],DataCo_Products[Product Id],DataCo_Products[Product Name])</f>
        <v>Perfect Fitness Perfect Rip Deck</v>
      </c>
      <c r="V473">
        <v>59.990001679999999</v>
      </c>
      <c r="W473">
        <v>54.488929209402009</v>
      </c>
      <c r="X473">
        <v>4</v>
      </c>
      <c r="Y473">
        <v>59.990001679999999</v>
      </c>
      <c r="Z473">
        <v>239.96000672</v>
      </c>
      <c r="AA4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3" t="s">
        <v>66</v>
      </c>
    </row>
    <row r="474" spans="1:28" x14ac:dyDescent="0.35">
      <c r="A474">
        <v>66959</v>
      </c>
      <c r="B474" s="1">
        <v>42834</v>
      </c>
      <c r="C474">
        <v>4</v>
      </c>
      <c r="D474">
        <f>WORKDAY(Table3[[#This Row],[Days for shipment (scheduled)]],Table4[[#This Row],[Week Day]])</f>
        <v>13</v>
      </c>
      <c r="E474">
        <v>0</v>
      </c>
      <c r="F474" t="s">
        <v>62</v>
      </c>
      <c r="H474">
        <v>24</v>
      </c>
      <c r="I474" t="str">
        <f>_xlfn.XLOOKUP(Table3[[#This Row],[Category Id]],DataCo_Products[Product Category Id],DataCo_Products[Product Category Name])</f>
        <v>Women's Apparel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>
        <v>24</v>
      </c>
      <c r="T474">
        <v>502</v>
      </c>
      <c r="U474" t="str">
        <f>_xlfn.XLOOKUP(Table3[[#This Row],[Product Id]],DataCo_Products[Product Id],DataCo_Products[Product Name])</f>
        <v>Nike Men's Dri-FIT Victory Golf Polo</v>
      </c>
      <c r="V474">
        <v>50</v>
      </c>
      <c r="W474">
        <v>43.678035218757444</v>
      </c>
      <c r="X474">
        <v>4</v>
      </c>
      <c r="Y474">
        <v>2</v>
      </c>
      <c r="Z474">
        <v>200</v>
      </c>
      <c r="AA4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4" t="s">
        <v>66</v>
      </c>
    </row>
    <row r="475" spans="1:28" x14ac:dyDescent="0.35">
      <c r="A475">
        <v>63220</v>
      </c>
      <c r="B475" s="1">
        <v>43046</v>
      </c>
      <c r="C475">
        <v>4</v>
      </c>
      <c r="D475">
        <f>WORKDAY(Table3[[#This Row],[Days for shipment (scheduled)]],Table4[[#This Row],[Week Day]])</f>
        <v>5</v>
      </c>
      <c r="E475">
        <v>0</v>
      </c>
      <c r="F475" t="s">
        <v>62</v>
      </c>
      <c r="H475">
        <v>29</v>
      </c>
      <c r="I475" t="str">
        <f>_xlfn.XLOOKUP(Table3[[#This Row],[Category Id]],DataCo_Products[Product Category Id],DataCo_Products[Product Category Name])</f>
        <v>Shop By Sport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>
        <v>29</v>
      </c>
      <c r="T475">
        <v>627</v>
      </c>
      <c r="U475" t="str">
        <f>_xlfn.XLOOKUP(Table3[[#This Row],[Product Id]],DataCo_Products[Product Id],DataCo_Products[Product Name])</f>
        <v>Under Armour Girls' Toddler Spine Surge Runni</v>
      </c>
      <c r="V475">
        <v>39.990001679999999</v>
      </c>
      <c r="W475">
        <v>34.198098313835338</v>
      </c>
      <c r="X475">
        <v>4</v>
      </c>
      <c r="Y475">
        <v>8</v>
      </c>
      <c r="Z475">
        <v>159.96000672</v>
      </c>
      <c r="AA4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5" t="s">
        <v>66</v>
      </c>
    </row>
    <row r="476" spans="1:28" x14ac:dyDescent="0.35">
      <c r="A476">
        <v>19642</v>
      </c>
      <c r="B476" s="1">
        <v>42291</v>
      </c>
      <c r="C476">
        <v>4</v>
      </c>
      <c r="D476">
        <f>WORKDAY(Table3[[#This Row],[Days for shipment (scheduled)]],Table4[[#This Row],[Week Day]])</f>
        <v>6</v>
      </c>
      <c r="E476">
        <v>0</v>
      </c>
      <c r="F476" t="s">
        <v>62</v>
      </c>
      <c r="H476">
        <v>24</v>
      </c>
      <c r="I476" t="str">
        <f>_xlfn.XLOOKUP(Table3[[#This Row],[Category Id]],DataCo_Products[Product Category Id],DataCo_Products[Product Category Name])</f>
        <v>Women's Apparel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>
        <v>24</v>
      </c>
      <c r="T476">
        <v>502</v>
      </c>
      <c r="U476" t="str">
        <f>_xlfn.XLOOKUP(Table3[[#This Row],[Product Id]],DataCo_Products[Product Id],DataCo_Products[Product Name])</f>
        <v>Nike Men's Dri-FIT Victory Golf Polo</v>
      </c>
      <c r="V476">
        <v>50</v>
      </c>
      <c r="W476">
        <v>43.678035218757444</v>
      </c>
      <c r="X476">
        <v>4</v>
      </c>
      <c r="Y476">
        <v>11</v>
      </c>
      <c r="Z476">
        <v>200</v>
      </c>
      <c r="AA4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6" t="s">
        <v>66</v>
      </c>
    </row>
    <row r="477" spans="1:28" x14ac:dyDescent="0.35">
      <c r="A477">
        <v>65439</v>
      </c>
      <c r="B477" s="1">
        <v>42960</v>
      </c>
      <c r="C477">
        <v>4</v>
      </c>
      <c r="D477">
        <f>WORKDAY(Table3[[#This Row],[Days for shipment (scheduled)]],Table4[[#This Row],[Week Day]])</f>
        <v>9</v>
      </c>
      <c r="E477">
        <v>0</v>
      </c>
      <c r="F477" t="s">
        <v>62</v>
      </c>
      <c r="H477">
        <v>24</v>
      </c>
      <c r="I477" t="str">
        <f>_xlfn.XLOOKUP(Table3[[#This Row],[Category Id]],DataCo_Products[Product Category Id],DataCo_Products[Product Category Name])</f>
        <v>Women's Apparel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>
        <v>24</v>
      </c>
      <c r="T477">
        <v>502</v>
      </c>
      <c r="U477" t="str">
        <f>_xlfn.XLOOKUP(Table3[[#This Row],[Product Id]],DataCo_Products[Product Id],DataCo_Products[Product Name])</f>
        <v>Nike Men's Dri-FIT Victory Golf Polo</v>
      </c>
      <c r="V477">
        <v>50</v>
      </c>
      <c r="W477">
        <v>43.678035218757444</v>
      </c>
      <c r="X477">
        <v>4</v>
      </c>
      <c r="Y477">
        <v>14</v>
      </c>
      <c r="Z477">
        <v>200</v>
      </c>
      <c r="AA4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7" t="s">
        <v>66</v>
      </c>
    </row>
    <row r="478" spans="1:28" x14ac:dyDescent="0.35">
      <c r="A478">
        <v>62840</v>
      </c>
      <c r="B478" s="1">
        <v>42893</v>
      </c>
      <c r="C478">
        <v>4</v>
      </c>
      <c r="D478">
        <f>WORKDAY(Table3[[#This Row],[Days for shipment (scheduled)]],Table4[[#This Row],[Week Day]])</f>
        <v>10</v>
      </c>
      <c r="E478">
        <v>0</v>
      </c>
      <c r="F478" t="s">
        <v>62</v>
      </c>
      <c r="H478">
        <v>24</v>
      </c>
      <c r="I478" t="str">
        <f>_xlfn.XLOOKUP(Table3[[#This Row],[Category Id]],DataCo_Products[Product Category Id],DataCo_Products[Product Category Name])</f>
        <v>Women's Apparel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>
        <v>24</v>
      </c>
      <c r="T478">
        <v>502</v>
      </c>
      <c r="U478" t="str">
        <f>_xlfn.XLOOKUP(Table3[[#This Row],[Product Id]],DataCo_Products[Product Id],DataCo_Products[Product Name])</f>
        <v>Nike Men's Dri-FIT Victory Golf Polo</v>
      </c>
      <c r="V478">
        <v>50</v>
      </c>
      <c r="W478">
        <v>43.678035218757444</v>
      </c>
      <c r="X478">
        <v>4</v>
      </c>
      <c r="Y478">
        <v>20</v>
      </c>
      <c r="Z478">
        <v>200</v>
      </c>
      <c r="AA4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8" t="s">
        <v>66</v>
      </c>
    </row>
    <row r="479" spans="1:28" x14ac:dyDescent="0.35">
      <c r="A479">
        <v>17363</v>
      </c>
      <c r="B479" s="1">
        <v>42317</v>
      </c>
      <c r="C479">
        <v>4</v>
      </c>
      <c r="D479">
        <f>WORKDAY(Table3[[#This Row],[Days for shipment (scheduled)]],Table4[[#This Row],[Week Day]])</f>
        <v>11</v>
      </c>
      <c r="E479">
        <v>0</v>
      </c>
      <c r="F479" t="s">
        <v>62</v>
      </c>
      <c r="H479">
        <v>24</v>
      </c>
      <c r="I479" t="str">
        <f>_xlfn.XLOOKUP(Table3[[#This Row],[Category Id]],DataCo_Products[Product Category Id],DataCo_Products[Product Category Name])</f>
        <v>Women's Apparel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>
        <v>24</v>
      </c>
      <c r="T479">
        <v>502</v>
      </c>
      <c r="U479" t="str">
        <f>_xlfn.XLOOKUP(Table3[[#This Row],[Product Id]],DataCo_Products[Product Id],DataCo_Products[Product Name])</f>
        <v>Nike Men's Dri-FIT Victory Golf Polo</v>
      </c>
      <c r="V479">
        <v>50</v>
      </c>
      <c r="W479">
        <v>43.678035218757444</v>
      </c>
      <c r="X479">
        <v>4</v>
      </c>
      <c r="Y479">
        <v>20</v>
      </c>
      <c r="Z479">
        <v>200</v>
      </c>
      <c r="AA4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79" t="s">
        <v>66</v>
      </c>
    </row>
    <row r="480" spans="1:28" x14ac:dyDescent="0.35">
      <c r="A480">
        <v>13298</v>
      </c>
      <c r="B480" s="1">
        <v>42199</v>
      </c>
      <c r="C480">
        <v>4</v>
      </c>
      <c r="D480">
        <f>WORKDAY(Table3[[#This Row],[Days for shipment (scheduled)]],Table4[[#This Row],[Week Day]])</f>
        <v>12</v>
      </c>
      <c r="E480">
        <v>0</v>
      </c>
      <c r="F480" t="s">
        <v>62</v>
      </c>
      <c r="H480">
        <v>29</v>
      </c>
      <c r="I480" t="str">
        <f>_xlfn.XLOOKUP(Table3[[#This Row],[Category Id]],DataCo_Products[Product Category Id],DataCo_Products[Product Category Name])</f>
        <v>Shop By Sport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>
        <v>29</v>
      </c>
      <c r="T480">
        <v>627</v>
      </c>
      <c r="U480" t="str">
        <f>_xlfn.XLOOKUP(Table3[[#This Row],[Product Id]],DataCo_Products[Product Id],DataCo_Products[Product Name])</f>
        <v>Under Armour Girls' Toddler Spine Surge Runni</v>
      </c>
      <c r="V480">
        <v>39.990001679999999</v>
      </c>
      <c r="W480">
        <v>34.198098313835338</v>
      </c>
      <c r="X480">
        <v>4</v>
      </c>
      <c r="Y480">
        <v>16</v>
      </c>
      <c r="Z480">
        <v>159.96000672</v>
      </c>
      <c r="AA4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0" t="s">
        <v>66</v>
      </c>
    </row>
    <row r="481" spans="1:28" x14ac:dyDescent="0.35">
      <c r="A481">
        <v>18237</v>
      </c>
      <c r="B481" s="1">
        <v>42271</v>
      </c>
      <c r="C481">
        <v>4</v>
      </c>
      <c r="D481">
        <f>WORKDAY(Table3[[#This Row],[Days for shipment (scheduled)]],Table4[[#This Row],[Week Day]])</f>
        <v>13</v>
      </c>
      <c r="E481">
        <v>0</v>
      </c>
      <c r="F481" t="s">
        <v>62</v>
      </c>
      <c r="H481">
        <v>24</v>
      </c>
      <c r="I481" t="str">
        <f>_xlfn.XLOOKUP(Table3[[#This Row],[Category Id]],DataCo_Products[Product Category Id],DataCo_Products[Product Category Name])</f>
        <v>Women's Apparel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>
        <v>24</v>
      </c>
      <c r="T481">
        <v>502</v>
      </c>
      <c r="U481" t="str">
        <f>_xlfn.XLOOKUP(Table3[[#This Row],[Product Id]],DataCo_Products[Product Id],DataCo_Products[Product Name])</f>
        <v>Nike Men's Dri-FIT Victory Golf Polo</v>
      </c>
      <c r="V481">
        <v>50</v>
      </c>
      <c r="W481">
        <v>43.678035218757444</v>
      </c>
      <c r="X481">
        <v>4</v>
      </c>
      <c r="Y481">
        <v>34</v>
      </c>
      <c r="Z481">
        <v>200</v>
      </c>
      <c r="AA4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1" t="s">
        <v>66</v>
      </c>
    </row>
    <row r="482" spans="1:28" x14ac:dyDescent="0.35">
      <c r="A482">
        <v>66958</v>
      </c>
      <c r="B482" s="1">
        <v>42834</v>
      </c>
      <c r="C482">
        <v>4</v>
      </c>
      <c r="D482">
        <f>WORKDAY(Table3[[#This Row],[Days for shipment (scheduled)]],Table4[[#This Row],[Week Day]])</f>
        <v>5</v>
      </c>
      <c r="E482">
        <v>0</v>
      </c>
      <c r="F482" t="s">
        <v>62</v>
      </c>
      <c r="H482">
        <v>29</v>
      </c>
      <c r="I482" t="str">
        <f>_xlfn.XLOOKUP(Table3[[#This Row],[Category Id]],DataCo_Products[Product Category Id],DataCo_Products[Product Category Name])</f>
        <v>Shop By Sport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>
        <v>29</v>
      </c>
      <c r="T482">
        <v>627</v>
      </c>
      <c r="U482" t="str">
        <f>_xlfn.XLOOKUP(Table3[[#This Row],[Product Id]],DataCo_Products[Product Id],DataCo_Products[Product Name])</f>
        <v>Under Armour Girls' Toddler Spine Surge Runni</v>
      </c>
      <c r="V482">
        <v>39.990001679999999</v>
      </c>
      <c r="W482">
        <v>34.198098313835338</v>
      </c>
      <c r="X482">
        <v>4</v>
      </c>
      <c r="Y482">
        <v>28.790000920000001</v>
      </c>
      <c r="Z482">
        <v>159.96000672</v>
      </c>
      <c r="AA4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2" t="s">
        <v>66</v>
      </c>
    </row>
    <row r="483" spans="1:28" x14ac:dyDescent="0.35">
      <c r="A483">
        <v>66764</v>
      </c>
      <c r="B483" s="1">
        <v>42744</v>
      </c>
      <c r="C483">
        <v>4</v>
      </c>
      <c r="D483">
        <f>WORKDAY(Table3[[#This Row],[Days for shipment (scheduled)]],Table4[[#This Row],[Week Day]])</f>
        <v>6</v>
      </c>
      <c r="E483">
        <v>0</v>
      </c>
      <c r="F483" t="s">
        <v>62</v>
      </c>
      <c r="H483">
        <v>24</v>
      </c>
      <c r="I483" t="str">
        <f>_xlfn.XLOOKUP(Table3[[#This Row],[Category Id]],DataCo_Products[Product Category Id],DataCo_Products[Product Category Name])</f>
        <v>Women's Apparel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>
        <v>24</v>
      </c>
      <c r="T483">
        <v>502</v>
      </c>
      <c r="U483" t="str">
        <f>_xlfn.XLOOKUP(Table3[[#This Row],[Product Id]],DataCo_Products[Product Id],DataCo_Products[Product Name])</f>
        <v>Nike Men's Dri-FIT Victory Golf Polo</v>
      </c>
      <c r="V483">
        <v>50</v>
      </c>
      <c r="W483">
        <v>43.678035218757444</v>
      </c>
      <c r="X483">
        <v>4</v>
      </c>
      <c r="Y483">
        <v>36</v>
      </c>
      <c r="Z483">
        <v>200</v>
      </c>
      <c r="AA4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3" t="s">
        <v>66</v>
      </c>
    </row>
    <row r="484" spans="1:28" x14ac:dyDescent="0.35">
      <c r="A484">
        <v>66764</v>
      </c>
      <c r="B484" s="1">
        <v>42744</v>
      </c>
      <c r="C484">
        <v>4</v>
      </c>
      <c r="D484">
        <f>WORKDAY(Table3[[#This Row],[Days for shipment (scheduled)]],Table4[[#This Row],[Week Day]])</f>
        <v>9</v>
      </c>
      <c r="E484">
        <v>0</v>
      </c>
      <c r="F484" t="s">
        <v>62</v>
      </c>
      <c r="H484">
        <v>24</v>
      </c>
      <c r="I484" t="str">
        <f>_xlfn.XLOOKUP(Table3[[#This Row],[Category Id]],DataCo_Products[Product Category Id],DataCo_Products[Product Category Name])</f>
        <v>Women's Apparel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>
        <v>24</v>
      </c>
      <c r="T484">
        <v>502</v>
      </c>
      <c r="U484" t="str">
        <f>_xlfn.XLOOKUP(Table3[[#This Row],[Product Id]],DataCo_Products[Product Id],DataCo_Products[Product Name])</f>
        <v>Nike Men's Dri-FIT Victory Golf Polo</v>
      </c>
      <c r="V484">
        <v>50</v>
      </c>
      <c r="W484">
        <v>43.678035218757444</v>
      </c>
      <c r="X484">
        <v>4</v>
      </c>
      <c r="Y484">
        <v>40</v>
      </c>
      <c r="Z484">
        <v>200</v>
      </c>
      <c r="AA4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4" t="s">
        <v>66</v>
      </c>
    </row>
    <row r="485" spans="1:28" x14ac:dyDescent="0.35">
      <c r="A485">
        <v>48193</v>
      </c>
      <c r="B485" s="1">
        <v>42472</v>
      </c>
      <c r="C485">
        <v>4</v>
      </c>
      <c r="D485">
        <f>WORKDAY(Table3[[#This Row],[Days for shipment (scheduled)]],Table4[[#This Row],[Week Day]])</f>
        <v>10</v>
      </c>
      <c r="E485">
        <v>0</v>
      </c>
      <c r="F485" t="s">
        <v>62</v>
      </c>
      <c r="H485">
        <v>40</v>
      </c>
      <c r="I485" t="str">
        <f>_xlfn.XLOOKUP(Table3[[#This Row],[Category Id]],DataCo_Products[Product Category Id],DataCo_Products[Product Category Name])</f>
        <v>Accessories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>
        <v>40</v>
      </c>
      <c r="T485">
        <v>905</v>
      </c>
      <c r="U485" t="str">
        <f>_xlfn.XLOOKUP(Table3[[#This Row],[Product Id]],DataCo_Products[Product Id],DataCo_Products[Product Name])</f>
        <v>Team Golf Texas Longhorns Putter Grip</v>
      </c>
      <c r="V485">
        <v>24.989999770000001</v>
      </c>
      <c r="W485">
        <v>20.52742837007143</v>
      </c>
      <c r="X485">
        <v>4</v>
      </c>
      <c r="Y485">
        <v>10</v>
      </c>
      <c r="Z485">
        <v>99.959999080000003</v>
      </c>
      <c r="AA4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5" t="s">
        <v>66</v>
      </c>
    </row>
    <row r="486" spans="1:28" x14ac:dyDescent="0.35">
      <c r="A486">
        <v>15231</v>
      </c>
      <c r="B486" s="1">
        <v>42316</v>
      </c>
      <c r="C486">
        <v>4</v>
      </c>
      <c r="D486">
        <f>WORKDAY(Table3[[#This Row],[Days for shipment (scheduled)]],Table4[[#This Row],[Week Day]])</f>
        <v>11</v>
      </c>
      <c r="E486">
        <v>0</v>
      </c>
      <c r="F486" t="s">
        <v>62</v>
      </c>
      <c r="H486">
        <v>5</v>
      </c>
      <c r="I486" t="str">
        <f>_xlfn.XLOOKUP(Table3[[#This Row],[Category Id]],DataCo_Products[Product Category Id],DataCo_Products[Product Category Name])</f>
        <v>Lacrosse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>
        <v>5</v>
      </c>
      <c r="T486">
        <v>93</v>
      </c>
      <c r="U486" t="str">
        <f>_xlfn.XLOOKUP(Table3[[#This Row],[Product Id]],DataCo_Products[Product Id],DataCo_Products[Product Name])</f>
        <v>Under Armour Men's Tech II T-Shirt</v>
      </c>
      <c r="V486">
        <v>24.989999770000001</v>
      </c>
      <c r="W486">
        <v>17.455999691500001</v>
      </c>
      <c r="X486">
        <v>4</v>
      </c>
      <c r="Y486">
        <v>9</v>
      </c>
      <c r="Z486">
        <v>99.959999080000003</v>
      </c>
      <c r="AA4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6" t="s">
        <v>66</v>
      </c>
    </row>
    <row r="487" spans="1:28" x14ac:dyDescent="0.35">
      <c r="A487">
        <v>10451</v>
      </c>
      <c r="B487" s="1">
        <v>42041</v>
      </c>
      <c r="C487">
        <v>4</v>
      </c>
      <c r="D487">
        <f>WORKDAY(Table3[[#This Row],[Days for shipment (scheduled)]],Table4[[#This Row],[Week Day]])</f>
        <v>12</v>
      </c>
      <c r="E487">
        <v>0</v>
      </c>
      <c r="F487" t="s">
        <v>62</v>
      </c>
      <c r="H487">
        <v>3</v>
      </c>
      <c r="I487" t="str">
        <f>_xlfn.XLOOKUP(Table3[[#This Row],[Category Id]],DataCo_Products[Product Category Id],DataCo_Products[Product Category Name])</f>
        <v>Baseball &amp; Softball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>
        <v>3</v>
      </c>
      <c r="T487">
        <v>44</v>
      </c>
      <c r="U487" t="str">
        <f>_xlfn.XLOOKUP(Table3[[#This Row],[Product Id]],DataCo_Products[Product Id],DataCo_Products[Product Name])</f>
        <v>adidas Men's F10 Messi TRX FG Soccer Cleat</v>
      </c>
      <c r="V487">
        <v>59.990001679999999</v>
      </c>
      <c r="W487">
        <v>57.194418487916671</v>
      </c>
      <c r="X487">
        <v>4</v>
      </c>
      <c r="Y487">
        <v>40.790000919999997</v>
      </c>
      <c r="Z487">
        <v>239.96000672</v>
      </c>
      <c r="AA4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7" t="s">
        <v>66</v>
      </c>
    </row>
    <row r="488" spans="1:28" x14ac:dyDescent="0.35">
      <c r="A488">
        <v>10459</v>
      </c>
      <c r="B488" s="1">
        <v>42041</v>
      </c>
      <c r="C488">
        <v>4</v>
      </c>
      <c r="D488">
        <f>WORKDAY(Table3[[#This Row],[Days for shipment (scheduled)]],Table4[[#This Row],[Week Day]])</f>
        <v>13</v>
      </c>
      <c r="E488">
        <v>1</v>
      </c>
      <c r="F488" t="s">
        <v>62</v>
      </c>
      <c r="H488">
        <v>9</v>
      </c>
      <c r="I488" t="str">
        <f>_xlfn.XLOOKUP(Table3[[#This Row],[Category Id]],DataCo_Products[Product Category Id],DataCo_Products[Product Category Name])</f>
        <v>Cardio Equipment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>
        <v>9</v>
      </c>
      <c r="T488">
        <v>191</v>
      </c>
      <c r="U488" t="str">
        <f>_xlfn.XLOOKUP(Table3[[#This Row],[Product Id]],DataCo_Products[Product Id],DataCo_Products[Product Name])</f>
        <v>Nike Men's Free 5.0+ Running Shoe</v>
      </c>
      <c r="V488">
        <v>99.989997860000003</v>
      </c>
      <c r="W488">
        <v>95.114003926871064</v>
      </c>
      <c r="X488">
        <v>4</v>
      </c>
      <c r="Y488">
        <v>0</v>
      </c>
      <c r="Z488">
        <v>399.95999144000001</v>
      </c>
      <c r="AA4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8" t="s">
        <v>66</v>
      </c>
    </row>
    <row r="489" spans="1:28" x14ac:dyDescent="0.35">
      <c r="A489">
        <v>64222</v>
      </c>
      <c r="B489" s="1">
        <v>42942</v>
      </c>
      <c r="C489">
        <v>4</v>
      </c>
      <c r="D489">
        <f>WORKDAY(Table3[[#This Row],[Days for shipment (scheduled)]],Table4[[#This Row],[Week Day]])</f>
        <v>5</v>
      </c>
      <c r="E489">
        <v>0</v>
      </c>
      <c r="F489" t="s">
        <v>62</v>
      </c>
      <c r="H489">
        <v>9</v>
      </c>
      <c r="I489" t="str">
        <f>_xlfn.XLOOKUP(Table3[[#This Row],[Category Id]],DataCo_Products[Product Category Id],DataCo_Products[Product Category Name])</f>
        <v>Cardio Equipment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>
        <v>9</v>
      </c>
      <c r="T489">
        <v>191</v>
      </c>
      <c r="U489" t="str">
        <f>_xlfn.XLOOKUP(Table3[[#This Row],[Product Id]],DataCo_Products[Product Id],DataCo_Products[Product Name])</f>
        <v>Nike Men's Free 5.0+ Running Shoe</v>
      </c>
      <c r="V489">
        <v>99.989997860000003</v>
      </c>
      <c r="W489">
        <v>95.114003926871064</v>
      </c>
      <c r="X489">
        <v>4</v>
      </c>
      <c r="Y489">
        <v>12</v>
      </c>
      <c r="Z489">
        <v>399.95999144000001</v>
      </c>
      <c r="AA4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89" t="s">
        <v>66</v>
      </c>
    </row>
    <row r="490" spans="1:28" x14ac:dyDescent="0.35">
      <c r="A490">
        <v>63907</v>
      </c>
      <c r="B490" s="1">
        <v>42937</v>
      </c>
      <c r="C490">
        <v>4</v>
      </c>
      <c r="D490">
        <f>WORKDAY(Table3[[#This Row],[Days for shipment (scheduled)]],Table4[[#This Row],[Week Day]])</f>
        <v>6</v>
      </c>
      <c r="E490">
        <v>0</v>
      </c>
      <c r="F490" t="s">
        <v>62</v>
      </c>
      <c r="H490">
        <v>9</v>
      </c>
      <c r="I490" t="str">
        <f>_xlfn.XLOOKUP(Table3[[#This Row],[Category Id]],DataCo_Products[Product Category Id],DataCo_Products[Product Category Name])</f>
        <v>Cardio Equipment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>
        <v>9</v>
      </c>
      <c r="T490">
        <v>191</v>
      </c>
      <c r="U490" t="str">
        <f>_xlfn.XLOOKUP(Table3[[#This Row],[Product Id]],DataCo_Products[Product Id],DataCo_Products[Product Name])</f>
        <v>Nike Men's Free 5.0+ Running Shoe</v>
      </c>
      <c r="V490">
        <v>99.989997860000003</v>
      </c>
      <c r="W490">
        <v>95.114003926871064</v>
      </c>
      <c r="X490">
        <v>4</v>
      </c>
      <c r="Y490">
        <v>16</v>
      </c>
      <c r="Z490">
        <v>399.95999144000001</v>
      </c>
      <c r="AA4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0" t="s">
        <v>66</v>
      </c>
    </row>
    <row r="491" spans="1:28" x14ac:dyDescent="0.35">
      <c r="A491">
        <v>19178</v>
      </c>
      <c r="B491" s="1">
        <v>42195</v>
      </c>
      <c r="C491">
        <v>4</v>
      </c>
      <c r="D491">
        <f>WORKDAY(Table3[[#This Row],[Days for shipment (scheduled)]],Table4[[#This Row],[Week Day]])</f>
        <v>9</v>
      </c>
      <c r="E491">
        <v>0</v>
      </c>
      <c r="F491" t="s">
        <v>62</v>
      </c>
      <c r="H491">
        <v>9</v>
      </c>
      <c r="I491" t="str">
        <f>_xlfn.XLOOKUP(Table3[[#This Row],[Category Id]],DataCo_Products[Product Category Id],DataCo_Products[Product Category Name])</f>
        <v>Cardio Equipment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>
        <v>9</v>
      </c>
      <c r="T491">
        <v>191</v>
      </c>
      <c r="U491" t="str">
        <f>_xlfn.XLOOKUP(Table3[[#This Row],[Product Id]],DataCo_Products[Product Id],DataCo_Products[Product Name])</f>
        <v>Nike Men's Free 5.0+ Running Shoe</v>
      </c>
      <c r="V491">
        <v>99.989997860000003</v>
      </c>
      <c r="W491">
        <v>95.114003926871064</v>
      </c>
      <c r="X491">
        <v>4</v>
      </c>
      <c r="Y491">
        <v>20</v>
      </c>
      <c r="Z491">
        <v>399.95999144000001</v>
      </c>
      <c r="AA4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1" t="s">
        <v>66</v>
      </c>
    </row>
    <row r="492" spans="1:28" x14ac:dyDescent="0.35">
      <c r="A492">
        <v>67046</v>
      </c>
      <c r="B492" s="1">
        <v>42864</v>
      </c>
      <c r="C492">
        <v>4</v>
      </c>
      <c r="D492">
        <f>WORKDAY(Table3[[#This Row],[Days for shipment (scheduled)]],Table4[[#This Row],[Week Day]])</f>
        <v>10</v>
      </c>
      <c r="E492">
        <v>0</v>
      </c>
      <c r="F492" t="s">
        <v>62</v>
      </c>
      <c r="H492">
        <v>9</v>
      </c>
      <c r="I492" t="str">
        <f>_xlfn.XLOOKUP(Table3[[#This Row],[Category Id]],DataCo_Products[Product Category Id],DataCo_Products[Product Category Name])</f>
        <v>Cardio Equipment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>
        <v>9</v>
      </c>
      <c r="T492">
        <v>191</v>
      </c>
      <c r="U492" t="str">
        <f>_xlfn.XLOOKUP(Table3[[#This Row],[Product Id]],DataCo_Products[Product Id],DataCo_Products[Product Name])</f>
        <v>Nike Men's Free 5.0+ Running Shoe</v>
      </c>
      <c r="V492">
        <v>99.989997860000003</v>
      </c>
      <c r="W492">
        <v>95.114003926871064</v>
      </c>
      <c r="X492">
        <v>4</v>
      </c>
      <c r="Y492">
        <v>20</v>
      </c>
      <c r="Z492">
        <v>399.95999144000001</v>
      </c>
      <c r="AA4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2" t="s">
        <v>66</v>
      </c>
    </row>
    <row r="493" spans="1:28" x14ac:dyDescent="0.35">
      <c r="A493">
        <v>65312</v>
      </c>
      <c r="B493" s="1">
        <v>43047</v>
      </c>
      <c r="C493">
        <v>4</v>
      </c>
      <c r="D493">
        <f>WORKDAY(Table3[[#This Row],[Days for shipment (scheduled)]],Table4[[#This Row],[Week Day]])</f>
        <v>11</v>
      </c>
      <c r="E493">
        <v>0</v>
      </c>
      <c r="F493" t="s">
        <v>62</v>
      </c>
      <c r="H493">
        <v>9</v>
      </c>
      <c r="I493" t="str">
        <f>_xlfn.XLOOKUP(Table3[[#This Row],[Category Id]],DataCo_Products[Product Category Id],DataCo_Products[Product Category Name])</f>
        <v>Cardio Equipment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>
        <v>9</v>
      </c>
      <c r="T493">
        <v>191</v>
      </c>
      <c r="U493" t="str">
        <f>_xlfn.XLOOKUP(Table3[[#This Row],[Product Id]],DataCo_Products[Product Id],DataCo_Products[Product Name])</f>
        <v>Nike Men's Free 5.0+ Running Shoe</v>
      </c>
      <c r="V493">
        <v>99.989997860000003</v>
      </c>
      <c r="W493">
        <v>95.114003926871064</v>
      </c>
      <c r="X493">
        <v>4</v>
      </c>
      <c r="Y493">
        <v>22</v>
      </c>
      <c r="Z493">
        <v>399.95999144000001</v>
      </c>
      <c r="AA4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3" t="s">
        <v>66</v>
      </c>
    </row>
    <row r="494" spans="1:28" x14ac:dyDescent="0.35">
      <c r="A494">
        <v>16436</v>
      </c>
      <c r="B494" s="1">
        <v>42244</v>
      </c>
      <c r="C494">
        <v>4</v>
      </c>
      <c r="D494">
        <f>WORKDAY(Table3[[#This Row],[Days for shipment (scheduled)]],Table4[[#This Row],[Week Day]])</f>
        <v>12</v>
      </c>
      <c r="E494">
        <v>0</v>
      </c>
      <c r="F494" t="s">
        <v>62</v>
      </c>
      <c r="H494">
        <v>9</v>
      </c>
      <c r="I494" t="str">
        <f>_xlfn.XLOOKUP(Table3[[#This Row],[Category Id]],DataCo_Products[Product Category Id],DataCo_Products[Product Category Name])</f>
        <v>Cardio Equipment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>
        <v>9</v>
      </c>
      <c r="T494">
        <v>191</v>
      </c>
      <c r="U494" t="str">
        <f>_xlfn.XLOOKUP(Table3[[#This Row],[Product Id]],DataCo_Products[Product Id],DataCo_Products[Product Name])</f>
        <v>Nike Men's Free 5.0+ Running Shoe</v>
      </c>
      <c r="V494">
        <v>99.989997860000003</v>
      </c>
      <c r="W494">
        <v>95.114003926871064</v>
      </c>
      <c r="X494">
        <v>4</v>
      </c>
      <c r="Y494">
        <v>36</v>
      </c>
      <c r="Z494">
        <v>399.95999144000001</v>
      </c>
      <c r="AA4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4" t="s">
        <v>66</v>
      </c>
    </row>
    <row r="495" spans="1:28" x14ac:dyDescent="0.35">
      <c r="A495">
        <v>11822</v>
      </c>
      <c r="B495" s="1">
        <v>42177</v>
      </c>
      <c r="C495">
        <v>4</v>
      </c>
      <c r="D495">
        <f>WORKDAY(Table3[[#This Row],[Days for shipment (scheduled)]],Table4[[#This Row],[Week Day]])</f>
        <v>13</v>
      </c>
      <c r="E495">
        <v>0</v>
      </c>
      <c r="F495" t="s">
        <v>62</v>
      </c>
      <c r="H495">
        <v>13</v>
      </c>
      <c r="I495" t="str">
        <f>_xlfn.XLOOKUP(Table3[[#This Row],[Category Id]],DataCo_Products[Product Category Id],DataCo_Products[Product Category Name])</f>
        <v>Electronics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>
        <v>13</v>
      </c>
      <c r="T495">
        <v>282</v>
      </c>
      <c r="U495" t="str">
        <f>_xlfn.XLOOKUP(Table3[[#This Row],[Product Id]],DataCo_Products[Product Id],DataCo_Products[Product Name])</f>
        <v>Under Armour Women's Ignite PIP VI Slide</v>
      </c>
      <c r="V495">
        <v>31.989999770000001</v>
      </c>
      <c r="W495">
        <v>27.763856872771434</v>
      </c>
      <c r="X495">
        <v>4</v>
      </c>
      <c r="Y495">
        <v>11.52000046</v>
      </c>
      <c r="Z495">
        <v>127.95999908</v>
      </c>
      <c r="AA4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5" t="s">
        <v>66</v>
      </c>
    </row>
    <row r="496" spans="1:28" x14ac:dyDescent="0.35">
      <c r="A496">
        <v>19528</v>
      </c>
      <c r="B496" s="1">
        <v>42290</v>
      </c>
      <c r="C496">
        <v>4</v>
      </c>
      <c r="D496">
        <f>WORKDAY(Table3[[#This Row],[Days for shipment (scheduled)]],Table4[[#This Row],[Week Day]])</f>
        <v>5</v>
      </c>
      <c r="E496">
        <v>0</v>
      </c>
      <c r="F496" t="s">
        <v>62</v>
      </c>
      <c r="H496">
        <v>9</v>
      </c>
      <c r="I496" t="str">
        <f>_xlfn.XLOOKUP(Table3[[#This Row],[Category Id]],DataCo_Products[Product Category Id],DataCo_Products[Product Category Name])</f>
        <v>Cardio Equipment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>
        <v>9</v>
      </c>
      <c r="T496">
        <v>191</v>
      </c>
      <c r="U496" t="str">
        <f>_xlfn.XLOOKUP(Table3[[#This Row],[Product Id]],DataCo_Products[Product Id],DataCo_Products[Product Name])</f>
        <v>Nike Men's Free 5.0+ Running Shoe</v>
      </c>
      <c r="V496">
        <v>99.989997860000003</v>
      </c>
      <c r="W496">
        <v>95.114003926871064</v>
      </c>
      <c r="X496">
        <v>4</v>
      </c>
      <c r="Y496">
        <v>40</v>
      </c>
      <c r="Z496">
        <v>399.95999144000001</v>
      </c>
      <c r="AA4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6" t="s">
        <v>66</v>
      </c>
    </row>
    <row r="497" spans="1:28" x14ac:dyDescent="0.35">
      <c r="A497">
        <v>49763</v>
      </c>
      <c r="B497" s="1">
        <v>42731</v>
      </c>
      <c r="C497">
        <v>4</v>
      </c>
      <c r="D497">
        <f>WORKDAY(Table3[[#This Row],[Days for shipment (scheduled)]],Table4[[#This Row],[Week Day]])</f>
        <v>6</v>
      </c>
      <c r="E497">
        <v>0</v>
      </c>
      <c r="F497" t="s">
        <v>62</v>
      </c>
      <c r="H497">
        <v>13</v>
      </c>
      <c r="I497" t="str">
        <f>_xlfn.XLOOKUP(Table3[[#This Row],[Category Id]],DataCo_Products[Product Category Id],DataCo_Products[Product Category Name])</f>
        <v>Electronics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>
        <v>13</v>
      </c>
      <c r="T497">
        <v>278</v>
      </c>
      <c r="U497" t="str">
        <f>_xlfn.XLOOKUP(Table3[[#This Row],[Product Id]],DataCo_Products[Product Id],DataCo_Products[Product Name])</f>
        <v>Under Armour Men's Compression EV SL Slide</v>
      </c>
      <c r="V497">
        <v>44.990001679999999</v>
      </c>
      <c r="W497">
        <v>31.547668386333335</v>
      </c>
      <c r="X497">
        <v>4</v>
      </c>
      <c r="Y497">
        <v>21.600000380000001</v>
      </c>
      <c r="Z497">
        <v>179.96000672</v>
      </c>
      <c r="AA4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7" t="s">
        <v>66</v>
      </c>
    </row>
    <row r="498" spans="1:28" x14ac:dyDescent="0.35">
      <c r="A498">
        <v>16013</v>
      </c>
      <c r="B498" s="1">
        <v>42238</v>
      </c>
      <c r="C498">
        <v>4</v>
      </c>
      <c r="D498">
        <f>WORKDAY(Table3[[#This Row],[Days for shipment (scheduled)]],Table4[[#This Row],[Week Day]])</f>
        <v>9</v>
      </c>
      <c r="E498">
        <v>0</v>
      </c>
      <c r="F498" t="s">
        <v>62</v>
      </c>
      <c r="H498">
        <v>9</v>
      </c>
      <c r="I498" t="str">
        <f>_xlfn.XLOOKUP(Table3[[#This Row],[Category Id]],DataCo_Products[Product Category Id],DataCo_Products[Product Category Name])</f>
        <v>Cardio Equipment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>
        <v>9</v>
      </c>
      <c r="T498">
        <v>191</v>
      </c>
      <c r="U498" t="str">
        <f>_xlfn.XLOOKUP(Table3[[#This Row],[Product Id]],DataCo_Products[Product Id],DataCo_Products[Product Name])</f>
        <v>Nike Men's Free 5.0+ Running Shoe</v>
      </c>
      <c r="V498">
        <v>99.989997860000003</v>
      </c>
      <c r="W498">
        <v>95.114003926871064</v>
      </c>
      <c r="X498">
        <v>4</v>
      </c>
      <c r="Y498">
        <v>48</v>
      </c>
      <c r="Z498">
        <v>399.95999144000001</v>
      </c>
      <c r="AA4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8" t="s">
        <v>66</v>
      </c>
    </row>
    <row r="499" spans="1:28" x14ac:dyDescent="0.35">
      <c r="A499">
        <v>17347</v>
      </c>
      <c r="B499" s="1">
        <v>42317</v>
      </c>
      <c r="C499">
        <v>4</v>
      </c>
      <c r="D499">
        <f>WORKDAY(Table3[[#This Row],[Days for shipment (scheduled)]],Table4[[#This Row],[Week Day]])</f>
        <v>10</v>
      </c>
      <c r="E499">
        <v>0</v>
      </c>
      <c r="F499" t="s">
        <v>62</v>
      </c>
      <c r="H499">
        <v>9</v>
      </c>
      <c r="I499" t="str">
        <f>_xlfn.XLOOKUP(Table3[[#This Row],[Category Id]],DataCo_Products[Product Category Id],DataCo_Products[Product Category Name])</f>
        <v>Cardio Equipment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>
        <v>9</v>
      </c>
      <c r="T499">
        <v>191</v>
      </c>
      <c r="U499" t="str">
        <f>_xlfn.XLOOKUP(Table3[[#This Row],[Product Id]],DataCo_Products[Product Id],DataCo_Products[Product Name])</f>
        <v>Nike Men's Free 5.0+ Running Shoe</v>
      </c>
      <c r="V499">
        <v>99.989997860000003</v>
      </c>
      <c r="W499">
        <v>95.114003926871064</v>
      </c>
      <c r="X499">
        <v>4</v>
      </c>
      <c r="Y499">
        <v>48</v>
      </c>
      <c r="Z499">
        <v>399.95999144000001</v>
      </c>
      <c r="AA4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499" t="s">
        <v>66</v>
      </c>
    </row>
    <row r="500" spans="1:28" x14ac:dyDescent="0.35">
      <c r="A500">
        <v>19496</v>
      </c>
      <c r="B500" s="1">
        <v>42348</v>
      </c>
      <c r="C500">
        <v>4</v>
      </c>
      <c r="D500">
        <f>WORKDAY(Table3[[#This Row],[Days for shipment (scheduled)]],Table4[[#This Row],[Week Day]])</f>
        <v>11</v>
      </c>
      <c r="E500">
        <v>0</v>
      </c>
      <c r="F500" t="s">
        <v>62</v>
      </c>
      <c r="H500">
        <v>9</v>
      </c>
      <c r="I500" t="str">
        <f>_xlfn.XLOOKUP(Table3[[#This Row],[Category Id]],DataCo_Products[Product Category Id],DataCo_Products[Product Category Name])</f>
        <v>Cardio Equipment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>
        <v>9</v>
      </c>
      <c r="T500">
        <v>191</v>
      </c>
      <c r="U500" t="str">
        <f>_xlfn.XLOOKUP(Table3[[#This Row],[Product Id]],DataCo_Products[Product Id],DataCo_Products[Product Name])</f>
        <v>Nike Men's Free 5.0+ Running Shoe</v>
      </c>
      <c r="V500">
        <v>99.989997860000003</v>
      </c>
      <c r="W500">
        <v>95.114003926871064</v>
      </c>
      <c r="X500">
        <v>4</v>
      </c>
      <c r="Y500">
        <v>51.990001679999999</v>
      </c>
      <c r="Z500">
        <v>399.95999144000001</v>
      </c>
      <c r="AA5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0" t="s">
        <v>66</v>
      </c>
    </row>
    <row r="501" spans="1:28" x14ac:dyDescent="0.35">
      <c r="A501">
        <v>62789</v>
      </c>
      <c r="B501" s="1">
        <v>42862</v>
      </c>
      <c r="C501">
        <v>4</v>
      </c>
      <c r="D501">
        <f>WORKDAY(Table3[[#This Row],[Days for shipment (scheduled)]],Table4[[#This Row],[Week Day]])</f>
        <v>12</v>
      </c>
      <c r="E501">
        <v>1</v>
      </c>
      <c r="F501" t="s">
        <v>62</v>
      </c>
      <c r="H501">
        <v>9</v>
      </c>
      <c r="I501" t="str">
        <f>_xlfn.XLOOKUP(Table3[[#This Row],[Category Id]],DataCo_Products[Product Category Id],DataCo_Products[Product Category Name])</f>
        <v>Cardio Equipment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>
        <v>9</v>
      </c>
      <c r="T501">
        <v>191</v>
      </c>
      <c r="U501" t="str">
        <f>_xlfn.XLOOKUP(Table3[[#This Row],[Product Id]],DataCo_Products[Product Id],DataCo_Products[Product Name])</f>
        <v>Nike Men's Free 5.0+ Running Shoe</v>
      </c>
      <c r="V501">
        <v>99.989997860000003</v>
      </c>
      <c r="W501">
        <v>95.114003926871064</v>
      </c>
      <c r="X501">
        <v>4</v>
      </c>
      <c r="Y501">
        <v>59.990001679999999</v>
      </c>
      <c r="Z501">
        <v>399.95999144000001</v>
      </c>
      <c r="AA5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1" t="s">
        <v>66</v>
      </c>
    </row>
    <row r="502" spans="1:28" x14ac:dyDescent="0.35">
      <c r="A502">
        <v>11674</v>
      </c>
      <c r="B502" s="1">
        <v>42175</v>
      </c>
      <c r="C502">
        <v>4</v>
      </c>
      <c r="D502">
        <f>WORKDAY(Table3[[#This Row],[Days for shipment (scheduled)]],Table4[[#This Row],[Week Day]])</f>
        <v>13</v>
      </c>
      <c r="E502">
        <v>1</v>
      </c>
      <c r="F502" t="s">
        <v>62</v>
      </c>
      <c r="H502">
        <v>9</v>
      </c>
      <c r="I502" t="str">
        <f>_xlfn.XLOOKUP(Table3[[#This Row],[Category Id]],DataCo_Products[Product Category Id],DataCo_Products[Product Category Name])</f>
        <v>Cardio Equipment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>
        <v>9</v>
      </c>
      <c r="T502">
        <v>191</v>
      </c>
      <c r="U502" t="str">
        <f>_xlfn.XLOOKUP(Table3[[#This Row],[Product Id]],DataCo_Products[Product Id],DataCo_Products[Product Name])</f>
        <v>Nike Men's Free 5.0+ Running Shoe</v>
      </c>
      <c r="V502">
        <v>99.989997860000003</v>
      </c>
      <c r="W502">
        <v>95.114003926871064</v>
      </c>
      <c r="X502">
        <v>4</v>
      </c>
      <c r="Y502">
        <v>63.990001679999999</v>
      </c>
      <c r="Z502">
        <v>399.95999144000001</v>
      </c>
      <c r="AA5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2" t="s">
        <v>66</v>
      </c>
    </row>
    <row r="503" spans="1:28" x14ac:dyDescent="0.35">
      <c r="A503">
        <v>67866</v>
      </c>
      <c r="B503" s="1">
        <v>42995</v>
      </c>
      <c r="C503">
        <v>4</v>
      </c>
      <c r="D503">
        <f>WORKDAY(Table3[[#This Row],[Days for shipment (scheduled)]],Table4[[#This Row],[Week Day]])</f>
        <v>5</v>
      </c>
      <c r="E503">
        <v>0</v>
      </c>
      <c r="F503" t="s">
        <v>62</v>
      </c>
      <c r="H503">
        <v>9</v>
      </c>
      <c r="I503" t="str">
        <f>_xlfn.XLOOKUP(Table3[[#This Row],[Category Id]],DataCo_Products[Product Category Id],DataCo_Products[Product Category Name])</f>
        <v>Cardio Equipment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>
        <v>9</v>
      </c>
      <c r="T503">
        <v>191</v>
      </c>
      <c r="U503" t="str">
        <f>_xlfn.XLOOKUP(Table3[[#This Row],[Product Id]],DataCo_Products[Product Id],DataCo_Products[Product Name])</f>
        <v>Nike Men's Free 5.0+ Running Shoe</v>
      </c>
      <c r="V503">
        <v>99.989997860000003</v>
      </c>
      <c r="W503">
        <v>95.114003926871064</v>
      </c>
      <c r="X503">
        <v>4</v>
      </c>
      <c r="Y503">
        <v>71.989997860000003</v>
      </c>
      <c r="Z503">
        <v>399.95999144000001</v>
      </c>
      <c r="AA5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3" t="s">
        <v>66</v>
      </c>
    </row>
    <row r="504" spans="1:28" x14ac:dyDescent="0.35">
      <c r="A504">
        <v>13599</v>
      </c>
      <c r="B504" s="1">
        <v>42203</v>
      </c>
      <c r="C504">
        <v>4</v>
      </c>
      <c r="D504">
        <f>WORKDAY(Table3[[#This Row],[Days for shipment (scheduled)]],Table4[[#This Row],[Week Day]])</f>
        <v>6</v>
      </c>
      <c r="E504">
        <v>1</v>
      </c>
      <c r="F504" t="s">
        <v>62</v>
      </c>
      <c r="H504">
        <v>9</v>
      </c>
      <c r="I504" t="str">
        <f>_xlfn.XLOOKUP(Table3[[#This Row],[Category Id]],DataCo_Products[Product Category Id],DataCo_Products[Product Category Name])</f>
        <v>Cardio Equipment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>
        <v>9</v>
      </c>
      <c r="T504">
        <v>191</v>
      </c>
      <c r="U504" t="str">
        <f>_xlfn.XLOOKUP(Table3[[#This Row],[Product Id]],DataCo_Products[Product Id],DataCo_Products[Product Name])</f>
        <v>Nike Men's Free 5.0+ Running Shoe</v>
      </c>
      <c r="V504">
        <v>99.989997860000003</v>
      </c>
      <c r="W504">
        <v>95.114003926871064</v>
      </c>
      <c r="X504">
        <v>4</v>
      </c>
      <c r="Y504">
        <v>79.989997860000003</v>
      </c>
      <c r="Z504">
        <v>399.95999144000001</v>
      </c>
      <c r="AA5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4" t="s">
        <v>66</v>
      </c>
    </row>
    <row r="505" spans="1:28" x14ac:dyDescent="0.35">
      <c r="A505">
        <v>10384</v>
      </c>
      <c r="B505" s="1">
        <v>42010</v>
      </c>
      <c r="C505">
        <v>4</v>
      </c>
      <c r="D505">
        <f>WORKDAY(Table3[[#This Row],[Days for shipment (scheduled)]],Table4[[#This Row],[Week Day]])</f>
        <v>9</v>
      </c>
      <c r="E505">
        <v>1</v>
      </c>
      <c r="F505" t="s">
        <v>62</v>
      </c>
      <c r="H505">
        <v>17</v>
      </c>
      <c r="I505" t="str">
        <f>_xlfn.XLOOKUP(Table3[[#This Row],[Category Id]],DataCo_Products[Product Category Id],DataCo_Products[Product Category Name])</f>
        <v>Cleats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>
        <v>17</v>
      </c>
      <c r="T505">
        <v>365</v>
      </c>
      <c r="U505" t="str">
        <f>_xlfn.XLOOKUP(Table3[[#This Row],[Product Id]],DataCo_Products[Product Id],DataCo_Products[Product Name])</f>
        <v>Perfect Fitness Perfect Rip Deck</v>
      </c>
      <c r="V505">
        <v>59.990001679999999</v>
      </c>
      <c r="W505">
        <v>54.488929209402009</v>
      </c>
      <c r="X505">
        <v>4</v>
      </c>
      <c r="Y505">
        <v>0</v>
      </c>
      <c r="Z505">
        <v>239.96000672</v>
      </c>
      <c r="AA5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5" t="s">
        <v>66</v>
      </c>
    </row>
    <row r="506" spans="1:28" x14ac:dyDescent="0.35">
      <c r="A506">
        <v>63115</v>
      </c>
      <c r="B506" s="1">
        <v>43015</v>
      </c>
      <c r="C506">
        <v>4</v>
      </c>
      <c r="D506">
        <f>WORKDAY(Table3[[#This Row],[Days for shipment (scheduled)]],Table4[[#This Row],[Week Day]])</f>
        <v>10</v>
      </c>
      <c r="E506">
        <v>1</v>
      </c>
      <c r="F506" t="s">
        <v>62</v>
      </c>
      <c r="H506">
        <v>17</v>
      </c>
      <c r="I506" t="str">
        <f>_xlfn.XLOOKUP(Table3[[#This Row],[Category Id]],DataCo_Products[Product Category Id],DataCo_Products[Product Category Name])</f>
        <v>Cleats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>
        <v>17</v>
      </c>
      <c r="T506">
        <v>365</v>
      </c>
      <c r="U506" t="str">
        <f>_xlfn.XLOOKUP(Table3[[#This Row],[Product Id]],DataCo_Products[Product Id],DataCo_Products[Product Name])</f>
        <v>Perfect Fitness Perfect Rip Deck</v>
      </c>
      <c r="V506">
        <v>59.990001679999999</v>
      </c>
      <c r="W506">
        <v>54.488929209402009</v>
      </c>
      <c r="X506">
        <v>4</v>
      </c>
      <c r="Y506">
        <v>0</v>
      </c>
      <c r="Z506">
        <v>239.96000672</v>
      </c>
      <c r="AA5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6" t="s">
        <v>66</v>
      </c>
    </row>
    <row r="507" spans="1:28" x14ac:dyDescent="0.35">
      <c r="A507">
        <v>63516</v>
      </c>
      <c r="B507" s="1">
        <v>42932</v>
      </c>
      <c r="C507">
        <v>4</v>
      </c>
      <c r="D507">
        <f>WORKDAY(Table3[[#This Row],[Days for shipment (scheduled)]],Table4[[#This Row],[Week Day]])</f>
        <v>11</v>
      </c>
      <c r="E507">
        <v>0</v>
      </c>
      <c r="F507" t="s">
        <v>62</v>
      </c>
      <c r="H507">
        <v>17</v>
      </c>
      <c r="I507" t="str">
        <f>_xlfn.XLOOKUP(Table3[[#This Row],[Category Id]],DataCo_Products[Product Category Id],DataCo_Products[Product Category Name])</f>
        <v>Cleats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>
        <v>17</v>
      </c>
      <c r="T507">
        <v>365</v>
      </c>
      <c r="U507" t="str">
        <f>_xlfn.XLOOKUP(Table3[[#This Row],[Product Id]],DataCo_Products[Product Id],DataCo_Products[Product Name])</f>
        <v>Perfect Fitness Perfect Rip Deck</v>
      </c>
      <c r="V507">
        <v>59.990001679999999</v>
      </c>
      <c r="W507">
        <v>54.488929209402009</v>
      </c>
      <c r="X507">
        <v>4</v>
      </c>
      <c r="Y507">
        <v>4.8000001909999996</v>
      </c>
      <c r="Z507">
        <v>239.96000672</v>
      </c>
      <c r="AA5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7" t="s">
        <v>66</v>
      </c>
    </row>
    <row r="508" spans="1:28" x14ac:dyDescent="0.35">
      <c r="A508">
        <v>62086</v>
      </c>
      <c r="B508" s="1">
        <v>42911</v>
      </c>
      <c r="C508">
        <v>4</v>
      </c>
      <c r="D508">
        <f>WORKDAY(Table3[[#This Row],[Days for shipment (scheduled)]],Table4[[#This Row],[Week Day]])</f>
        <v>12</v>
      </c>
      <c r="E508">
        <v>0</v>
      </c>
      <c r="F508" t="s">
        <v>62</v>
      </c>
      <c r="H508">
        <v>17</v>
      </c>
      <c r="I508" t="str">
        <f>_xlfn.XLOOKUP(Table3[[#This Row],[Category Id]],DataCo_Products[Product Category Id],DataCo_Products[Product Category Name])</f>
        <v>Cleats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>
        <v>17</v>
      </c>
      <c r="T508">
        <v>365</v>
      </c>
      <c r="U508" t="str">
        <f>_xlfn.XLOOKUP(Table3[[#This Row],[Product Id]],DataCo_Products[Product Id],DataCo_Products[Product Name])</f>
        <v>Perfect Fitness Perfect Rip Deck</v>
      </c>
      <c r="V508">
        <v>59.990001679999999</v>
      </c>
      <c r="W508">
        <v>54.488929209402009</v>
      </c>
      <c r="X508">
        <v>4</v>
      </c>
      <c r="Y508">
        <v>7.1999998090000004</v>
      </c>
      <c r="Z508">
        <v>239.96000672</v>
      </c>
      <c r="AA5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8" t="s">
        <v>66</v>
      </c>
    </row>
    <row r="509" spans="1:28" x14ac:dyDescent="0.35">
      <c r="A509">
        <v>62817</v>
      </c>
      <c r="B509" s="1">
        <v>42862</v>
      </c>
      <c r="C509">
        <v>4</v>
      </c>
      <c r="D509">
        <f>WORKDAY(Table3[[#This Row],[Days for shipment (scheduled)]],Table4[[#This Row],[Week Day]])</f>
        <v>13</v>
      </c>
      <c r="E509">
        <v>0</v>
      </c>
      <c r="F509" t="s">
        <v>62</v>
      </c>
      <c r="H509">
        <v>17</v>
      </c>
      <c r="I509" t="str">
        <f>_xlfn.XLOOKUP(Table3[[#This Row],[Category Id]],DataCo_Products[Product Category Id],DataCo_Products[Product Category Name])</f>
        <v>Cleats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>
        <v>17</v>
      </c>
      <c r="T509">
        <v>365</v>
      </c>
      <c r="U509" t="str">
        <f>_xlfn.XLOOKUP(Table3[[#This Row],[Product Id]],DataCo_Products[Product Id],DataCo_Products[Product Name])</f>
        <v>Perfect Fitness Perfect Rip Deck</v>
      </c>
      <c r="V509">
        <v>59.990001679999999</v>
      </c>
      <c r="W509">
        <v>54.488929209402009</v>
      </c>
      <c r="X509">
        <v>4</v>
      </c>
      <c r="Y509">
        <v>7.1999998090000004</v>
      </c>
      <c r="Z509">
        <v>239.96000672</v>
      </c>
      <c r="AA5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09" t="s">
        <v>66</v>
      </c>
    </row>
    <row r="510" spans="1:28" x14ac:dyDescent="0.35">
      <c r="A510">
        <v>10856</v>
      </c>
      <c r="B510" s="1">
        <v>42222</v>
      </c>
      <c r="C510">
        <v>4</v>
      </c>
      <c r="D510">
        <f>WORKDAY(Table3[[#This Row],[Days for shipment (scheduled)]],Table4[[#This Row],[Week Day]])</f>
        <v>5</v>
      </c>
      <c r="E510">
        <v>0</v>
      </c>
      <c r="F510" t="s">
        <v>62</v>
      </c>
      <c r="H510">
        <v>17</v>
      </c>
      <c r="I510" t="str">
        <f>_xlfn.XLOOKUP(Table3[[#This Row],[Category Id]],DataCo_Products[Product Category Id],DataCo_Products[Product Category Name])</f>
        <v>Cleats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>
        <v>17</v>
      </c>
      <c r="T510">
        <v>365</v>
      </c>
      <c r="U510" t="str">
        <f>_xlfn.XLOOKUP(Table3[[#This Row],[Product Id]],DataCo_Products[Product Id],DataCo_Products[Product Name])</f>
        <v>Perfect Fitness Perfect Rip Deck</v>
      </c>
      <c r="V510">
        <v>59.990001679999999</v>
      </c>
      <c r="W510">
        <v>54.488929209402009</v>
      </c>
      <c r="X510">
        <v>4</v>
      </c>
      <c r="Y510">
        <v>9.6000003809999992</v>
      </c>
      <c r="Z510">
        <v>239.96000672</v>
      </c>
      <c r="AA5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0" t="s">
        <v>66</v>
      </c>
    </row>
    <row r="511" spans="1:28" x14ac:dyDescent="0.35">
      <c r="A511">
        <v>14685</v>
      </c>
      <c r="B511" s="1">
        <v>42071</v>
      </c>
      <c r="C511">
        <v>4</v>
      </c>
      <c r="D511">
        <f>WORKDAY(Table3[[#This Row],[Days for shipment (scheduled)]],Table4[[#This Row],[Week Day]])</f>
        <v>6</v>
      </c>
      <c r="E511">
        <v>1</v>
      </c>
      <c r="F511" t="s">
        <v>62</v>
      </c>
      <c r="H511">
        <v>17</v>
      </c>
      <c r="I511" t="str">
        <f>_xlfn.XLOOKUP(Table3[[#This Row],[Category Id]],DataCo_Products[Product Category Id],DataCo_Products[Product Category Name])</f>
        <v>Cleats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>
        <v>17</v>
      </c>
      <c r="T511">
        <v>365</v>
      </c>
      <c r="U511" t="str">
        <f>_xlfn.XLOOKUP(Table3[[#This Row],[Product Id]],DataCo_Products[Product Id],DataCo_Products[Product Name])</f>
        <v>Perfect Fitness Perfect Rip Deck</v>
      </c>
      <c r="V511">
        <v>59.990001679999999</v>
      </c>
      <c r="W511">
        <v>54.488929209402009</v>
      </c>
      <c r="X511">
        <v>4</v>
      </c>
      <c r="Y511">
        <v>9.6000003809999992</v>
      </c>
      <c r="Z511">
        <v>239.96000672</v>
      </c>
      <c r="AA5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1" t="s">
        <v>66</v>
      </c>
    </row>
    <row r="512" spans="1:28" x14ac:dyDescent="0.35">
      <c r="A512">
        <v>66229</v>
      </c>
      <c r="B512" s="1">
        <v>42971</v>
      </c>
      <c r="C512">
        <v>4</v>
      </c>
      <c r="D512">
        <f>WORKDAY(Table3[[#This Row],[Days for shipment (scheduled)]],Table4[[#This Row],[Week Day]])</f>
        <v>9</v>
      </c>
      <c r="E512">
        <v>1</v>
      </c>
      <c r="F512" t="s">
        <v>62</v>
      </c>
      <c r="H512">
        <v>17</v>
      </c>
      <c r="I512" t="str">
        <f>_xlfn.XLOOKUP(Table3[[#This Row],[Category Id]],DataCo_Products[Product Category Id],DataCo_Products[Product Category Name])</f>
        <v>Cleats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>
        <v>17</v>
      </c>
      <c r="T512">
        <v>365</v>
      </c>
      <c r="U512" t="str">
        <f>_xlfn.XLOOKUP(Table3[[#This Row],[Product Id]],DataCo_Products[Product Id],DataCo_Products[Product Name])</f>
        <v>Perfect Fitness Perfect Rip Deck</v>
      </c>
      <c r="V512">
        <v>59.990001679999999</v>
      </c>
      <c r="W512">
        <v>54.488929209402009</v>
      </c>
      <c r="X512">
        <v>4</v>
      </c>
      <c r="Y512">
        <v>9.6000003809999992</v>
      </c>
      <c r="Z512">
        <v>239.96000672</v>
      </c>
      <c r="AA5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2" t="s">
        <v>66</v>
      </c>
    </row>
    <row r="513" spans="1:28" x14ac:dyDescent="0.35">
      <c r="A513">
        <v>14924</v>
      </c>
      <c r="B513" s="1">
        <v>42163</v>
      </c>
      <c r="C513">
        <v>4</v>
      </c>
      <c r="D513">
        <f>WORKDAY(Table3[[#This Row],[Days for shipment (scheduled)]],Table4[[#This Row],[Week Day]])</f>
        <v>10</v>
      </c>
      <c r="E513">
        <v>1</v>
      </c>
      <c r="F513" t="s">
        <v>62</v>
      </c>
      <c r="H513">
        <v>17</v>
      </c>
      <c r="I513" t="str">
        <f>_xlfn.XLOOKUP(Table3[[#This Row],[Category Id]],DataCo_Products[Product Category Id],DataCo_Products[Product Category Name])</f>
        <v>Cleats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>
        <v>17</v>
      </c>
      <c r="T513">
        <v>365</v>
      </c>
      <c r="U513" t="str">
        <f>_xlfn.XLOOKUP(Table3[[#This Row],[Product Id]],DataCo_Products[Product Id],DataCo_Products[Product Name])</f>
        <v>Perfect Fitness Perfect Rip Deck</v>
      </c>
      <c r="V513">
        <v>59.990001679999999</v>
      </c>
      <c r="W513">
        <v>54.488929209402009</v>
      </c>
      <c r="X513">
        <v>4</v>
      </c>
      <c r="Y513">
        <v>9.6000003809999992</v>
      </c>
      <c r="Z513">
        <v>239.96000672</v>
      </c>
      <c r="AA5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3" t="s">
        <v>66</v>
      </c>
    </row>
    <row r="514" spans="1:28" x14ac:dyDescent="0.35">
      <c r="A514">
        <v>49839</v>
      </c>
      <c r="B514" s="1">
        <v>42732</v>
      </c>
      <c r="C514">
        <v>4</v>
      </c>
      <c r="D514">
        <f>WORKDAY(Table3[[#This Row],[Days for shipment (scheduled)]],Table4[[#This Row],[Week Day]])</f>
        <v>11</v>
      </c>
      <c r="E514">
        <v>1</v>
      </c>
      <c r="F514" t="s">
        <v>62</v>
      </c>
      <c r="H514">
        <v>17</v>
      </c>
      <c r="I514" t="str">
        <f>_xlfn.XLOOKUP(Table3[[#This Row],[Category Id]],DataCo_Products[Product Category Id],DataCo_Products[Product Category Name])</f>
        <v>Cleats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>
        <v>17</v>
      </c>
      <c r="T514">
        <v>365</v>
      </c>
      <c r="U514" t="str">
        <f>_xlfn.XLOOKUP(Table3[[#This Row],[Product Id]],DataCo_Products[Product Id],DataCo_Products[Product Name])</f>
        <v>Perfect Fitness Perfect Rip Deck</v>
      </c>
      <c r="V514">
        <v>59.990001679999999</v>
      </c>
      <c r="W514">
        <v>54.488929209402009</v>
      </c>
      <c r="X514">
        <v>4</v>
      </c>
      <c r="Y514">
        <v>9.6000003809999992</v>
      </c>
      <c r="Z514">
        <v>239.96000672</v>
      </c>
      <c r="AA5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4" t="s">
        <v>66</v>
      </c>
    </row>
    <row r="515" spans="1:28" x14ac:dyDescent="0.35">
      <c r="A515">
        <v>12393</v>
      </c>
      <c r="B515" s="1">
        <v>42185</v>
      </c>
      <c r="C515">
        <v>4</v>
      </c>
      <c r="D515">
        <f>WORKDAY(Table3[[#This Row],[Days for shipment (scheduled)]],Table4[[#This Row],[Week Day]])</f>
        <v>12</v>
      </c>
      <c r="E515">
        <v>0</v>
      </c>
      <c r="F515" t="s">
        <v>62</v>
      </c>
      <c r="H515">
        <v>17</v>
      </c>
      <c r="I515" t="str">
        <f>_xlfn.XLOOKUP(Table3[[#This Row],[Category Id]],DataCo_Products[Product Category Id],DataCo_Products[Product Category Name])</f>
        <v>Cleats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>
        <v>17</v>
      </c>
      <c r="T515">
        <v>365</v>
      </c>
      <c r="U515" t="str">
        <f>_xlfn.XLOOKUP(Table3[[#This Row],[Product Id]],DataCo_Products[Product Id],DataCo_Products[Product Name])</f>
        <v>Perfect Fitness Perfect Rip Deck</v>
      </c>
      <c r="V515">
        <v>59.990001679999999</v>
      </c>
      <c r="W515">
        <v>54.488929209402009</v>
      </c>
      <c r="X515">
        <v>4</v>
      </c>
      <c r="Y515">
        <v>13.19999981</v>
      </c>
      <c r="Z515">
        <v>239.96000672</v>
      </c>
      <c r="AA5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5" t="s">
        <v>66</v>
      </c>
    </row>
    <row r="516" spans="1:28" x14ac:dyDescent="0.35">
      <c r="A516">
        <v>65898</v>
      </c>
      <c r="B516" s="1">
        <v>42966</v>
      </c>
      <c r="C516">
        <v>4</v>
      </c>
      <c r="D516">
        <f>WORKDAY(Table3[[#This Row],[Days for shipment (scheduled)]],Table4[[#This Row],[Week Day]])</f>
        <v>13</v>
      </c>
      <c r="E516">
        <v>0</v>
      </c>
      <c r="F516" t="s">
        <v>62</v>
      </c>
      <c r="H516">
        <v>17</v>
      </c>
      <c r="I516" t="str">
        <f>_xlfn.XLOOKUP(Table3[[#This Row],[Category Id]],DataCo_Products[Product Category Id],DataCo_Products[Product Category Name])</f>
        <v>Cleats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>
        <v>17</v>
      </c>
      <c r="T516">
        <v>365</v>
      </c>
      <c r="U516" t="str">
        <f>_xlfn.XLOOKUP(Table3[[#This Row],[Product Id]],DataCo_Products[Product Id],DataCo_Products[Product Name])</f>
        <v>Perfect Fitness Perfect Rip Deck</v>
      </c>
      <c r="V516">
        <v>59.990001679999999</v>
      </c>
      <c r="W516">
        <v>54.488929209402009</v>
      </c>
      <c r="X516">
        <v>4</v>
      </c>
      <c r="Y516">
        <v>13.19999981</v>
      </c>
      <c r="Z516">
        <v>239.96000672</v>
      </c>
      <c r="AA5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6" t="s">
        <v>66</v>
      </c>
    </row>
    <row r="517" spans="1:28" x14ac:dyDescent="0.35">
      <c r="A517">
        <v>64599</v>
      </c>
      <c r="B517" s="1">
        <v>42947</v>
      </c>
      <c r="C517">
        <v>4</v>
      </c>
      <c r="D517">
        <f>WORKDAY(Table3[[#This Row],[Days for shipment (scheduled)]],Table4[[#This Row],[Week Day]])</f>
        <v>5</v>
      </c>
      <c r="E517">
        <v>1</v>
      </c>
      <c r="F517" t="s">
        <v>62</v>
      </c>
      <c r="H517">
        <v>17</v>
      </c>
      <c r="I517" t="str">
        <f>_xlfn.XLOOKUP(Table3[[#This Row],[Category Id]],DataCo_Products[Product Category Id],DataCo_Products[Product Category Name])</f>
        <v>Cleats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>
        <v>17</v>
      </c>
      <c r="T517">
        <v>365</v>
      </c>
      <c r="U517" t="str">
        <f>_xlfn.XLOOKUP(Table3[[#This Row],[Product Id]],DataCo_Products[Product Id],DataCo_Products[Product Name])</f>
        <v>Perfect Fitness Perfect Rip Deck</v>
      </c>
      <c r="V517">
        <v>59.990001679999999</v>
      </c>
      <c r="W517">
        <v>54.488929209402009</v>
      </c>
      <c r="X517">
        <v>4</v>
      </c>
      <c r="Y517">
        <v>16.799999239999998</v>
      </c>
      <c r="Z517">
        <v>239.96000672</v>
      </c>
      <c r="AA5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7" t="s">
        <v>66</v>
      </c>
    </row>
    <row r="518" spans="1:28" x14ac:dyDescent="0.35">
      <c r="A518">
        <v>65370</v>
      </c>
      <c r="B518" s="1">
        <v>43077</v>
      </c>
      <c r="C518">
        <v>4</v>
      </c>
      <c r="D518">
        <f>WORKDAY(Table3[[#This Row],[Days for shipment (scheduled)]],Table4[[#This Row],[Week Day]])</f>
        <v>6</v>
      </c>
      <c r="E518">
        <v>1</v>
      </c>
      <c r="F518" t="s">
        <v>62</v>
      </c>
      <c r="H518">
        <v>17</v>
      </c>
      <c r="I518" t="str">
        <f>_xlfn.XLOOKUP(Table3[[#This Row],[Category Id]],DataCo_Products[Product Category Id],DataCo_Products[Product Category Name])</f>
        <v>Cleats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>
        <v>17</v>
      </c>
      <c r="T518">
        <v>365</v>
      </c>
      <c r="U518" t="str">
        <f>_xlfn.XLOOKUP(Table3[[#This Row],[Product Id]],DataCo_Products[Product Id],DataCo_Products[Product Name])</f>
        <v>Perfect Fitness Perfect Rip Deck</v>
      </c>
      <c r="V518">
        <v>59.990001679999999</v>
      </c>
      <c r="W518">
        <v>54.488929209402009</v>
      </c>
      <c r="X518">
        <v>4</v>
      </c>
      <c r="Y518">
        <v>16.799999239999998</v>
      </c>
      <c r="Z518">
        <v>239.96000672</v>
      </c>
      <c r="AA5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8" t="s">
        <v>66</v>
      </c>
    </row>
    <row r="519" spans="1:28" x14ac:dyDescent="0.35">
      <c r="A519">
        <v>19732</v>
      </c>
      <c r="B519" s="1">
        <v>42293</v>
      </c>
      <c r="C519">
        <v>4</v>
      </c>
      <c r="D519">
        <f>WORKDAY(Table3[[#This Row],[Days for shipment (scheduled)]],Table4[[#This Row],[Week Day]])</f>
        <v>9</v>
      </c>
      <c r="E519">
        <v>0</v>
      </c>
      <c r="F519" t="s">
        <v>62</v>
      </c>
      <c r="H519">
        <v>17</v>
      </c>
      <c r="I519" t="str">
        <f>_xlfn.XLOOKUP(Table3[[#This Row],[Category Id]],DataCo_Products[Product Category Id],DataCo_Products[Product Category Name])</f>
        <v>Cleats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>
        <v>17</v>
      </c>
      <c r="T519">
        <v>365</v>
      </c>
      <c r="U519" t="str">
        <f>_xlfn.XLOOKUP(Table3[[#This Row],[Product Id]],DataCo_Products[Product Id],DataCo_Products[Product Name])</f>
        <v>Perfect Fitness Perfect Rip Deck</v>
      </c>
      <c r="V519">
        <v>59.990001679999999</v>
      </c>
      <c r="W519">
        <v>54.488929209402009</v>
      </c>
      <c r="X519">
        <v>4</v>
      </c>
      <c r="Y519">
        <v>21.600000380000001</v>
      </c>
      <c r="Z519">
        <v>239.96000672</v>
      </c>
      <c r="AA5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19" t="s">
        <v>66</v>
      </c>
    </row>
    <row r="520" spans="1:28" x14ac:dyDescent="0.35">
      <c r="A520">
        <v>5895</v>
      </c>
      <c r="B520" s="1">
        <v>42091</v>
      </c>
      <c r="C520">
        <v>2</v>
      </c>
      <c r="D520">
        <f>WORKDAY(Table3[[#This Row],[Days for shipment (scheduled)]],Table4[[#This Row],[Week Day]])</f>
        <v>6</v>
      </c>
      <c r="E520">
        <v>1</v>
      </c>
      <c r="F520" t="s">
        <v>23</v>
      </c>
      <c r="H520">
        <v>9</v>
      </c>
      <c r="I520" t="str">
        <f>_xlfn.XLOOKUP(Table3[[#This Row],[Category Id]],DataCo_Products[Product Category Id],DataCo_Products[Product Category Name])</f>
        <v>Cardio Equipment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>
        <v>9</v>
      </c>
      <c r="T520">
        <v>191</v>
      </c>
      <c r="U520" t="str">
        <f>_xlfn.XLOOKUP(Table3[[#This Row],[Product Id]],DataCo_Products[Product Id],DataCo_Products[Product Name])</f>
        <v>Nike Men's Free 5.0+ Running Shoe</v>
      </c>
      <c r="V520">
        <v>99.989997860000003</v>
      </c>
      <c r="W520">
        <v>95.114003926871064</v>
      </c>
      <c r="X520">
        <v>3</v>
      </c>
      <c r="Y520">
        <v>0</v>
      </c>
      <c r="Z520">
        <v>299.96999357999999</v>
      </c>
      <c r="AA52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520" t="s">
        <v>30</v>
      </c>
    </row>
    <row r="521" spans="1:28" x14ac:dyDescent="0.35">
      <c r="A521">
        <v>56359</v>
      </c>
      <c r="B521" s="1">
        <v>42770</v>
      </c>
      <c r="C521">
        <v>2</v>
      </c>
      <c r="D521">
        <f>WORKDAY(Table3[[#This Row],[Days for shipment (scheduled)]],Table4[[#This Row],[Week Day]])</f>
        <v>9</v>
      </c>
      <c r="E521">
        <v>1</v>
      </c>
      <c r="F521" t="s">
        <v>23</v>
      </c>
      <c r="H521">
        <v>17</v>
      </c>
      <c r="I521" t="str">
        <f>_xlfn.XLOOKUP(Table3[[#This Row],[Category Id]],DataCo_Products[Product Category Id],DataCo_Products[Product Category Name])</f>
        <v>Cleats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>
        <v>17</v>
      </c>
      <c r="T521">
        <v>365</v>
      </c>
      <c r="U521" t="str">
        <f>_xlfn.XLOOKUP(Table3[[#This Row],[Product Id]],DataCo_Products[Product Id],DataCo_Products[Product Name])</f>
        <v>Perfect Fitness Perfect Rip Deck</v>
      </c>
      <c r="V521">
        <v>59.990001679999999</v>
      </c>
      <c r="W521">
        <v>54.488929209402009</v>
      </c>
      <c r="X521">
        <v>3</v>
      </c>
      <c r="Y521">
        <v>1.7999999520000001</v>
      </c>
      <c r="Z521">
        <v>179.97000503999999</v>
      </c>
      <c r="AA52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1" t="s">
        <v>30</v>
      </c>
    </row>
    <row r="522" spans="1:28" x14ac:dyDescent="0.35">
      <c r="A522">
        <v>58613</v>
      </c>
      <c r="B522" s="1">
        <v>42860</v>
      </c>
      <c r="C522">
        <v>2</v>
      </c>
      <c r="D522">
        <f>WORKDAY(Table3[[#This Row],[Days for shipment (scheduled)]],Table4[[#This Row],[Week Day]])</f>
        <v>10</v>
      </c>
      <c r="E522">
        <v>1</v>
      </c>
      <c r="F522" t="s">
        <v>23</v>
      </c>
      <c r="H522">
        <v>17</v>
      </c>
      <c r="I522" t="str">
        <f>_xlfn.XLOOKUP(Table3[[#This Row],[Category Id]],DataCo_Products[Product Category Id],DataCo_Products[Product Category Name])</f>
        <v>Cleats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>
        <v>17</v>
      </c>
      <c r="T522">
        <v>365</v>
      </c>
      <c r="U522" t="str">
        <f>_xlfn.XLOOKUP(Table3[[#This Row],[Product Id]],DataCo_Products[Product Id],DataCo_Products[Product Name])</f>
        <v>Perfect Fitness Perfect Rip Deck</v>
      </c>
      <c r="V522">
        <v>59.990001679999999</v>
      </c>
      <c r="W522">
        <v>54.488929209402009</v>
      </c>
      <c r="X522">
        <v>3</v>
      </c>
      <c r="Y522">
        <v>9</v>
      </c>
      <c r="Z522">
        <v>179.97000503999999</v>
      </c>
      <c r="AA52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2" t="s">
        <v>30</v>
      </c>
    </row>
    <row r="523" spans="1:28" x14ac:dyDescent="0.35">
      <c r="A523">
        <v>7824</v>
      </c>
      <c r="B523" s="1">
        <v>42119</v>
      </c>
      <c r="C523">
        <v>2</v>
      </c>
      <c r="D523">
        <f>WORKDAY(Table3[[#This Row],[Days for shipment (scheduled)]],Table4[[#This Row],[Week Day]])</f>
        <v>11</v>
      </c>
      <c r="E523">
        <v>1</v>
      </c>
      <c r="F523" t="s">
        <v>23</v>
      </c>
      <c r="H523">
        <v>17</v>
      </c>
      <c r="I523" t="str">
        <f>_xlfn.XLOOKUP(Table3[[#This Row],[Category Id]],DataCo_Products[Product Category Id],DataCo_Products[Product Category Name])</f>
        <v>Cleats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>
        <v>17</v>
      </c>
      <c r="T523">
        <v>365</v>
      </c>
      <c r="U523" t="str">
        <f>_xlfn.XLOOKUP(Table3[[#This Row],[Product Id]],DataCo_Products[Product Id],DataCo_Products[Product Name])</f>
        <v>Perfect Fitness Perfect Rip Deck</v>
      </c>
      <c r="V523">
        <v>59.990001679999999</v>
      </c>
      <c r="W523">
        <v>54.488929209402009</v>
      </c>
      <c r="X523">
        <v>3</v>
      </c>
      <c r="Y523">
        <v>9.8999996190000008</v>
      </c>
      <c r="Z523">
        <v>179.97000503999999</v>
      </c>
      <c r="AA52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3" t="s">
        <v>30</v>
      </c>
    </row>
    <row r="524" spans="1:28" x14ac:dyDescent="0.35">
      <c r="A524">
        <v>7814</v>
      </c>
      <c r="B524" s="1">
        <v>42119</v>
      </c>
      <c r="C524">
        <v>2</v>
      </c>
      <c r="D524">
        <f>WORKDAY(Table3[[#This Row],[Days for shipment (scheduled)]],Table4[[#This Row],[Week Day]])</f>
        <v>3</v>
      </c>
      <c r="E524">
        <v>1</v>
      </c>
      <c r="F524" t="s">
        <v>23</v>
      </c>
      <c r="H524">
        <v>17</v>
      </c>
      <c r="I524" t="str">
        <f>_xlfn.XLOOKUP(Table3[[#This Row],[Category Id]],DataCo_Products[Product Category Id],DataCo_Products[Product Category Name])</f>
        <v>Cleats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>
        <v>17</v>
      </c>
      <c r="T524">
        <v>365</v>
      </c>
      <c r="U524" t="str">
        <f>_xlfn.XLOOKUP(Table3[[#This Row],[Product Id]],DataCo_Products[Product Id],DataCo_Products[Product Name])</f>
        <v>Perfect Fitness Perfect Rip Deck</v>
      </c>
      <c r="V524">
        <v>59.990001679999999</v>
      </c>
      <c r="W524">
        <v>54.488929209402009</v>
      </c>
      <c r="X524">
        <v>3</v>
      </c>
      <c r="Y524">
        <v>12.600000380000001</v>
      </c>
      <c r="Z524">
        <v>179.97000503999999</v>
      </c>
      <c r="AA52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4" t="s">
        <v>30</v>
      </c>
    </row>
    <row r="525" spans="1:28" x14ac:dyDescent="0.35">
      <c r="A525">
        <v>7814</v>
      </c>
      <c r="B525" s="1">
        <v>42119</v>
      </c>
      <c r="C525">
        <v>2</v>
      </c>
      <c r="D525">
        <f>WORKDAY(Table3[[#This Row],[Days for shipment (scheduled)]],Table4[[#This Row],[Week Day]])</f>
        <v>4</v>
      </c>
      <c r="E525">
        <v>1</v>
      </c>
      <c r="F525" t="s">
        <v>23</v>
      </c>
      <c r="H525">
        <v>17</v>
      </c>
      <c r="I525" t="str">
        <f>_xlfn.XLOOKUP(Table3[[#This Row],[Category Id]],DataCo_Products[Product Category Id],DataCo_Products[Product Category Name])</f>
        <v>Cleats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>
        <v>17</v>
      </c>
      <c r="T525">
        <v>365</v>
      </c>
      <c r="U525" t="str">
        <f>_xlfn.XLOOKUP(Table3[[#This Row],[Product Id]],DataCo_Products[Product Id],DataCo_Products[Product Name])</f>
        <v>Perfect Fitness Perfect Rip Deck</v>
      </c>
      <c r="V525">
        <v>59.990001679999999</v>
      </c>
      <c r="W525">
        <v>54.488929209402009</v>
      </c>
      <c r="X525">
        <v>3</v>
      </c>
      <c r="Y525">
        <v>16.200000760000002</v>
      </c>
      <c r="Z525">
        <v>179.97000503999999</v>
      </c>
      <c r="AA52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5" t="s">
        <v>30</v>
      </c>
    </row>
    <row r="526" spans="1:28" x14ac:dyDescent="0.35">
      <c r="A526">
        <v>60807</v>
      </c>
      <c r="B526" s="1">
        <v>42892</v>
      </c>
      <c r="C526">
        <v>2</v>
      </c>
      <c r="D526">
        <f>WORKDAY(Table3[[#This Row],[Days for shipment (scheduled)]],Table4[[#This Row],[Week Day]])</f>
        <v>5</v>
      </c>
      <c r="E526">
        <v>1</v>
      </c>
      <c r="F526" t="s">
        <v>23</v>
      </c>
      <c r="H526">
        <v>17</v>
      </c>
      <c r="I526" t="str">
        <f>_xlfn.XLOOKUP(Table3[[#This Row],[Category Id]],DataCo_Products[Product Category Id],DataCo_Products[Product Category Name])</f>
        <v>Cleats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>
        <v>17</v>
      </c>
      <c r="T526">
        <v>365</v>
      </c>
      <c r="U526" t="str">
        <f>_xlfn.XLOOKUP(Table3[[#This Row],[Product Id]],DataCo_Products[Product Id],DataCo_Products[Product Name])</f>
        <v>Perfect Fitness Perfect Rip Deck</v>
      </c>
      <c r="V526">
        <v>59.990001679999999</v>
      </c>
      <c r="W526">
        <v>54.488929209402009</v>
      </c>
      <c r="X526">
        <v>3</v>
      </c>
      <c r="Y526">
        <v>27</v>
      </c>
      <c r="Z526">
        <v>179.97000503999999</v>
      </c>
      <c r="AA52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6" t="s">
        <v>30</v>
      </c>
    </row>
    <row r="527" spans="1:28" x14ac:dyDescent="0.35">
      <c r="A527">
        <v>53413</v>
      </c>
      <c r="B527" s="1">
        <v>42784</v>
      </c>
      <c r="C527">
        <v>2</v>
      </c>
      <c r="D527">
        <f>WORKDAY(Table3[[#This Row],[Days for shipment (scheduled)]],Table4[[#This Row],[Week Day]])</f>
        <v>6</v>
      </c>
      <c r="E527">
        <v>1</v>
      </c>
      <c r="F527" t="s">
        <v>23</v>
      </c>
      <c r="H527">
        <v>17</v>
      </c>
      <c r="I527" t="str">
        <f>_xlfn.XLOOKUP(Table3[[#This Row],[Category Id]],DataCo_Products[Product Category Id],DataCo_Products[Product Category Name])</f>
        <v>Cleats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>
        <v>17</v>
      </c>
      <c r="T527">
        <v>365</v>
      </c>
      <c r="U527" t="str">
        <f>_xlfn.XLOOKUP(Table3[[#This Row],[Product Id]],DataCo_Products[Product Id],DataCo_Products[Product Name])</f>
        <v>Perfect Fitness Perfect Rip Deck</v>
      </c>
      <c r="V527">
        <v>59.990001679999999</v>
      </c>
      <c r="W527">
        <v>54.488929209402009</v>
      </c>
      <c r="X527">
        <v>3</v>
      </c>
      <c r="Y527">
        <v>27</v>
      </c>
      <c r="Z527">
        <v>179.97000503999999</v>
      </c>
      <c r="AA52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7" t="s">
        <v>30</v>
      </c>
    </row>
    <row r="528" spans="1:28" x14ac:dyDescent="0.35">
      <c r="A528">
        <v>7888</v>
      </c>
      <c r="B528" s="1">
        <v>42120</v>
      </c>
      <c r="C528">
        <v>2</v>
      </c>
      <c r="D528">
        <f>WORKDAY(Table3[[#This Row],[Days for shipment (scheduled)]],Table4[[#This Row],[Week Day]])</f>
        <v>9</v>
      </c>
      <c r="E528">
        <v>1</v>
      </c>
      <c r="F528" t="s">
        <v>23</v>
      </c>
      <c r="H528">
        <v>24</v>
      </c>
      <c r="I528" t="str">
        <f>_xlfn.XLOOKUP(Table3[[#This Row],[Category Id]],DataCo_Products[Product Category Id],DataCo_Products[Product Category Name])</f>
        <v>Women's Apparel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>
        <v>24</v>
      </c>
      <c r="T528">
        <v>502</v>
      </c>
      <c r="U528" t="str">
        <f>_xlfn.XLOOKUP(Table3[[#This Row],[Product Id]],DataCo_Products[Product Id],DataCo_Products[Product Name])</f>
        <v>Nike Men's Dri-FIT Victory Golf Polo</v>
      </c>
      <c r="V528">
        <v>50</v>
      </c>
      <c r="W528">
        <v>43.678035218757444</v>
      </c>
      <c r="X528">
        <v>3</v>
      </c>
      <c r="Y528">
        <v>0</v>
      </c>
      <c r="Z528">
        <v>150</v>
      </c>
      <c r="AA52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8" t="s">
        <v>30</v>
      </c>
    </row>
    <row r="529" spans="1:28" x14ac:dyDescent="0.35">
      <c r="A529">
        <v>6783</v>
      </c>
      <c r="B529" s="1">
        <v>42281</v>
      </c>
      <c r="C529">
        <v>2</v>
      </c>
      <c r="D529">
        <f>WORKDAY(Table3[[#This Row],[Days for shipment (scheduled)]],Table4[[#This Row],[Week Day]])</f>
        <v>10</v>
      </c>
      <c r="E529">
        <v>1</v>
      </c>
      <c r="F529" t="s">
        <v>23</v>
      </c>
      <c r="H529">
        <v>29</v>
      </c>
      <c r="I529" t="str">
        <f>_xlfn.XLOOKUP(Table3[[#This Row],[Category Id]],DataCo_Products[Product Category Id],DataCo_Products[Product Category Name])</f>
        <v>Shop By Sport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>
        <v>29</v>
      </c>
      <c r="T529">
        <v>627</v>
      </c>
      <c r="U529" t="str">
        <f>_xlfn.XLOOKUP(Table3[[#This Row],[Product Id]],DataCo_Products[Product Id],DataCo_Products[Product Name])</f>
        <v>Under Armour Girls' Toddler Spine Surge Runni</v>
      </c>
      <c r="V529">
        <v>39.990001679999999</v>
      </c>
      <c r="W529">
        <v>34.198098313835338</v>
      </c>
      <c r="X529">
        <v>3</v>
      </c>
      <c r="Y529">
        <v>4.8000001909999996</v>
      </c>
      <c r="Z529">
        <v>119.97000503999999</v>
      </c>
      <c r="AA52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29" t="s">
        <v>30</v>
      </c>
    </row>
    <row r="530" spans="1:28" x14ac:dyDescent="0.35">
      <c r="A530">
        <v>56973</v>
      </c>
      <c r="B530" s="1">
        <v>43043</v>
      </c>
      <c r="C530">
        <v>2</v>
      </c>
      <c r="D530">
        <f>WORKDAY(Table3[[#This Row],[Days for shipment (scheduled)]],Table4[[#This Row],[Week Day]])</f>
        <v>11</v>
      </c>
      <c r="E530">
        <v>1</v>
      </c>
      <c r="F530" t="s">
        <v>23</v>
      </c>
      <c r="H530">
        <v>24</v>
      </c>
      <c r="I530" t="str">
        <f>_xlfn.XLOOKUP(Table3[[#This Row],[Category Id]],DataCo_Products[Product Category Id],DataCo_Products[Product Category Name])</f>
        <v>Women's Apparel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>
        <v>24</v>
      </c>
      <c r="T530">
        <v>502</v>
      </c>
      <c r="U530" t="str">
        <f>_xlfn.XLOOKUP(Table3[[#This Row],[Product Id]],DataCo_Products[Product Id],DataCo_Products[Product Name])</f>
        <v>Nike Men's Dri-FIT Victory Golf Polo</v>
      </c>
      <c r="V530">
        <v>50</v>
      </c>
      <c r="W530">
        <v>43.678035218757444</v>
      </c>
      <c r="X530">
        <v>3</v>
      </c>
      <c r="Y530">
        <v>6</v>
      </c>
      <c r="Z530">
        <v>150</v>
      </c>
      <c r="AA53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0" t="s">
        <v>30</v>
      </c>
    </row>
    <row r="531" spans="1:28" x14ac:dyDescent="0.35">
      <c r="A531">
        <v>7824</v>
      </c>
      <c r="B531" s="1">
        <v>42119</v>
      </c>
      <c r="C531">
        <v>2</v>
      </c>
      <c r="D531">
        <f>WORKDAY(Table3[[#This Row],[Days for shipment (scheduled)]],Table4[[#This Row],[Week Day]])</f>
        <v>3</v>
      </c>
      <c r="E531">
        <v>1</v>
      </c>
      <c r="F531" t="s">
        <v>23</v>
      </c>
      <c r="H531">
        <v>24</v>
      </c>
      <c r="I531" t="str">
        <f>_xlfn.XLOOKUP(Table3[[#This Row],[Category Id]],DataCo_Products[Product Category Id],DataCo_Products[Product Category Name])</f>
        <v>Women's Apparel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>
        <v>24</v>
      </c>
      <c r="T531">
        <v>502</v>
      </c>
      <c r="U531" t="str">
        <f>_xlfn.XLOOKUP(Table3[[#This Row],[Product Id]],DataCo_Products[Product Id],DataCo_Products[Product Name])</f>
        <v>Nike Men's Dri-FIT Victory Golf Polo</v>
      </c>
      <c r="V531">
        <v>50</v>
      </c>
      <c r="W531">
        <v>43.678035218757444</v>
      </c>
      <c r="X531">
        <v>3</v>
      </c>
      <c r="Y531">
        <v>7.5</v>
      </c>
      <c r="Z531">
        <v>150</v>
      </c>
      <c r="AA53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1" t="s">
        <v>30</v>
      </c>
    </row>
    <row r="532" spans="1:28" x14ac:dyDescent="0.35">
      <c r="A532">
        <v>55155</v>
      </c>
      <c r="B532" s="1">
        <v>42810</v>
      </c>
      <c r="C532">
        <v>2</v>
      </c>
      <c r="D532">
        <f>WORKDAY(Table3[[#This Row],[Days for shipment (scheduled)]],Table4[[#This Row],[Week Day]])</f>
        <v>4</v>
      </c>
      <c r="E532">
        <v>1</v>
      </c>
      <c r="F532" t="s">
        <v>23</v>
      </c>
      <c r="H532">
        <v>24</v>
      </c>
      <c r="I532" t="str">
        <f>_xlfn.XLOOKUP(Table3[[#This Row],[Category Id]],DataCo_Products[Product Category Id],DataCo_Products[Product Category Name])</f>
        <v>Women's Apparel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>
        <v>24</v>
      </c>
      <c r="T532">
        <v>502</v>
      </c>
      <c r="U532" t="str">
        <f>_xlfn.XLOOKUP(Table3[[#This Row],[Product Id]],DataCo_Products[Product Id],DataCo_Products[Product Name])</f>
        <v>Nike Men's Dri-FIT Victory Golf Polo</v>
      </c>
      <c r="V532">
        <v>50</v>
      </c>
      <c r="W532">
        <v>43.678035218757444</v>
      </c>
      <c r="X532">
        <v>3</v>
      </c>
      <c r="Y532">
        <v>10.5</v>
      </c>
      <c r="Z532">
        <v>150</v>
      </c>
      <c r="AA53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2" t="s">
        <v>30</v>
      </c>
    </row>
    <row r="533" spans="1:28" x14ac:dyDescent="0.35">
      <c r="A533">
        <v>5991</v>
      </c>
      <c r="B533" s="1">
        <v>42092</v>
      </c>
      <c r="C533">
        <v>2</v>
      </c>
      <c r="D533">
        <f>WORKDAY(Table3[[#This Row],[Days for shipment (scheduled)]],Table4[[#This Row],[Week Day]])</f>
        <v>5</v>
      </c>
      <c r="E533">
        <v>0</v>
      </c>
      <c r="F533" t="s">
        <v>23</v>
      </c>
      <c r="H533">
        <v>24</v>
      </c>
      <c r="I533" t="str">
        <f>_xlfn.XLOOKUP(Table3[[#This Row],[Category Id]],DataCo_Products[Product Category Id],DataCo_Products[Product Category Name])</f>
        <v>Women's Apparel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>
        <v>24</v>
      </c>
      <c r="T533">
        <v>502</v>
      </c>
      <c r="U533" t="str">
        <f>_xlfn.XLOOKUP(Table3[[#This Row],[Product Id]],DataCo_Products[Product Id],DataCo_Products[Product Name])</f>
        <v>Nike Men's Dri-FIT Victory Golf Polo</v>
      </c>
      <c r="V533">
        <v>50</v>
      </c>
      <c r="W533">
        <v>43.678035218757444</v>
      </c>
      <c r="X533">
        <v>3</v>
      </c>
      <c r="Y533">
        <v>18</v>
      </c>
      <c r="Z533">
        <v>150</v>
      </c>
      <c r="AA53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3" t="s">
        <v>30</v>
      </c>
    </row>
    <row r="534" spans="1:28" x14ac:dyDescent="0.35">
      <c r="A534">
        <v>2263</v>
      </c>
      <c r="B534" s="1">
        <v>42065</v>
      </c>
      <c r="C534">
        <v>2</v>
      </c>
      <c r="D534">
        <f>WORKDAY(Table3[[#This Row],[Days for shipment (scheduled)]],Table4[[#This Row],[Week Day]])</f>
        <v>6</v>
      </c>
      <c r="E534">
        <v>1</v>
      </c>
      <c r="F534" t="s">
        <v>23</v>
      </c>
      <c r="H534">
        <v>24</v>
      </c>
      <c r="I534" t="str">
        <f>_xlfn.XLOOKUP(Table3[[#This Row],[Category Id]],DataCo_Products[Product Category Id],DataCo_Products[Product Category Name])</f>
        <v>Women's Apparel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>
        <v>24</v>
      </c>
      <c r="T534">
        <v>502</v>
      </c>
      <c r="U534" t="str">
        <f>_xlfn.XLOOKUP(Table3[[#This Row],[Product Id]],DataCo_Products[Product Id],DataCo_Products[Product Name])</f>
        <v>Nike Men's Dri-FIT Victory Golf Polo</v>
      </c>
      <c r="V534">
        <v>50</v>
      </c>
      <c r="W534">
        <v>43.678035218757444</v>
      </c>
      <c r="X534">
        <v>3</v>
      </c>
      <c r="Y534">
        <v>18</v>
      </c>
      <c r="Z534">
        <v>150</v>
      </c>
      <c r="AA53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4" t="s">
        <v>30</v>
      </c>
    </row>
    <row r="535" spans="1:28" x14ac:dyDescent="0.35">
      <c r="A535">
        <v>2263</v>
      </c>
      <c r="B535" s="1">
        <v>42065</v>
      </c>
      <c r="C535">
        <v>2</v>
      </c>
      <c r="D535">
        <f>WORKDAY(Table3[[#This Row],[Days for shipment (scheduled)]],Table4[[#This Row],[Week Day]])</f>
        <v>9</v>
      </c>
      <c r="E535">
        <v>1</v>
      </c>
      <c r="F535" t="s">
        <v>23</v>
      </c>
      <c r="H535">
        <v>24</v>
      </c>
      <c r="I535" t="str">
        <f>_xlfn.XLOOKUP(Table3[[#This Row],[Category Id]],DataCo_Products[Product Category Id],DataCo_Products[Product Category Name])</f>
        <v>Women's Apparel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>
        <v>24</v>
      </c>
      <c r="T535">
        <v>502</v>
      </c>
      <c r="U535" t="str">
        <f>_xlfn.XLOOKUP(Table3[[#This Row],[Product Id]],DataCo_Products[Product Id],DataCo_Products[Product Name])</f>
        <v>Nike Men's Dri-FIT Victory Golf Polo</v>
      </c>
      <c r="V535">
        <v>50</v>
      </c>
      <c r="W535">
        <v>43.678035218757444</v>
      </c>
      <c r="X535">
        <v>3</v>
      </c>
      <c r="Y535">
        <v>19.5</v>
      </c>
      <c r="Z535">
        <v>150</v>
      </c>
      <c r="AA53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5" t="s">
        <v>30</v>
      </c>
    </row>
    <row r="536" spans="1:28" x14ac:dyDescent="0.35">
      <c r="A536">
        <v>53403</v>
      </c>
      <c r="B536" s="1">
        <v>42784</v>
      </c>
      <c r="C536">
        <v>2</v>
      </c>
      <c r="D536">
        <f>WORKDAY(Table3[[#This Row],[Days for shipment (scheduled)]],Table4[[#This Row],[Week Day]])</f>
        <v>10</v>
      </c>
      <c r="E536">
        <v>1</v>
      </c>
      <c r="F536" t="s">
        <v>23</v>
      </c>
      <c r="H536">
        <v>24</v>
      </c>
      <c r="I536" t="str">
        <f>_xlfn.XLOOKUP(Table3[[#This Row],[Category Id]],DataCo_Products[Product Category Id],DataCo_Products[Product Category Name])</f>
        <v>Women's Apparel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>
        <v>24</v>
      </c>
      <c r="T536">
        <v>502</v>
      </c>
      <c r="U536" t="str">
        <f>_xlfn.XLOOKUP(Table3[[#This Row],[Product Id]],DataCo_Products[Product Id],DataCo_Products[Product Name])</f>
        <v>Nike Men's Dri-FIT Victory Golf Polo</v>
      </c>
      <c r="V536">
        <v>50</v>
      </c>
      <c r="W536">
        <v>43.678035218757444</v>
      </c>
      <c r="X536">
        <v>3</v>
      </c>
      <c r="Y536">
        <v>25.5</v>
      </c>
      <c r="Z536">
        <v>150</v>
      </c>
      <c r="AA53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6" t="s">
        <v>30</v>
      </c>
    </row>
    <row r="537" spans="1:28" x14ac:dyDescent="0.35">
      <c r="A537">
        <v>51298</v>
      </c>
      <c r="B537" s="1">
        <v>42753</v>
      </c>
      <c r="C537">
        <v>2</v>
      </c>
      <c r="D537">
        <f>WORKDAY(Table3[[#This Row],[Days for shipment (scheduled)]],Table4[[#This Row],[Week Day]])</f>
        <v>11</v>
      </c>
      <c r="E537">
        <v>1</v>
      </c>
      <c r="F537" t="s">
        <v>23</v>
      </c>
      <c r="H537">
        <v>29</v>
      </c>
      <c r="I537" t="str">
        <f>_xlfn.XLOOKUP(Table3[[#This Row],[Category Id]],DataCo_Products[Product Category Id],DataCo_Products[Product Category Name])</f>
        <v>Shop By Sport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>
        <v>29</v>
      </c>
      <c r="T537">
        <v>627</v>
      </c>
      <c r="U537" t="str">
        <f>_xlfn.XLOOKUP(Table3[[#This Row],[Product Id]],DataCo_Products[Product Id],DataCo_Products[Product Name])</f>
        <v>Under Armour Girls' Toddler Spine Surge Runni</v>
      </c>
      <c r="V537">
        <v>39.990001679999999</v>
      </c>
      <c r="W537">
        <v>34.198098313835338</v>
      </c>
      <c r="X537">
        <v>3</v>
      </c>
      <c r="Y537">
        <v>20.38999939</v>
      </c>
      <c r="Z537">
        <v>119.97000503999999</v>
      </c>
      <c r="AA53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537" t="s">
        <v>30</v>
      </c>
    </row>
    <row r="538" spans="1:28" x14ac:dyDescent="0.35">
      <c r="A538">
        <v>4919</v>
      </c>
      <c r="B538" s="1">
        <v>42076</v>
      </c>
      <c r="C538">
        <v>4</v>
      </c>
      <c r="D538">
        <f>WORKDAY(Table3[[#This Row],[Days for shipment (scheduled)]],Table4[[#This Row],[Week Day]])</f>
        <v>5</v>
      </c>
      <c r="E538">
        <v>1</v>
      </c>
      <c r="F538" t="s">
        <v>62</v>
      </c>
      <c r="H538">
        <v>24</v>
      </c>
      <c r="I538" t="str">
        <f>_xlfn.XLOOKUP(Table3[[#This Row],[Category Id]],DataCo_Products[Product Category Id],DataCo_Products[Product Category Name])</f>
        <v>Women's Apparel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>
        <v>24</v>
      </c>
      <c r="T538">
        <v>502</v>
      </c>
      <c r="U538" t="str">
        <f>_xlfn.XLOOKUP(Table3[[#This Row],[Product Id]],DataCo_Products[Product Id],DataCo_Products[Product Name])</f>
        <v>Nike Men's Dri-FIT Victory Golf Polo</v>
      </c>
      <c r="V538">
        <v>50</v>
      </c>
      <c r="W538">
        <v>43.678035218757444</v>
      </c>
      <c r="X538">
        <v>5</v>
      </c>
      <c r="Y538">
        <v>10</v>
      </c>
      <c r="Z538">
        <v>250</v>
      </c>
      <c r="AA5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38" t="s">
        <v>66</v>
      </c>
    </row>
    <row r="539" spans="1:28" x14ac:dyDescent="0.35">
      <c r="A539">
        <v>52640</v>
      </c>
      <c r="B539" s="1">
        <v>42918</v>
      </c>
      <c r="C539">
        <v>4</v>
      </c>
      <c r="D539">
        <f>WORKDAY(Table3[[#This Row],[Days for shipment (scheduled)]],Table4[[#This Row],[Week Day]])</f>
        <v>6</v>
      </c>
      <c r="E539">
        <v>1</v>
      </c>
      <c r="F539" t="s">
        <v>62</v>
      </c>
      <c r="H539">
        <v>29</v>
      </c>
      <c r="I539" t="str">
        <f>_xlfn.XLOOKUP(Table3[[#This Row],[Category Id]],DataCo_Products[Product Category Id],DataCo_Products[Product Category Name])</f>
        <v>Shop By Sport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>
        <v>29</v>
      </c>
      <c r="T539">
        <v>627</v>
      </c>
      <c r="U539" t="str">
        <f>_xlfn.XLOOKUP(Table3[[#This Row],[Product Id]],DataCo_Products[Product Id],DataCo_Products[Product Name])</f>
        <v>Under Armour Girls' Toddler Spine Surge Runni</v>
      </c>
      <c r="V539">
        <v>39.990001679999999</v>
      </c>
      <c r="W539">
        <v>34.198098313835338</v>
      </c>
      <c r="X539">
        <v>5</v>
      </c>
      <c r="Y539">
        <v>10</v>
      </c>
      <c r="Z539">
        <v>199.9500084</v>
      </c>
      <c r="AA5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39" t="s">
        <v>66</v>
      </c>
    </row>
    <row r="540" spans="1:28" x14ac:dyDescent="0.35">
      <c r="A540">
        <v>6358</v>
      </c>
      <c r="B540" s="1">
        <v>42067</v>
      </c>
      <c r="C540">
        <v>4</v>
      </c>
      <c r="D540">
        <f>WORKDAY(Table3[[#This Row],[Days for shipment (scheduled)]],Table4[[#This Row],[Week Day]])</f>
        <v>9</v>
      </c>
      <c r="E540">
        <v>0</v>
      </c>
      <c r="F540" t="s">
        <v>62</v>
      </c>
      <c r="H540">
        <v>29</v>
      </c>
      <c r="I540" t="str">
        <f>_xlfn.XLOOKUP(Table3[[#This Row],[Category Id]],DataCo_Products[Product Category Id],DataCo_Products[Product Category Name])</f>
        <v>Shop By Sport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>
        <v>29</v>
      </c>
      <c r="T540">
        <v>627</v>
      </c>
      <c r="U540" t="str">
        <f>_xlfn.XLOOKUP(Table3[[#This Row],[Product Id]],DataCo_Products[Product Id],DataCo_Products[Product Name])</f>
        <v>Under Armour Girls' Toddler Spine Surge Runni</v>
      </c>
      <c r="V540">
        <v>39.990001679999999</v>
      </c>
      <c r="W540">
        <v>34.198098313835338</v>
      </c>
      <c r="X540">
        <v>5</v>
      </c>
      <c r="Y540">
        <v>11</v>
      </c>
      <c r="Z540">
        <v>199.9500084</v>
      </c>
      <c r="AA5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0" t="s">
        <v>66</v>
      </c>
    </row>
    <row r="541" spans="1:28" x14ac:dyDescent="0.35">
      <c r="A541">
        <v>57106</v>
      </c>
      <c r="B541" s="1">
        <v>42838</v>
      </c>
      <c r="C541">
        <v>4</v>
      </c>
      <c r="D541">
        <f>WORKDAY(Table3[[#This Row],[Days for shipment (scheduled)]],Table4[[#This Row],[Week Day]])</f>
        <v>10</v>
      </c>
      <c r="E541">
        <v>0</v>
      </c>
      <c r="F541" t="s">
        <v>62</v>
      </c>
      <c r="H541">
        <v>24</v>
      </c>
      <c r="I541" t="str">
        <f>_xlfn.XLOOKUP(Table3[[#This Row],[Category Id]],DataCo_Products[Product Category Id],DataCo_Products[Product Category Name])</f>
        <v>Women's Apparel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>
        <v>24</v>
      </c>
      <c r="T541">
        <v>502</v>
      </c>
      <c r="U541" t="str">
        <f>_xlfn.XLOOKUP(Table3[[#This Row],[Product Id]],DataCo_Products[Product Id],DataCo_Products[Product Name])</f>
        <v>Nike Men's Dri-FIT Victory Golf Polo</v>
      </c>
      <c r="V541">
        <v>50</v>
      </c>
      <c r="W541">
        <v>43.678035218757444</v>
      </c>
      <c r="X541">
        <v>5</v>
      </c>
      <c r="Y541">
        <v>13.75</v>
      </c>
      <c r="Z541">
        <v>250</v>
      </c>
      <c r="AA5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1" t="s">
        <v>66</v>
      </c>
    </row>
    <row r="542" spans="1:28" x14ac:dyDescent="0.35">
      <c r="A542">
        <v>6245</v>
      </c>
      <c r="B542" s="1">
        <v>42039</v>
      </c>
      <c r="C542">
        <v>4</v>
      </c>
      <c r="D542">
        <f>WORKDAY(Table3[[#This Row],[Days for shipment (scheduled)]],Table4[[#This Row],[Week Day]])</f>
        <v>11</v>
      </c>
      <c r="E542">
        <v>1</v>
      </c>
      <c r="F542" t="s">
        <v>62</v>
      </c>
      <c r="H542">
        <v>24</v>
      </c>
      <c r="I542" t="str">
        <f>_xlfn.XLOOKUP(Table3[[#This Row],[Category Id]],DataCo_Products[Product Category Id],DataCo_Products[Product Category Name])</f>
        <v>Women's Apparel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>
        <v>24</v>
      </c>
      <c r="T542">
        <v>502</v>
      </c>
      <c r="U542" t="str">
        <f>_xlfn.XLOOKUP(Table3[[#This Row],[Product Id]],DataCo_Products[Product Id],DataCo_Products[Product Name])</f>
        <v>Nike Men's Dri-FIT Victory Golf Polo</v>
      </c>
      <c r="V542">
        <v>50</v>
      </c>
      <c r="W542">
        <v>43.678035218757444</v>
      </c>
      <c r="X542">
        <v>5</v>
      </c>
      <c r="Y542">
        <v>13.75</v>
      </c>
      <c r="Z542">
        <v>250</v>
      </c>
      <c r="AA5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2" t="s">
        <v>66</v>
      </c>
    </row>
    <row r="543" spans="1:28" x14ac:dyDescent="0.35">
      <c r="A543">
        <v>52166</v>
      </c>
      <c r="B543" s="1">
        <v>42766</v>
      </c>
      <c r="C543">
        <v>4</v>
      </c>
      <c r="D543">
        <f>WORKDAY(Table3[[#This Row],[Days for shipment (scheduled)]],Table4[[#This Row],[Week Day]])</f>
        <v>12</v>
      </c>
      <c r="E543">
        <v>0</v>
      </c>
      <c r="F543" t="s">
        <v>62</v>
      </c>
      <c r="H543">
        <v>29</v>
      </c>
      <c r="I543" t="str">
        <f>_xlfn.XLOOKUP(Table3[[#This Row],[Category Id]],DataCo_Products[Product Category Id],DataCo_Products[Product Category Name])</f>
        <v>Shop By Sport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>
        <v>29</v>
      </c>
      <c r="T543">
        <v>642</v>
      </c>
      <c r="U543" t="str">
        <f>_xlfn.XLOOKUP(Table3[[#This Row],[Product Id]],DataCo_Products[Product Id],DataCo_Products[Product Name])</f>
        <v>Columbia Men's PFG Anchor Tough T-Shirt</v>
      </c>
      <c r="V543">
        <v>30</v>
      </c>
      <c r="W543">
        <v>37.315110652333338</v>
      </c>
      <c r="X543">
        <v>5</v>
      </c>
      <c r="Y543">
        <v>13.5</v>
      </c>
      <c r="Z543">
        <v>150</v>
      </c>
      <c r="AA5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3" t="s">
        <v>66</v>
      </c>
    </row>
    <row r="544" spans="1:28" x14ac:dyDescent="0.35">
      <c r="A544">
        <v>56172</v>
      </c>
      <c r="B544" s="1">
        <v>42824</v>
      </c>
      <c r="C544">
        <v>4</v>
      </c>
      <c r="D544">
        <f>WORKDAY(Table3[[#This Row],[Days for shipment (scheduled)]],Table4[[#This Row],[Week Day]])</f>
        <v>13</v>
      </c>
      <c r="E544">
        <v>0</v>
      </c>
      <c r="F544" t="s">
        <v>62</v>
      </c>
      <c r="H544">
        <v>29</v>
      </c>
      <c r="I544" t="str">
        <f>_xlfn.XLOOKUP(Table3[[#This Row],[Category Id]],DataCo_Products[Product Category Id],DataCo_Products[Product Category Name])</f>
        <v>Shop By Sport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>
        <v>29</v>
      </c>
      <c r="T544">
        <v>627</v>
      </c>
      <c r="U544" t="str">
        <f>_xlfn.XLOOKUP(Table3[[#This Row],[Product Id]],DataCo_Products[Product Id],DataCo_Products[Product Name])</f>
        <v>Under Armour Girls' Toddler Spine Surge Runni</v>
      </c>
      <c r="V544">
        <v>39.990001679999999</v>
      </c>
      <c r="W544">
        <v>34.198098313835338</v>
      </c>
      <c r="X544">
        <v>5</v>
      </c>
      <c r="Y544">
        <v>18</v>
      </c>
      <c r="Z544">
        <v>199.9500084</v>
      </c>
      <c r="AA5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4" t="s">
        <v>66</v>
      </c>
    </row>
    <row r="545" spans="1:28" x14ac:dyDescent="0.35">
      <c r="A545">
        <v>55829</v>
      </c>
      <c r="B545" s="1">
        <v>42819</v>
      </c>
      <c r="C545">
        <v>4</v>
      </c>
      <c r="D545">
        <f>WORKDAY(Table3[[#This Row],[Days for shipment (scheduled)]],Table4[[#This Row],[Week Day]])</f>
        <v>5</v>
      </c>
      <c r="E545">
        <v>1</v>
      </c>
      <c r="F545" t="s">
        <v>62</v>
      </c>
      <c r="H545">
        <v>24</v>
      </c>
      <c r="I545" t="str">
        <f>_xlfn.XLOOKUP(Table3[[#This Row],[Category Id]],DataCo_Products[Product Category Id],DataCo_Products[Product Category Name])</f>
        <v>Women's Apparel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>
        <v>24</v>
      </c>
      <c r="T545">
        <v>502</v>
      </c>
      <c r="U545" t="str">
        <f>_xlfn.XLOOKUP(Table3[[#This Row],[Product Id]],DataCo_Products[Product Id],DataCo_Products[Product Name])</f>
        <v>Nike Men's Dri-FIT Victory Golf Polo</v>
      </c>
      <c r="V545">
        <v>50</v>
      </c>
      <c r="W545">
        <v>43.678035218757444</v>
      </c>
      <c r="X545">
        <v>5</v>
      </c>
      <c r="Y545">
        <v>25</v>
      </c>
      <c r="Z545">
        <v>250</v>
      </c>
      <c r="AA5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5" t="s">
        <v>66</v>
      </c>
    </row>
    <row r="546" spans="1:28" x14ac:dyDescent="0.35">
      <c r="A546">
        <v>52478</v>
      </c>
      <c r="B546" s="1">
        <v>42857</v>
      </c>
      <c r="C546">
        <v>4</v>
      </c>
      <c r="D546">
        <f>WORKDAY(Table3[[#This Row],[Days for shipment (scheduled)]],Table4[[#This Row],[Week Day]])</f>
        <v>6</v>
      </c>
      <c r="E546">
        <v>0</v>
      </c>
      <c r="F546" t="s">
        <v>62</v>
      </c>
      <c r="H546">
        <v>24</v>
      </c>
      <c r="I546" t="str">
        <f>_xlfn.XLOOKUP(Table3[[#This Row],[Category Id]],DataCo_Products[Product Category Id],DataCo_Products[Product Category Name])</f>
        <v>Women's Apparel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>
        <v>24</v>
      </c>
      <c r="T546">
        <v>502</v>
      </c>
      <c r="U546" t="str">
        <f>_xlfn.XLOOKUP(Table3[[#This Row],[Product Id]],DataCo_Products[Product Id],DataCo_Products[Product Name])</f>
        <v>Nike Men's Dri-FIT Victory Golf Polo</v>
      </c>
      <c r="V546">
        <v>50</v>
      </c>
      <c r="W546">
        <v>43.678035218757444</v>
      </c>
      <c r="X546">
        <v>5</v>
      </c>
      <c r="Y546">
        <v>25</v>
      </c>
      <c r="Z546">
        <v>250</v>
      </c>
      <c r="AA5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6" t="s">
        <v>66</v>
      </c>
    </row>
    <row r="547" spans="1:28" x14ac:dyDescent="0.35">
      <c r="A547">
        <v>57242</v>
      </c>
      <c r="B547" s="1">
        <v>42840</v>
      </c>
      <c r="C547">
        <v>4</v>
      </c>
      <c r="D547">
        <f>WORKDAY(Table3[[#This Row],[Days for shipment (scheduled)]],Table4[[#This Row],[Week Day]])</f>
        <v>9</v>
      </c>
      <c r="E547">
        <v>0</v>
      </c>
      <c r="F547" t="s">
        <v>62</v>
      </c>
      <c r="H547">
        <v>29</v>
      </c>
      <c r="I547" t="str">
        <f>_xlfn.XLOOKUP(Table3[[#This Row],[Category Id]],DataCo_Products[Product Category Id],DataCo_Products[Product Category Name])</f>
        <v>Shop By Sport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>
        <v>29</v>
      </c>
      <c r="T547">
        <v>627</v>
      </c>
      <c r="U547" t="str">
        <f>_xlfn.XLOOKUP(Table3[[#This Row],[Product Id]],DataCo_Products[Product Id],DataCo_Products[Product Name])</f>
        <v>Under Armour Girls' Toddler Spine Surge Runni</v>
      </c>
      <c r="V547">
        <v>39.990001679999999</v>
      </c>
      <c r="W547">
        <v>34.198098313835338</v>
      </c>
      <c r="X547">
        <v>5</v>
      </c>
      <c r="Y547">
        <v>25.989999770000001</v>
      </c>
      <c r="Z547">
        <v>199.9500084</v>
      </c>
      <c r="AA5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7" t="s">
        <v>66</v>
      </c>
    </row>
    <row r="548" spans="1:28" x14ac:dyDescent="0.35">
      <c r="A548">
        <v>3137</v>
      </c>
      <c r="B548" s="1">
        <v>42050</v>
      </c>
      <c r="C548">
        <v>4</v>
      </c>
      <c r="D548">
        <f>WORKDAY(Table3[[#This Row],[Days for shipment (scheduled)]],Table4[[#This Row],[Week Day]])</f>
        <v>10</v>
      </c>
      <c r="E548">
        <v>0</v>
      </c>
      <c r="F548" t="s">
        <v>62</v>
      </c>
      <c r="H548">
        <v>24</v>
      </c>
      <c r="I548" t="str">
        <f>_xlfn.XLOOKUP(Table3[[#This Row],[Category Id]],DataCo_Products[Product Category Id],DataCo_Products[Product Category Name])</f>
        <v>Women's Apparel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>
        <v>24</v>
      </c>
      <c r="T548">
        <v>502</v>
      </c>
      <c r="U548" t="str">
        <f>_xlfn.XLOOKUP(Table3[[#This Row],[Product Id]],DataCo_Products[Product Id],DataCo_Products[Product Name])</f>
        <v>Nike Men's Dri-FIT Victory Golf Polo</v>
      </c>
      <c r="V548">
        <v>50</v>
      </c>
      <c r="W548">
        <v>43.678035218757444</v>
      </c>
      <c r="X548">
        <v>5</v>
      </c>
      <c r="Y548">
        <v>32.5</v>
      </c>
      <c r="Z548">
        <v>250</v>
      </c>
      <c r="AA5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8" t="s">
        <v>66</v>
      </c>
    </row>
    <row r="549" spans="1:28" x14ac:dyDescent="0.35">
      <c r="A549">
        <v>60127</v>
      </c>
      <c r="B549" s="1">
        <v>42882</v>
      </c>
      <c r="C549">
        <v>4</v>
      </c>
      <c r="D549">
        <f>WORKDAY(Table3[[#This Row],[Days for shipment (scheduled)]],Table4[[#This Row],[Week Day]])</f>
        <v>11</v>
      </c>
      <c r="E549">
        <v>0</v>
      </c>
      <c r="F549" t="s">
        <v>62</v>
      </c>
      <c r="H549">
        <v>24</v>
      </c>
      <c r="I549" t="str">
        <f>_xlfn.XLOOKUP(Table3[[#This Row],[Category Id]],DataCo_Products[Product Category Id],DataCo_Products[Product Category Name])</f>
        <v>Women's Apparel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>
        <v>24</v>
      </c>
      <c r="T549">
        <v>502</v>
      </c>
      <c r="U549" t="str">
        <f>_xlfn.XLOOKUP(Table3[[#This Row],[Product Id]],DataCo_Products[Product Id],DataCo_Products[Product Name])</f>
        <v>Nike Men's Dri-FIT Victory Golf Polo</v>
      </c>
      <c r="V549">
        <v>50</v>
      </c>
      <c r="W549">
        <v>43.678035218757444</v>
      </c>
      <c r="X549">
        <v>5</v>
      </c>
      <c r="Y549">
        <v>32.5</v>
      </c>
      <c r="Z549">
        <v>250</v>
      </c>
      <c r="AA5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49" t="s">
        <v>66</v>
      </c>
    </row>
    <row r="550" spans="1:28" x14ac:dyDescent="0.35">
      <c r="A550">
        <v>3828</v>
      </c>
      <c r="B550" s="1">
        <v>42060</v>
      </c>
      <c r="C550">
        <v>4</v>
      </c>
      <c r="D550">
        <f>WORKDAY(Table3[[#This Row],[Days for shipment (scheduled)]],Table4[[#This Row],[Week Day]])</f>
        <v>12</v>
      </c>
      <c r="E550">
        <v>0</v>
      </c>
      <c r="F550" t="s">
        <v>62</v>
      </c>
      <c r="H550">
        <v>29</v>
      </c>
      <c r="I550" t="str">
        <f>_xlfn.XLOOKUP(Table3[[#This Row],[Category Id]],DataCo_Products[Product Category Id],DataCo_Products[Product Category Name])</f>
        <v>Shop By Sport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>
        <v>29</v>
      </c>
      <c r="T550">
        <v>627</v>
      </c>
      <c r="U550" t="str">
        <f>_xlfn.XLOOKUP(Table3[[#This Row],[Product Id]],DataCo_Products[Product Id],DataCo_Products[Product Name])</f>
        <v>Under Armour Girls' Toddler Spine Surge Runni</v>
      </c>
      <c r="V550">
        <v>39.990001679999999</v>
      </c>
      <c r="W550">
        <v>34.198098313835338</v>
      </c>
      <c r="X550">
        <v>5</v>
      </c>
      <c r="Y550">
        <v>29.989999770000001</v>
      </c>
      <c r="Z550">
        <v>199.9500084</v>
      </c>
      <c r="AA5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0" t="s">
        <v>66</v>
      </c>
    </row>
    <row r="551" spans="1:28" x14ac:dyDescent="0.35">
      <c r="A551">
        <v>60386</v>
      </c>
      <c r="B551" s="1">
        <v>42886</v>
      </c>
      <c r="C551">
        <v>4</v>
      </c>
      <c r="D551">
        <f>WORKDAY(Table3[[#This Row],[Days for shipment (scheduled)]],Table4[[#This Row],[Week Day]])</f>
        <v>13</v>
      </c>
      <c r="E551">
        <v>0</v>
      </c>
      <c r="F551" t="s">
        <v>62</v>
      </c>
      <c r="H551">
        <v>24</v>
      </c>
      <c r="I551" t="str">
        <f>_xlfn.XLOOKUP(Table3[[#This Row],[Category Id]],DataCo_Products[Product Category Id],DataCo_Products[Product Category Name])</f>
        <v>Women's Apparel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>
        <v>24</v>
      </c>
      <c r="T551">
        <v>502</v>
      </c>
      <c r="U551" t="str">
        <f>_xlfn.XLOOKUP(Table3[[#This Row],[Product Id]],DataCo_Products[Product Id],DataCo_Products[Product Name])</f>
        <v>Nike Men's Dri-FIT Victory Golf Polo</v>
      </c>
      <c r="V551">
        <v>50</v>
      </c>
      <c r="W551">
        <v>43.678035218757444</v>
      </c>
      <c r="X551">
        <v>5</v>
      </c>
      <c r="Y551">
        <v>37.5</v>
      </c>
      <c r="Z551">
        <v>250</v>
      </c>
      <c r="AA5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1" t="s">
        <v>66</v>
      </c>
    </row>
    <row r="552" spans="1:28" x14ac:dyDescent="0.35">
      <c r="A552">
        <v>973</v>
      </c>
      <c r="B552" s="1">
        <v>42019</v>
      </c>
      <c r="C552">
        <v>4</v>
      </c>
      <c r="D552">
        <f>WORKDAY(Table3[[#This Row],[Days for shipment (scheduled)]],Table4[[#This Row],[Week Day]])</f>
        <v>5</v>
      </c>
      <c r="E552">
        <v>0</v>
      </c>
      <c r="F552" t="s">
        <v>62</v>
      </c>
      <c r="H552">
        <v>29</v>
      </c>
      <c r="I552" t="str">
        <f>_xlfn.XLOOKUP(Table3[[#This Row],[Category Id]],DataCo_Products[Product Category Id],DataCo_Products[Product Category Name])</f>
        <v>Shop By Sport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>
        <v>29</v>
      </c>
      <c r="T552">
        <v>627</v>
      </c>
      <c r="U552" t="str">
        <f>_xlfn.XLOOKUP(Table3[[#This Row],[Product Id]],DataCo_Products[Product Id],DataCo_Products[Product Name])</f>
        <v>Under Armour Girls' Toddler Spine Surge Runni</v>
      </c>
      <c r="V552">
        <v>39.990001679999999</v>
      </c>
      <c r="W552">
        <v>34.198098313835338</v>
      </c>
      <c r="X552">
        <v>5</v>
      </c>
      <c r="Y552">
        <v>31.989999770000001</v>
      </c>
      <c r="Z552">
        <v>199.9500084</v>
      </c>
      <c r="AA5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2" t="s">
        <v>66</v>
      </c>
    </row>
    <row r="553" spans="1:28" x14ac:dyDescent="0.35">
      <c r="A553">
        <v>57999</v>
      </c>
      <c r="B553" s="1">
        <v>42851</v>
      </c>
      <c r="C553">
        <v>4</v>
      </c>
      <c r="D553">
        <f>WORKDAY(Table3[[#This Row],[Days for shipment (scheduled)]],Table4[[#This Row],[Week Day]])</f>
        <v>6</v>
      </c>
      <c r="E553">
        <v>1</v>
      </c>
      <c r="F553" t="s">
        <v>62</v>
      </c>
      <c r="H553">
        <v>24</v>
      </c>
      <c r="I553" t="str">
        <f>_xlfn.XLOOKUP(Table3[[#This Row],[Category Id]],DataCo_Products[Product Category Id],DataCo_Products[Product Category Name])</f>
        <v>Women's Apparel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>
        <v>24</v>
      </c>
      <c r="T553">
        <v>502</v>
      </c>
      <c r="U553" t="str">
        <f>_xlfn.XLOOKUP(Table3[[#This Row],[Product Id]],DataCo_Products[Product Id],DataCo_Products[Product Name])</f>
        <v>Nike Men's Dri-FIT Victory Golf Polo</v>
      </c>
      <c r="V553">
        <v>50</v>
      </c>
      <c r="W553">
        <v>43.678035218757444</v>
      </c>
      <c r="X553">
        <v>5</v>
      </c>
      <c r="Y553">
        <v>42.5</v>
      </c>
      <c r="Z553">
        <v>250</v>
      </c>
      <c r="AA5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3" t="s">
        <v>66</v>
      </c>
    </row>
    <row r="554" spans="1:28" x14ac:dyDescent="0.35">
      <c r="A554">
        <v>54585</v>
      </c>
      <c r="B554" s="1">
        <v>42919</v>
      </c>
      <c r="C554">
        <v>4</v>
      </c>
      <c r="D554">
        <f>WORKDAY(Table3[[#This Row],[Days for shipment (scheduled)]],Table4[[#This Row],[Week Day]])</f>
        <v>9</v>
      </c>
      <c r="E554">
        <v>1</v>
      </c>
      <c r="F554" t="s">
        <v>62</v>
      </c>
      <c r="H554">
        <v>24</v>
      </c>
      <c r="I554" t="str">
        <f>_xlfn.XLOOKUP(Table3[[#This Row],[Category Id]],DataCo_Products[Product Category Id],DataCo_Products[Product Category Name])</f>
        <v>Women's Apparel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>
        <v>24</v>
      </c>
      <c r="T554">
        <v>502</v>
      </c>
      <c r="U554" t="str">
        <f>_xlfn.XLOOKUP(Table3[[#This Row],[Product Id]],DataCo_Products[Product Id],DataCo_Products[Product Name])</f>
        <v>Nike Men's Dri-FIT Victory Golf Polo</v>
      </c>
      <c r="V554">
        <v>50</v>
      </c>
      <c r="W554">
        <v>43.678035218757444</v>
      </c>
      <c r="X554">
        <v>5</v>
      </c>
      <c r="Y554">
        <v>42.5</v>
      </c>
      <c r="Z554">
        <v>250</v>
      </c>
      <c r="AA5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4" t="s">
        <v>66</v>
      </c>
    </row>
    <row r="555" spans="1:28" x14ac:dyDescent="0.35">
      <c r="A555">
        <v>57598</v>
      </c>
      <c r="B555" s="1">
        <v>42845</v>
      </c>
      <c r="C555">
        <v>4</v>
      </c>
      <c r="D555">
        <f>WORKDAY(Table3[[#This Row],[Days for shipment (scheduled)]],Table4[[#This Row],[Week Day]])</f>
        <v>10</v>
      </c>
      <c r="E555">
        <v>0</v>
      </c>
      <c r="F555" t="s">
        <v>62</v>
      </c>
      <c r="H555">
        <v>24</v>
      </c>
      <c r="I555" t="str">
        <f>_xlfn.XLOOKUP(Table3[[#This Row],[Category Id]],DataCo_Products[Product Category Id],DataCo_Products[Product Category Name])</f>
        <v>Women's Apparel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>
        <v>24</v>
      </c>
      <c r="T555">
        <v>502</v>
      </c>
      <c r="U555" t="str">
        <f>_xlfn.XLOOKUP(Table3[[#This Row],[Product Id]],DataCo_Products[Product Id],DataCo_Products[Product Name])</f>
        <v>Nike Men's Dri-FIT Victory Golf Polo</v>
      </c>
      <c r="V555">
        <v>50</v>
      </c>
      <c r="W555">
        <v>43.678035218757444</v>
      </c>
      <c r="X555">
        <v>5</v>
      </c>
      <c r="Y555">
        <v>50</v>
      </c>
      <c r="Z555">
        <v>250</v>
      </c>
      <c r="AA5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5" t="s">
        <v>66</v>
      </c>
    </row>
    <row r="556" spans="1:28" x14ac:dyDescent="0.35">
      <c r="A556">
        <v>54274</v>
      </c>
      <c r="B556" s="1">
        <v>42797</v>
      </c>
      <c r="C556">
        <v>4</v>
      </c>
      <c r="D556">
        <f>WORKDAY(Table3[[#This Row],[Days for shipment (scheduled)]],Table4[[#This Row],[Week Day]])</f>
        <v>11</v>
      </c>
      <c r="E556">
        <v>1</v>
      </c>
      <c r="F556" t="s">
        <v>62</v>
      </c>
      <c r="H556">
        <v>24</v>
      </c>
      <c r="I556" t="str">
        <f>_xlfn.XLOOKUP(Table3[[#This Row],[Category Id]],DataCo_Products[Product Category Id],DataCo_Products[Product Category Name])</f>
        <v>Women's Apparel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>
        <v>24</v>
      </c>
      <c r="T556">
        <v>502</v>
      </c>
      <c r="U556" t="str">
        <f>_xlfn.XLOOKUP(Table3[[#This Row],[Product Id]],DataCo_Products[Product Id],DataCo_Products[Product Name])</f>
        <v>Nike Men's Dri-FIT Victory Golf Polo</v>
      </c>
      <c r="V556">
        <v>50</v>
      </c>
      <c r="W556">
        <v>43.678035218757444</v>
      </c>
      <c r="X556">
        <v>5</v>
      </c>
      <c r="Y556">
        <v>50</v>
      </c>
      <c r="Z556">
        <v>250</v>
      </c>
      <c r="AA5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6" t="s">
        <v>66</v>
      </c>
    </row>
    <row r="557" spans="1:28" x14ac:dyDescent="0.35">
      <c r="A557">
        <v>60673</v>
      </c>
      <c r="B557" s="1">
        <v>42831</v>
      </c>
      <c r="C557">
        <v>4</v>
      </c>
      <c r="D557">
        <f>WORKDAY(Table3[[#This Row],[Days for shipment (scheduled)]],Table4[[#This Row],[Week Day]])</f>
        <v>12</v>
      </c>
      <c r="E557">
        <v>0</v>
      </c>
      <c r="F557" t="s">
        <v>62</v>
      </c>
      <c r="H557">
        <v>29</v>
      </c>
      <c r="I557" t="str">
        <f>_xlfn.XLOOKUP(Table3[[#This Row],[Category Id]],DataCo_Products[Product Category Id],DataCo_Products[Product Category Name])</f>
        <v>Shop By Sport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>
        <v>29</v>
      </c>
      <c r="T557">
        <v>627</v>
      </c>
      <c r="U557" t="str">
        <f>_xlfn.XLOOKUP(Table3[[#This Row],[Product Id]],DataCo_Products[Product Id],DataCo_Products[Product Name])</f>
        <v>Under Armour Girls' Toddler Spine Surge Runni</v>
      </c>
      <c r="V557">
        <v>39.990001679999999</v>
      </c>
      <c r="W557">
        <v>34.198098313835338</v>
      </c>
      <c r="X557">
        <v>5</v>
      </c>
      <c r="Y557">
        <v>49.990001679999999</v>
      </c>
      <c r="Z557">
        <v>199.9500084</v>
      </c>
      <c r="AA5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7" t="s">
        <v>66</v>
      </c>
    </row>
    <row r="558" spans="1:28" x14ac:dyDescent="0.35">
      <c r="A558">
        <v>59387</v>
      </c>
      <c r="B558" s="1">
        <v>42871</v>
      </c>
      <c r="C558">
        <v>4</v>
      </c>
      <c r="D558">
        <f>WORKDAY(Table3[[#This Row],[Days for shipment (scheduled)]],Table4[[#This Row],[Week Day]])</f>
        <v>13</v>
      </c>
      <c r="E558">
        <v>0</v>
      </c>
      <c r="F558" t="s">
        <v>62</v>
      </c>
      <c r="H558">
        <v>24</v>
      </c>
      <c r="I558" t="str">
        <f>_xlfn.XLOOKUP(Table3[[#This Row],[Category Id]],DataCo_Products[Product Category Id],DataCo_Products[Product Category Name])</f>
        <v>Women's Apparel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>
        <v>24</v>
      </c>
      <c r="T558">
        <v>502</v>
      </c>
      <c r="U558" t="str">
        <f>_xlfn.XLOOKUP(Table3[[#This Row],[Product Id]],DataCo_Products[Product Id],DataCo_Products[Product Name])</f>
        <v>Nike Men's Dri-FIT Victory Golf Polo</v>
      </c>
      <c r="V558">
        <v>50</v>
      </c>
      <c r="W558">
        <v>43.678035218757444</v>
      </c>
      <c r="X558">
        <v>5</v>
      </c>
      <c r="Y558">
        <v>62.5</v>
      </c>
      <c r="Z558">
        <v>250</v>
      </c>
      <c r="AA5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8" t="s">
        <v>66</v>
      </c>
    </row>
    <row r="559" spans="1:28" x14ac:dyDescent="0.35">
      <c r="A559">
        <v>52640</v>
      </c>
      <c r="B559" s="1">
        <v>42918</v>
      </c>
      <c r="C559">
        <v>4</v>
      </c>
      <c r="D559">
        <f>WORKDAY(Table3[[#This Row],[Days for shipment (scheduled)]],Table4[[#This Row],[Week Day]])</f>
        <v>5</v>
      </c>
      <c r="E559">
        <v>1</v>
      </c>
      <c r="F559" t="s">
        <v>62</v>
      </c>
      <c r="H559">
        <v>24</v>
      </c>
      <c r="I559" t="str">
        <f>_xlfn.XLOOKUP(Table3[[#This Row],[Category Id]],DataCo_Products[Product Category Id],DataCo_Products[Product Category Name])</f>
        <v>Women's Apparel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>
        <v>24</v>
      </c>
      <c r="T559">
        <v>502</v>
      </c>
      <c r="U559" t="str">
        <f>_xlfn.XLOOKUP(Table3[[#This Row],[Product Id]],DataCo_Products[Product Id],DataCo_Products[Product Name])</f>
        <v>Nike Men's Dri-FIT Victory Golf Polo</v>
      </c>
      <c r="V559">
        <v>50</v>
      </c>
      <c r="W559">
        <v>43.678035218757444</v>
      </c>
      <c r="X559">
        <v>5</v>
      </c>
      <c r="Y559">
        <v>62.5</v>
      </c>
      <c r="Z559">
        <v>250</v>
      </c>
      <c r="AA5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59" t="s">
        <v>66</v>
      </c>
    </row>
    <row r="560" spans="1:28" x14ac:dyDescent="0.35">
      <c r="A560">
        <v>10007</v>
      </c>
      <c r="B560" s="1">
        <v>42151</v>
      </c>
      <c r="C560">
        <v>4</v>
      </c>
      <c r="D560">
        <f>WORKDAY(Table3[[#This Row],[Days for shipment (scheduled)]],Table4[[#This Row],[Week Day]])</f>
        <v>6</v>
      </c>
      <c r="E560">
        <v>0</v>
      </c>
      <c r="F560" t="s">
        <v>62</v>
      </c>
      <c r="H560">
        <v>24</v>
      </c>
      <c r="I560" t="str">
        <f>_xlfn.XLOOKUP(Table3[[#This Row],[Category Id]],DataCo_Products[Product Category Id],DataCo_Products[Product Category Name])</f>
        <v>Women's Apparel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>
        <v>24</v>
      </c>
      <c r="T560">
        <v>502</v>
      </c>
      <c r="U560" t="str">
        <f>_xlfn.XLOOKUP(Table3[[#This Row],[Product Id]],DataCo_Products[Product Id],DataCo_Products[Product Name])</f>
        <v>Nike Men's Dri-FIT Victory Golf Polo</v>
      </c>
      <c r="V560">
        <v>50</v>
      </c>
      <c r="W560">
        <v>43.678035218757444</v>
      </c>
      <c r="X560">
        <v>5</v>
      </c>
      <c r="Y560">
        <v>62.5</v>
      </c>
      <c r="Z560">
        <v>250</v>
      </c>
      <c r="AA5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0" t="s">
        <v>66</v>
      </c>
    </row>
    <row r="561" spans="1:28" x14ac:dyDescent="0.35">
      <c r="A561">
        <v>55984</v>
      </c>
      <c r="B561" s="1">
        <v>42822</v>
      </c>
      <c r="C561">
        <v>4</v>
      </c>
      <c r="D561">
        <f>WORKDAY(Table3[[#This Row],[Days for shipment (scheduled)]],Table4[[#This Row],[Week Day]])</f>
        <v>9</v>
      </c>
      <c r="E561">
        <v>1</v>
      </c>
      <c r="F561" t="s">
        <v>62</v>
      </c>
      <c r="H561">
        <v>37</v>
      </c>
      <c r="I561" t="str">
        <f>_xlfn.XLOOKUP(Table3[[#This Row],[Category Id]],DataCo_Products[Product Category Id],DataCo_Products[Product Category Name])</f>
        <v>Electronics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>
        <v>37</v>
      </c>
      <c r="T561">
        <v>818</v>
      </c>
      <c r="U561" t="str">
        <f>_xlfn.XLOOKUP(Table3[[#This Row],[Product Id]],DataCo_Products[Product Id],DataCo_Products[Product Name])</f>
        <v>Titleist Pro V1x Golf Balls</v>
      </c>
      <c r="V561">
        <v>47.990001679999999</v>
      </c>
      <c r="W561">
        <v>51.274287170714288</v>
      </c>
      <c r="X561">
        <v>5</v>
      </c>
      <c r="Y561">
        <v>2.4000000950000002</v>
      </c>
      <c r="Z561">
        <v>239.9500084</v>
      </c>
      <c r="AA5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1" t="s">
        <v>66</v>
      </c>
    </row>
    <row r="562" spans="1:28" x14ac:dyDescent="0.35">
      <c r="A562">
        <v>52478</v>
      </c>
      <c r="B562" s="1">
        <v>42857</v>
      </c>
      <c r="C562">
        <v>4</v>
      </c>
      <c r="D562">
        <f>WORKDAY(Table3[[#This Row],[Days for shipment (scheduled)]],Table4[[#This Row],[Week Day]])</f>
        <v>10</v>
      </c>
      <c r="E562">
        <v>0</v>
      </c>
      <c r="F562" t="s">
        <v>62</v>
      </c>
      <c r="H562">
        <v>37</v>
      </c>
      <c r="I562" t="str">
        <f>_xlfn.XLOOKUP(Table3[[#This Row],[Category Id]],DataCo_Products[Product Category Id],DataCo_Products[Product Category Name])</f>
        <v>Electronics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>
        <v>37</v>
      </c>
      <c r="T562">
        <v>825</v>
      </c>
      <c r="U562" t="str">
        <f>_xlfn.XLOOKUP(Table3[[#This Row],[Product Id]],DataCo_Products[Product Id],DataCo_Products[Product Name])</f>
        <v>Bridgestone e6 Straight Distance NFL Tennesse</v>
      </c>
      <c r="V562">
        <v>31.989999770000001</v>
      </c>
      <c r="W562">
        <v>23.973333102666668</v>
      </c>
      <c r="X562">
        <v>5</v>
      </c>
      <c r="Y562">
        <v>6.4000000950000002</v>
      </c>
      <c r="Z562">
        <v>159.94999885000001</v>
      </c>
      <c r="AA5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2" t="s">
        <v>66</v>
      </c>
    </row>
    <row r="563" spans="1:28" x14ac:dyDescent="0.35">
      <c r="A563">
        <v>58375</v>
      </c>
      <c r="B563" s="1">
        <v>42771</v>
      </c>
      <c r="C563">
        <v>4</v>
      </c>
      <c r="D563">
        <f>WORKDAY(Table3[[#This Row],[Days for shipment (scheduled)]],Table4[[#This Row],[Week Day]])</f>
        <v>11</v>
      </c>
      <c r="E563">
        <v>1</v>
      </c>
      <c r="F563" t="s">
        <v>62</v>
      </c>
      <c r="H563">
        <v>38</v>
      </c>
      <c r="I563" t="str">
        <f>_xlfn.XLOOKUP(Table3[[#This Row],[Category Id]],DataCo_Products[Product Category Id],DataCo_Products[Product Category Name])</f>
        <v>Kids' Golf Clubs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>
        <v>38</v>
      </c>
      <c r="T563">
        <v>306</v>
      </c>
      <c r="U563" t="str">
        <f>_xlfn.XLOOKUP(Table3[[#This Row],[Product Id]],DataCo_Products[Product Id],DataCo_Products[Product Name])</f>
        <v>Polar FT4 Heart Rate Monitor</v>
      </c>
      <c r="V563">
        <v>89.989997860000003</v>
      </c>
      <c r="W563">
        <v>105.82799834800001</v>
      </c>
      <c r="X563">
        <v>5</v>
      </c>
      <c r="Y563">
        <v>53.990001679999999</v>
      </c>
      <c r="Z563">
        <v>449.94998930000003</v>
      </c>
      <c r="AA5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3" t="s">
        <v>66</v>
      </c>
    </row>
    <row r="564" spans="1:28" x14ac:dyDescent="0.35">
      <c r="A564">
        <v>56448</v>
      </c>
      <c r="B564" s="1">
        <v>42798</v>
      </c>
      <c r="C564">
        <v>4</v>
      </c>
      <c r="D564">
        <f>WORKDAY(Table3[[#This Row],[Days for shipment (scheduled)]],Table4[[#This Row],[Week Day]])</f>
        <v>12</v>
      </c>
      <c r="E564">
        <v>0</v>
      </c>
      <c r="F564" t="s">
        <v>62</v>
      </c>
      <c r="H564">
        <v>44</v>
      </c>
      <c r="I564" t="str">
        <f>_xlfn.XLOOKUP(Table3[[#This Row],[Category Id]],DataCo_Products[Product Category Id],DataCo_Products[Product Category Name])</f>
        <v>Hunting &amp; Shooting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>
        <v>44</v>
      </c>
      <c r="T564">
        <v>977</v>
      </c>
      <c r="U564" t="str">
        <f>_xlfn.XLOOKUP(Table3[[#This Row],[Product Id]],DataCo_Products[Product Id],DataCo_Products[Product Name])</f>
        <v>ENO Atlas Hammock Straps</v>
      </c>
      <c r="V564">
        <v>29.989999770000001</v>
      </c>
      <c r="W564">
        <v>21.106999969000004</v>
      </c>
      <c r="X564">
        <v>5</v>
      </c>
      <c r="Y564">
        <v>25.489999770000001</v>
      </c>
      <c r="Z564">
        <v>149.94999885000001</v>
      </c>
      <c r="AA5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4" t="s">
        <v>66</v>
      </c>
    </row>
    <row r="565" spans="1:28" x14ac:dyDescent="0.35">
      <c r="A565">
        <v>8221</v>
      </c>
      <c r="B565" s="1">
        <v>42124</v>
      </c>
      <c r="C565">
        <v>4</v>
      </c>
      <c r="D565">
        <f>WORKDAY(Table3[[#This Row],[Days for shipment (scheduled)]],Table4[[#This Row],[Week Day]])</f>
        <v>13</v>
      </c>
      <c r="E565">
        <v>0</v>
      </c>
      <c r="F565" t="s">
        <v>62</v>
      </c>
      <c r="H565">
        <v>3</v>
      </c>
      <c r="I565" t="str">
        <f>_xlfn.XLOOKUP(Table3[[#This Row],[Category Id]],DataCo_Products[Product Category Id],DataCo_Products[Product Category Name])</f>
        <v>Baseball &amp; Softball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>
        <v>3</v>
      </c>
      <c r="T565">
        <v>44</v>
      </c>
      <c r="U565" t="str">
        <f>_xlfn.XLOOKUP(Table3[[#This Row],[Product Id]],DataCo_Products[Product Id],DataCo_Products[Product Name])</f>
        <v>adidas Men's F10 Messi TRX FG Soccer Cleat</v>
      </c>
      <c r="V565">
        <v>59.990001679999999</v>
      </c>
      <c r="W565">
        <v>57.194418487916671</v>
      </c>
      <c r="X565">
        <v>5</v>
      </c>
      <c r="Y565">
        <v>15</v>
      </c>
      <c r="Z565">
        <v>299.9500084</v>
      </c>
      <c r="AA5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5" t="s">
        <v>66</v>
      </c>
    </row>
    <row r="566" spans="1:28" x14ac:dyDescent="0.35">
      <c r="A566">
        <v>58034</v>
      </c>
      <c r="B566" s="1">
        <v>42852</v>
      </c>
      <c r="C566">
        <v>4</v>
      </c>
      <c r="D566">
        <f>WORKDAY(Table3[[#This Row],[Days for shipment (scheduled)]],Table4[[#This Row],[Week Day]])</f>
        <v>5</v>
      </c>
      <c r="E566">
        <v>1</v>
      </c>
      <c r="F566" t="s">
        <v>62</v>
      </c>
      <c r="H566">
        <v>9</v>
      </c>
      <c r="I566" t="str">
        <f>_xlfn.XLOOKUP(Table3[[#This Row],[Category Id]],DataCo_Products[Product Category Id],DataCo_Products[Product Category Name])</f>
        <v>Cardio Equipment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>
        <v>9</v>
      </c>
      <c r="T566">
        <v>191</v>
      </c>
      <c r="U566" t="str">
        <f>_xlfn.XLOOKUP(Table3[[#This Row],[Product Id]],DataCo_Products[Product Id],DataCo_Products[Product Name])</f>
        <v>Nike Men's Free 5.0+ Running Shoe</v>
      </c>
      <c r="V566">
        <v>99.989997860000003</v>
      </c>
      <c r="W566">
        <v>95.114003926871064</v>
      </c>
      <c r="X566">
        <v>5</v>
      </c>
      <c r="Y566">
        <v>0</v>
      </c>
      <c r="Z566">
        <v>499.94998930000003</v>
      </c>
      <c r="AA5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6" t="s">
        <v>66</v>
      </c>
    </row>
    <row r="567" spans="1:28" x14ac:dyDescent="0.35">
      <c r="A567">
        <v>2203</v>
      </c>
      <c r="B567" s="1">
        <v>42037</v>
      </c>
      <c r="C567">
        <v>4</v>
      </c>
      <c r="D567">
        <f>WORKDAY(Table3[[#This Row],[Days for shipment (scheduled)]],Table4[[#This Row],[Week Day]])</f>
        <v>6</v>
      </c>
      <c r="E567">
        <v>0</v>
      </c>
      <c r="F567" t="s">
        <v>62</v>
      </c>
      <c r="H567">
        <v>9</v>
      </c>
      <c r="I567" t="str">
        <f>_xlfn.XLOOKUP(Table3[[#This Row],[Category Id]],DataCo_Products[Product Category Id],DataCo_Products[Product Category Name])</f>
        <v>Cardio Equipment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>
        <v>9</v>
      </c>
      <c r="T567">
        <v>191</v>
      </c>
      <c r="U567" t="str">
        <f>_xlfn.XLOOKUP(Table3[[#This Row],[Product Id]],DataCo_Products[Product Id],DataCo_Products[Product Name])</f>
        <v>Nike Men's Free 5.0+ Running Shoe</v>
      </c>
      <c r="V567">
        <v>99.989997860000003</v>
      </c>
      <c r="W567">
        <v>95.114003926871064</v>
      </c>
      <c r="X567">
        <v>5</v>
      </c>
      <c r="Y567">
        <v>5</v>
      </c>
      <c r="Z567">
        <v>499.94998930000003</v>
      </c>
      <c r="AA5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7" t="s">
        <v>66</v>
      </c>
    </row>
    <row r="568" spans="1:28" x14ac:dyDescent="0.35">
      <c r="A568">
        <v>53069</v>
      </c>
      <c r="B568" s="1">
        <v>42779</v>
      </c>
      <c r="C568">
        <v>4</v>
      </c>
      <c r="D568">
        <f>WORKDAY(Table3[[#This Row],[Days for shipment (scheduled)]],Table4[[#This Row],[Week Day]])</f>
        <v>9</v>
      </c>
      <c r="E568">
        <v>1</v>
      </c>
      <c r="F568" t="s">
        <v>62</v>
      </c>
      <c r="H568">
        <v>9</v>
      </c>
      <c r="I568" t="str">
        <f>_xlfn.XLOOKUP(Table3[[#This Row],[Category Id]],DataCo_Products[Product Category Id],DataCo_Products[Product Category Name])</f>
        <v>Cardio Equipment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>
        <v>9</v>
      </c>
      <c r="T568">
        <v>191</v>
      </c>
      <c r="U568" t="str">
        <f>_xlfn.XLOOKUP(Table3[[#This Row],[Product Id]],DataCo_Products[Product Id],DataCo_Products[Product Name])</f>
        <v>Nike Men's Free 5.0+ Running Shoe</v>
      </c>
      <c r="V568">
        <v>99.989997860000003</v>
      </c>
      <c r="W568">
        <v>95.114003926871064</v>
      </c>
      <c r="X568">
        <v>5</v>
      </c>
      <c r="Y568">
        <v>15</v>
      </c>
      <c r="Z568">
        <v>499.94998930000003</v>
      </c>
      <c r="AA5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8" t="s">
        <v>66</v>
      </c>
    </row>
    <row r="569" spans="1:28" x14ac:dyDescent="0.35">
      <c r="A569">
        <v>60146</v>
      </c>
      <c r="B569" s="1">
        <v>42882</v>
      </c>
      <c r="C569">
        <v>4</v>
      </c>
      <c r="D569">
        <f>WORKDAY(Table3[[#This Row],[Days for shipment (scheduled)]],Table4[[#This Row],[Week Day]])</f>
        <v>10</v>
      </c>
      <c r="E569">
        <v>0</v>
      </c>
      <c r="F569" t="s">
        <v>62</v>
      </c>
      <c r="H569">
        <v>9</v>
      </c>
      <c r="I569" t="str">
        <f>_xlfn.XLOOKUP(Table3[[#This Row],[Category Id]],DataCo_Products[Product Category Id],DataCo_Products[Product Category Name])</f>
        <v>Cardio Equipment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>
        <v>9</v>
      </c>
      <c r="T569">
        <v>191</v>
      </c>
      <c r="U569" t="str">
        <f>_xlfn.XLOOKUP(Table3[[#This Row],[Product Id]],DataCo_Products[Product Id],DataCo_Products[Product Name])</f>
        <v>Nike Men's Free 5.0+ Running Shoe</v>
      </c>
      <c r="V569">
        <v>99.989997860000003</v>
      </c>
      <c r="W569">
        <v>95.114003926871064</v>
      </c>
      <c r="X569">
        <v>5</v>
      </c>
      <c r="Y569">
        <v>20</v>
      </c>
      <c r="Z569">
        <v>499.94998930000003</v>
      </c>
      <c r="AA5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69" t="s">
        <v>66</v>
      </c>
    </row>
    <row r="570" spans="1:28" x14ac:dyDescent="0.35">
      <c r="A570">
        <v>55409</v>
      </c>
      <c r="B570" s="1">
        <v>42813</v>
      </c>
      <c r="C570">
        <v>4</v>
      </c>
      <c r="D570">
        <f>WORKDAY(Table3[[#This Row],[Days for shipment (scheduled)]],Table4[[#This Row],[Week Day]])</f>
        <v>11</v>
      </c>
      <c r="E570">
        <v>1</v>
      </c>
      <c r="F570" t="s">
        <v>62</v>
      </c>
      <c r="H570">
        <v>9</v>
      </c>
      <c r="I570" t="str">
        <f>_xlfn.XLOOKUP(Table3[[#This Row],[Category Id]],DataCo_Products[Product Category Id],DataCo_Products[Product Category Name])</f>
        <v>Cardio Equipment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>
        <v>9</v>
      </c>
      <c r="T570">
        <v>191</v>
      </c>
      <c r="U570" t="str">
        <f>_xlfn.XLOOKUP(Table3[[#This Row],[Product Id]],DataCo_Products[Product Id],DataCo_Products[Product Name])</f>
        <v>Nike Men's Free 5.0+ Running Shoe</v>
      </c>
      <c r="V570">
        <v>99.989997860000003</v>
      </c>
      <c r="W570">
        <v>95.114003926871064</v>
      </c>
      <c r="X570">
        <v>5</v>
      </c>
      <c r="Y570">
        <v>20</v>
      </c>
      <c r="Z570">
        <v>499.94998930000003</v>
      </c>
      <c r="AA5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0" t="s">
        <v>66</v>
      </c>
    </row>
    <row r="571" spans="1:28" x14ac:dyDescent="0.35">
      <c r="A571">
        <v>8678</v>
      </c>
      <c r="B571" s="1">
        <v>42190</v>
      </c>
      <c r="C571">
        <v>4</v>
      </c>
      <c r="D571">
        <f>WORKDAY(Table3[[#This Row],[Days for shipment (scheduled)]],Table4[[#This Row],[Week Day]])</f>
        <v>12</v>
      </c>
      <c r="E571">
        <v>0</v>
      </c>
      <c r="F571" t="s">
        <v>62</v>
      </c>
      <c r="H571">
        <v>9</v>
      </c>
      <c r="I571" t="str">
        <f>_xlfn.XLOOKUP(Table3[[#This Row],[Category Id]],DataCo_Products[Product Category Id],DataCo_Products[Product Category Name])</f>
        <v>Cardio Equipment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>
        <v>9</v>
      </c>
      <c r="T571">
        <v>191</v>
      </c>
      <c r="U571" t="str">
        <f>_xlfn.XLOOKUP(Table3[[#This Row],[Product Id]],DataCo_Products[Product Id],DataCo_Products[Product Name])</f>
        <v>Nike Men's Free 5.0+ Running Shoe</v>
      </c>
      <c r="V571">
        <v>99.989997860000003</v>
      </c>
      <c r="W571">
        <v>95.114003926871064</v>
      </c>
      <c r="X571">
        <v>5</v>
      </c>
      <c r="Y571">
        <v>25</v>
      </c>
      <c r="Z571">
        <v>499.94998930000003</v>
      </c>
      <c r="AA5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1" t="s">
        <v>66</v>
      </c>
    </row>
    <row r="572" spans="1:28" x14ac:dyDescent="0.35">
      <c r="A572">
        <v>7980</v>
      </c>
      <c r="B572" s="1">
        <v>42121</v>
      </c>
      <c r="C572">
        <v>4</v>
      </c>
      <c r="D572">
        <f>WORKDAY(Table3[[#This Row],[Days for shipment (scheduled)]],Table4[[#This Row],[Week Day]])</f>
        <v>13</v>
      </c>
      <c r="E572">
        <v>1</v>
      </c>
      <c r="F572" t="s">
        <v>62</v>
      </c>
      <c r="H572">
        <v>9</v>
      </c>
      <c r="I572" t="str">
        <f>_xlfn.XLOOKUP(Table3[[#This Row],[Category Id]],DataCo_Products[Product Category Id],DataCo_Products[Product Category Name])</f>
        <v>Cardio Equipment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>
        <v>9</v>
      </c>
      <c r="T572">
        <v>191</v>
      </c>
      <c r="U572" t="str">
        <f>_xlfn.XLOOKUP(Table3[[#This Row],[Product Id]],DataCo_Products[Product Id],DataCo_Products[Product Name])</f>
        <v>Nike Men's Free 5.0+ Running Shoe</v>
      </c>
      <c r="V572">
        <v>99.989997860000003</v>
      </c>
      <c r="W572">
        <v>95.114003926871064</v>
      </c>
      <c r="X572">
        <v>5</v>
      </c>
      <c r="Y572">
        <v>25</v>
      </c>
      <c r="Z572">
        <v>499.94998930000003</v>
      </c>
      <c r="AA5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2" t="s">
        <v>66</v>
      </c>
    </row>
    <row r="573" spans="1:28" x14ac:dyDescent="0.35">
      <c r="A573">
        <v>57185</v>
      </c>
      <c r="B573" s="1">
        <v>42839</v>
      </c>
      <c r="C573">
        <v>4</v>
      </c>
      <c r="D573">
        <f>WORKDAY(Table3[[#This Row],[Days for shipment (scheduled)]],Table4[[#This Row],[Week Day]])</f>
        <v>5</v>
      </c>
      <c r="E573">
        <v>1</v>
      </c>
      <c r="F573" t="s">
        <v>62</v>
      </c>
      <c r="H573">
        <v>9</v>
      </c>
      <c r="I573" t="str">
        <f>_xlfn.XLOOKUP(Table3[[#This Row],[Category Id]],DataCo_Products[Product Category Id],DataCo_Products[Product Category Name])</f>
        <v>Cardio Equipment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>
        <v>9</v>
      </c>
      <c r="T573">
        <v>191</v>
      </c>
      <c r="U573" t="str">
        <f>_xlfn.XLOOKUP(Table3[[#This Row],[Product Id]],DataCo_Products[Product Id],DataCo_Products[Product Name])</f>
        <v>Nike Men's Free 5.0+ Running Shoe</v>
      </c>
      <c r="V573">
        <v>99.989997860000003</v>
      </c>
      <c r="W573">
        <v>95.114003926871064</v>
      </c>
      <c r="X573">
        <v>5</v>
      </c>
      <c r="Y573">
        <v>50</v>
      </c>
      <c r="Z573">
        <v>499.94998930000003</v>
      </c>
      <c r="AA5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3" t="s">
        <v>66</v>
      </c>
    </row>
    <row r="574" spans="1:28" x14ac:dyDescent="0.35">
      <c r="A574">
        <v>8636</v>
      </c>
      <c r="B574" s="1">
        <v>42190</v>
      </c>
      <c r="C574">
        <v>4</v>
      </c>
      <c r="D574">
        <f>WORKDAY(Table3[[#This Row],[Days for shipment (scheduled)]],Table4[[#This Row],[Week Day]])</f>
        <v>6</v>
      </c>
      <c r="E574">
        <v>0</v>
      </c>
      <c r="F574" t="s">
        <v>62</v>
      </c>
      <c r="H574">
        <v>9</v>
      </c>
      <c r="I574" t="str">
        <f>_xlfn.XLOOKUP(Table3[[#This Row],[Category Id]],DataCo_Products[Product Category Id],DataCo_Products[Product Category Name])</f>
        <v>Cardio Equipment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>
        <v>9</v>
      </c>
      <c r="T574">
        <v>191</v>
      </c>
      <c r="U574" t="str">
        <f>_xlfn.XLOOKUP(Table3[[#This Row],[Product Id]],DataCo_Products[Product Id],DataCo_Products[Product Name])</f>
        <v>Nike Men's Free 5.0+ Running Shoe</v>
      </c>
      <c r="V574">
        <v>99.989997860000003</v>
      </c>
      <c r="W574">
        <v>95.114003926871064</v>
      </c>
      <c r="X574">
        <v>5</v>
      </c>
      <c r="Y574">
        <v>50</v>
      </c>
      <c r="Z574">
        <v>499.94998930000003</v>
      </c>
      <c r="AA5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4" t="s">
        <v>66</v>
      </c>
    </row>
    <row r="575" spans="1:28" x14ac:dyDescent="0.35">
      <c r="A575">
        <v>61192</v>
      </c>
      <c r="B575" s="1">
        <v>43075</v>
      </c>
      <c r="C575">
        <v>4</v>
      </c>
      <c r="D575">
        <f>WORKDAY(Table3[[#This Row],[Days for shipment (scheduled)]],Table4[[#This Row],[Week Day]])</f>
        <v>9</v>
      </c>
      <c r="E575">
        <v>0</v>
      </c>
      <c r="F575" t="s">
        <v>62</v>
      </c>
      <c r="H575">
        <v>12</v>
      </c>
      <c r="I575" t="str">
        <f>_xlfn.XLOOKUP(Table3[[#This Row],[Category Id]],DataCo_Products[Product Category Id],DataCo_Products[Product Category Name])</f>
        <v>Boxing &amp; MMA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>
        <v>12</v>
      </c>
      <c r="T575">
        <v>251</v>
      </c>
      <c r="U575" t="str">
        <f>_xlfn.XLOOKUP(Table3[[#This Row],[Product Id]],DataCo_Products[Product Id],DataCo_Products[Product Name])</f>
        <v>Brooks Women's Ghost 6 Running Shoe</v>
      </c>
      <c r="V575">
        <v>89.989997860000003</v>
      </c>
      <c r="W575">
        <v>78.177997586000004</v>
      </c>
      <c r="X575">
        <v>5</v>
      </c>
      <c r="Y575">
        <v>112.48999790000001</v>
      </c>
      <c r="Z575">
        <v>449.94998930000003</v>
      </c>
      <c r="AA5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5" t="s">
        <v>66</v>
      </c>
    </row>
    <row r="576" spans="1:28" x14ac:dyDescent="0.35">
      <c r="A576">
        <v>55876</v>
      </c>
      <c r="B576" s="1">
        <v>42820</v>
      </c>
      <c r="C576">
        <v>4</v>
      </c>
      <c r="D576">
        <f>WORKDAY(Table3[[#This Row],[Days for shipment (scheduled)]],Table4[[#This Row],[Week Day]])</f>
        <v>10</v>
      </c>
      <c r="E576">
        <v>0</v>
      </c>
      <c r="F576" t="s">
        <v>62</v>
      </c>
      <c r="H576">
        <v>17</v>
      </c>
      <c r="I576" t="str">
        <f>_xlfn.XLOOKUP(Table3[[#This Row],[Category Id]],DataCo_Products[Product Category Id],DataCo_Products[Product Category Name])</f>
        <v>Cleats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>
        <v>17</v>
      </c>
      <c r="T576">
        <v>365</v>
      </c>
      <c r="U576" t="str">
        <f>_xlfn.XLOOKUP(Table3[[#This Row],[Product Id]],DataCo_Products[Product Id],DataCo_Products[Product Name])</f>
        <v>Perfect Fitness Perfect Rip Deck</v>
      </c>
      <c r="V576">
        <v>59.990001679999999</v>
      </c>
      <c r="W576">
        <v>54.488929209402009</v>
      </c>
      <c r="X576">
        <v>5</v>
      </c>
      <c r="Y576">
        <v>0</v>
      </c>
      <c r="Z576">
        <v>299.9500084</v>
      </c>
      <c r="AA5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6" t="s">
        <v>66</v>
      </c>
    </row>
    <row r="577" spans="1:28" x14ac:dyDescent="0.35">
      <c r="A577">
        <v>53331</v>
      </c>
      <c r="B577" s="1">
        <v>42783</v>
      </c>
      <c r="C577">
        <v>4</v>
      </c>
      <c r="D577">
        <f>WORKDAY(Table3[[#This Row],[Days for shipment (scheduled)]],Table4[[#This Row],[Week Day]])</f>
        <v>11</v>
      </c>
      <c r="E577">
        <v>0</v>
      </c>
      <c r="F577" t="s">
        <v>62</v>
      </c>
      <c r="H577">
        <v>17</v>
      </c>
      <c r="I577" t="str">
        <f>_xlfn.XLOOKUP(Table3[[#This Row],[Category Id]],DataCo_Products[Product Category Id],DataCo_Products[Product Category Name])</f>
        <v>Cleats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>
        <v>17</v>
      </c>
      <c r="T577">
        <v>365</v>
      </c>
      <c r="U577" t="str">
        <f>_xlfn.XLOOKUP(Table3[[#This Row],[Product Id]],DataCo_Products[Product Id],DataCo_Products[Product Name])</f>
        <v>Perfect Fitness Perfect Rip Deck</v>
      </c>
      <c r="V577">
        <v>59.990001679999999</v>
      </c>
      <c r="W577">
        <v>54.488929209402009</v>
      </c>
      <c r="X577">
        <v>5</v>
      </c>
      <c r="Y577">
        <v>3</v>
      </c>
      <c r="Z577">
        <v>299.9500084</v>
      </c>
      <c r="AA5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7" t="s">
        <v>66</v>
      </c>
    </row>
    <row r="578" spans="1:28" x14ac:dyDescent="0.35">
      <c r="A578">
        <v>51725</v>
      </c>
      <c r="B578" s="1">
        <v>42760</v>
      </c>
      <c r="C578">
        <v>4</v>
      </c>
      <c r="D578">
        <f>WORKDAY(Table3[[#This Row],[Days for shipment (scheduled)]],Table4[[#This Row],[Week Day]])</f>
        <v>12</v>
      </c>
      <c r="E578">
        <v>1</v>
      </c>
      <c r="F578" t="s">
        <v>62</v>
      </c>
      <c r="H578">
        <v>17</v>
      </c>
      <c r="I578" t="str">
        <f>_xlfn.XLOOKUP(Table3[[#This Row],[Category Id]],DataCo_Products[Product Category Id],DataCo_Products[Product Category Name])</f>
        <v>Cleats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>
        <v>17</v>
      </c>
      <c r="T578">
        <v>365</v>
      </c>
      <c r="U578" t="str">
        <f>_xlfn.XLOOKUP(Table3[[#This Row],[Product Id]],DataCo_Products[Product Id],DataCo_Products[Product Name])</f>
        <v>Perfect Fitness Perfect Rip Deck</v>
      </c>
      <c r="V578">
        <v>59.990001679999999</v>
      </c>
      <c r="W578">
        <v>54.488929209402009</v>
      </c>
      <c r="X578">
        <v>5</v>
      </c>
      <c r="Y578">
        <v>3</v>
      </c>
      <c r="Z578">
        <v>299.9500084</v>
      </c>
      <c r="AA5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8" t="s">
        <v>66</v>
      </c>
    </row>
    <row r="579" spans="1:28" x14ac:dyDescent="0.35">
      <c r="A579">
        <v>52562</v>
      </c>
      <c r="B579" s="1">
        <v>42888</v>
      </c>
      <c r="C579">
        <v>4</v>
      </c>
      <c r="D579">
        <f>WORKDAY(Table3[[#This Row],[Days for shipment (scheduled)]],Table4[[#This Row],[Week Day]])</f>
        <v>13</v>
      </c>
      <c r="E579">
        <v>0</v>
      </c>
      <c r="F579" t="s">
        <v>62</v>
      </c>
      <c r="H579">
        <v>17</v>
      </c>
      <c r="I579" t="str">
        <f>_xlfn.XLOOKUP(Table3[[#This Row],[Category Id]],DataCo_Products[Product Category Id],DataCo_Products[Product Category Name])</f>
        <v>Cleats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>
        <v>17</v>
      </c>
      <c r="T579">
        <v>365</v>
      </c>
      <c r="U579" t="str">
        <f>_xlfn.XLOOKUP(Table3[[#This Row],[Product Id]],DataCo_Products[Product Id],DataCo_Products[Product Name])</f>
        <v>Perfect Fitness Perfect Rip Deck</v>
      </c>
      <c r="V579">
        <v>59.990001679999999</v>
      </c>
      <c r="W579">
        <v>54.488929209402009</v>
      </c>
      <c r="X579">
        <v>5</v>
      </c>
      <c r="Y579">
        <v>6</v>
      </c>
      <c r="Z579">
        <v>299.9500084</v>
      </c>
      <c r="AA5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79" t="s">
        <v>66</v>
      </c>
    </row>
    <row r="580" spans="1:28" x14ac:dyDescent="0.35">
      <c r="A580">
        <v>59754</v>
      </c>
      <c r="B580" s="1">
        <v>42877</v>
      </c>
      <c r="C580">
        <v>4</v>
      </c>
      <c r="D580">
        <f>WORKDAY(Table3[[#This Row],[Days for shipment (scheduled)]],Table4[[#This Row],[Week Day]])</f>
        <v>5</v>
      </c>
      <c r="E580">
        <v>1</v>
      </c>
      <c r="F580" t="s">
        <v>62</v>
      </c>
      <c r="H580">
        <v>17</v>
      </c>
      <c r="I580" t="str">
        <f>_xlfn.XLOOKUP(Table3[[#This Row],[Category Id]],DataCo_Products[Product Category Id],DataCo_Products[Product Category Name])</f>
        <v>Cleats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>
        <v>17</v>
      </c>
      <c r="T580">
        <v>365</v>
      </c>
      <c r="U580" t="str">
        <f>_xlfn.XLOOKUP(Table3[[#This Row],[Product Id]],DataCo_Products[Product Id],DataCo_Products[Product Name])</f>
        <v>Perfect Fitness Perfect Rip Deck</v>
      </c>
      <c r="V580">
        <v>59.990001679999999</v>
      </c>
      <c r="W580">
        <v>54.488929209402009</v>
      </c>
      <c r="X580">
        <v>5</v>
      </c>
      <c r="Y580">
        <v>9</v>
      </c>
      <c r="Z580">
        <v>299.9500084</v>
      </c>
      <c r="AA5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0" t="s">
        <v>66</v>
      </c>
    </row>
    <row r="581" spans="1:28" x14ac:dyDescent="0.35">
      <c r="A581">
        <v>53574</v>
      </c>
      <c r="B581" s="1">
        <v>42787</v>
      </c>
      <c r="C581">
        <v>4</v>
      </c>
      <c r="D581">
        <f>WORKDAY(Table3[[#This Row],[Days for shipment (scheduled)]],Table4[[#This Row],[Week Day]])</f>
        <v>6</v>
      </c>
      <c r="E581">
        <v>1</v>
      </c>
      <c r="F581" t="s">
        <v>62</v>
      </c>
      <c r="H581">
        <v>17</v>
      </c>
      <c r="I581" t="str">
        <f>_xlfn.XLOOKUP(Table3[[#This Row],[Category Id]],DataCo_Products[Product Category Id],DataCo_Products[Product Category Name])</f>
        <v>Cleats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>
        <v>17</v>
      </c>
      <c r="T581">
        <v>365</v>
      </c>
      <c r="U581" t="str">
        <f>_xlfn.XLOOKUP(Table3[[#This Row],[Product Id]],DataCo_Products[Product Id],DataCo_Products[Product Name])</f>
        <v>Perfect Fitness Perfect Rip Deck</v>
      </c>
      <c r="V581">
        <v>59.990001679999999</v>
      </c>
      <c r="W581">
        <v>54.488929209402009</v>
      </c>
      <c r="X581">
        <v>5</v>
      </c>
      <c r="Y581">
        <v>12</v>
      </c>
      <c r="Z581">
        <v>299.9500084</v>
      </c>
      <c r="AA5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1" t="s">
        <v>66</v>
      </c>
    </row>
    <row r="582" spans="1:28" x14ac:dyDescent="0.35">
      <c r="A582">
        <v>399</v>
      </c>
      <c r="B582" s="1">
        <v>42156</v>
      </c>
      <c r="C582">
        <v>4</v>
      </c>
      <c r="D582">
        <f>WORKDAY(Table3[[#This Row],[Days for shipment (scheduled)]],Table4[[#This Row],[Week Day]])</f>
        <v>9</v>
      </c>
      <c r="E582">
        <v>1</v>
      </c>
      <c r="F582" t="s">
        <v>62</v>
      </c>
      <c r="H582">
        <v>17</v>
      </c>
      <c r="I582" t="str">
        <f>_xlfn.XLOOKUP(Table3[[#This Row],[Category Id]],DataCo_Products[Product Category Id],DataCo_Products[Product Category Name])</f>
        <v>Cleats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>
        <v>17</v>
      </c>
      <c r="T582">
        <v>365</v>
      </c>
      <c r="U582" t="str">
        <f>_xlfn.XLOOKUP(Table3[[#This Row],[Product Id]],DataCo_Products[Product Id],DataCo_Products[Product Name])</f>
        <v>Perfect Fitness Perfect Rip Deck</v>
      </c>
      <c r="V582">
        <v>59.990001679999999</v>
      </c>
      <c r="W582">
        <v>54.488929209402009</v>
      </c>
      <c r="X582">
        <v>5</v>
      </c>
      <c r="Y582">
        <v>16.5</v>
      </c>
      <c r="Z582">
        <v>299.9500084</v>
      </c>
      <c r="AA5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2" t="s">
        <v>66</v>
      </c>
    </row>
    <row r="583" spans="1:28" x14ac:dyDescent="0.35">
      <c r="A583">
        <v>55002</v>
      </c>
      <c r="B583" s="1">
        <v>42807</v>
      </c>
      <c r="C583">
        <v>4</v>
      </c>
      <c r="D583">
        <f>WORKDAY(Table3[[#This Row],[Days for shipment (scheduled)]],Table4[[#This Row],[Week Day]])</f>
        <v>10</v>
      </c>
      <c r="E583">
        <v>0</v>
      </c>
      <c r="F583" t="s">
        <v>62</v>
      </c>
      <c r="H583">
        <v>17</v>
      </c>
      <c r="I583" t="str">
        <f>_xlfn.XLOOKUP(Table3[[#This Row],[Category Id]],DataCo_Products[Product Category Id],DataCo_Products[Product Category Name])</f>
        <v>Cleats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>
        <v>17</v>
      </c>
      <c r="T583">
        <v>365</v>
      </c>
      <c r="U583" t="str">
        <f>_xlfn.XLOOKUP(Table3[[#This Row],[Product Id]],DataCo_Products[Product Id],DataCo_Products[Product Name])</f>
        <v>Perfect Fitness Perfect Rip Deck</v>
      </c>
      <c r="V583">
        <v>59.990001679999999</v>
      </c>
      <c r="W583">
        <v>54.488929209402009</v>
      </c>
      <c r="X583">
        <v>2</v>
      </c>
      <c r="Y583">
        <v>18</v>
      </c>
      <c r="Z583">
        <v>119.98000336</v>
      </c>
      <c r="AA5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3" t="s">
        <v>66</v>
      </c>
    </row>
    <row r="584" spans="1:28" x14ac:dyDescent="0.35">
      <c r="A584">
        <v>60445</v>
      </c>
      <c r="B584" s="1">
        <v>42741</v>
      </c>
      <c r="C584">
        <v>4</v>
      </c>
      <c r="D584">
        <f>WORKDAY(Table3[[#This Row],[Days for shipment (scheduled)]],Table4[[#This Row],[Week Day]])</f>
        <v>11</v>
      </c>
      <c r="E584">
        <v>1</v>
      </c>
      <c r="F584" t="s">
        <v>62</v>
      </c>
      <c r="H584">
        <v>17</v>
      </c>
      <c r="I584" t="str">
        <f>_xlfn.XLOOKUP(Table3[[#This Row],[Category Id]],DataCo_Products[Product Category Id],DataCo_Products[Product Category Name])</f>
        <v>Cleats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>
        <v>17</v>
      </c>
      <c r="T584">
        <v>365</v>
      </c>
      <c r="U584" t="str">
        <f>_xlfn.XLOOKUP(Table3[[#This Row],[Product Id]],DataCo_Products[Product Id],DataCo_Products[Product Name])</f>
        <v>Perfect Fitness Perfect Rip Deck</v>
      </c>
      <c r="V584">
        <v>59.990001679999999</v>
      </c>
      <c r="W584">
        <v>54.488929209402009</v>
      </c>
      <c r="X584">
        <v>2</v>
      </c>
      <c r="Y584">
        <v>18</v>
      </c>
      <c r="Z584">
        <v>119.98000336</v>
      </c>
      <c r="AA5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4" t="s">
        <v>66</v>
      </c>
    </row>
    <row r="585" spans="1:28" x14ac:dyDescent="0.35">
      <c r="A585">
        <v>53586</v>
      </c>
      <c r="B585" s="1">
        <v>42787</v>
      </c>
      <c r="C585">
        <v>4</v>
      </c>
      <c r="D585">
        <f>WORKDAY(Table3[[#This Row],[Days for shipment (scheduled)]],Table4[[#This Row],[Week Day]])</f>
        <v>12</v>
      </c>
      <c r="E585">
        <v>0</v>
      </c>
      <c r="F585" t="s">
        <v>62</v>
      </c>
      <c r="H585">
        <v>17</v>
      </c>
      <c r="I585" t="str">
        <f>_xlfn.XLOOKUP(Table3[[#This Row],[Category Id]],DataCo_Products[Product Category Id],DataCo_Products[Product Category Name])</f>
        <v>Cleats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>
        <v>17</v>
      </c>
      <c r="T585">
        <v>365</v>
      </c>
      <c r="U585" t="str">
        <f>_xlfn.XLOOKUP(Table3[[#This Row],[Product Id]],DataCo_Products[Product Id],DataCo_Products[Product Name])</f>
        <v>Perfect Fitness Perfect Rip Deck</v>
      </c>
      <c r="V585">
        <v>59.990001679999999</v>
      </c>
      <c r="W585">
        <v>54.488929209402009</v>
      </c>
      <c r="X585">
        <v>2</v>
      </c>
      <c r="Y585">
        <v>20.399999619999999</v>
      </c>
      <c r="Z585">
        <v>119.98000336</v>
      </c>
      <c r="AA5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5" t="s">
        <v>66</v>
      </c>
    </row>
    <row r="586" spans="1:28" x14ac:dyDescent="0.35">
      <c r="A586">
        <v>56618</v>
      </c>
      <c r="B586" s="1">
        <v>42890</v>
      </c>
      <c r="C586">
        <v>4</v>
      </c>
      <c r="D586">
        <f>WORKDAY(Table3[[#This Row],[Days for shipment (scheduled)]],Table4[[#This Row],[Week Day]])</f>
        <v>13</v>
      </c>
      <c r="E586">
        <v>0</v>
      </c>
      <c r="F586" t="s">
        <v>62</v>
      </c>
      <c r="H586">
        <v>17</v>
      </c>
      <c r="I586" t="str">
        <f>_xlfn.XLOOKUP(Table3[[#This Row],[Category Id]],DataCo_Products[Product Category Id],DataCo_Products[Product Category Name])</f>
        <v>Cleats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>
        <v>17</v>
      </c>
      <c r="T586">
        <v>365</v>
      </c>
      <c r="U586" t="str">
        <f>_xlfn.XLOOKUP(Table3[[#This Row],[Product Id]],DataCo_Products[Product Id],DataCo_Products[Product Name])</f>
        <v>Perfect Fitness Perfect Rip Deck</v>
      </c>
      <c r="V586">
        <v>59.990001679999999</v>
      </c>
      <c r="W586">
        <v>54.488929209402009</v>
      </c>
      <c r="X586">
        <v>2</v>
      </c>
      <c r="Y586">
        <v>20.399999619999999</v>
      </c>
      <c r="Z586">
        <v>119.98000336</v>
      </c>
      <c r="AA5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6" t="s">
        <v>66</v>
      </c>
    </row>
    <row r="587" spans="1:28" x14ac:dyDescent="0.35">
      <c r="A587">
        <v>51865</v>
      </c>
      <c r="B587" s="1">
        <v>42762</v>
      </c>
      <c r="C587">
        <v>4</v>
      </c>
      <c r="D587">
        <f>WORKDAY(Table3[[#This Row],[Days for shipment (scheduled)]],Table4[[#This Row],[Week Day]])</f>
        <v>5</v>
      </c>
      <c r="E587">
        <v>1</v>
      </c>
      <c r="F587" t="s">
        <v>62</v>
      </c>
      <c r="H587">
        <v>17</v>
      </c>
      <c r="I587" t="str">
        <f>_xlfn.XLOOKUP(Table3[[#This Row],[Category Id]],DataCo_Products[Product Category Id],DataCo_Products[Product Category Name])</f>
        <v>Cleats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>
        <v>17</v>
      </c>
      <c r="T587">
        <v>365</v>
      </c>
      <c r="U587" t="str">
        <f>_xlfn.XLOOKUP(Table3[[#This Row],[Product Id]],DataCo_Products[Product Id],DataCo_Products[Product Name])</f>
        <v>Perfect Fitness Perfect Rip Deck</v>
      </c>
      <c r="V587">
        <v>59.990001679999999</v>
      </c>
      <c r="W587">
        <v>54.488929209402009</v>
      </c>
      <c r="X587">
        <v>2</v>
      </c>
      <c r="Y587">
        <v>20.399999619999999</v>
      </c>
      <c r="Z587">
        <v>119.98000336</v>
      </c>
      <c r="AA5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7" t="s">
        <v>66</v>
      </c>
    </row>
    <row r="588" spans="1:28" x14ac:dyDescent="0.35">
      <c r="A588">
        <v>2937</v>
      </c>
      <c r="B588" s="1">
        <v>42340</v>
      </c>
      <c r="C588">
        <v>4</v>
      </c>
      <c r="D588">
        <f>WORKDAY(Table3[[#This Row],[Days for shipment (scheduled)]],Table4[[#This Row],[Week Day]])</f>
        <v>6</v>
      </c>
      <c r="E588">
        <v>0</v>
      </c>
      <c r="F588" t="s">
        <v>62</v>
      </c>
      <c r="H588">
        <v>24</v>
      </c>
      <c r="I588" t="str">
        <f>_xlfn.XLOOKUP(Table3[[#This Row],[Category Id]],DataCo_Products[Product Category Id],DataCo_Products[Product Category Name])</f>
        <v>Women's Apparel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>
        <v>24</v>
      </c>
      <c r="T588">
        <v>502</v>
      </c>
      <c r="U588" t="str">
        <f>_xlfn.XLOOKUP(Table3[[#This Row],[Product Id]],DataCo_Products[Product Id],DataCo_Products[Product Name])</f>
        <v>Nike Men's Dri-FIT Victory Golf Polo</v>
      </c>
      <c r="V588">
        <v>50</v>
      </c>
      <c r="W588">
        <v>43.678035218757444</v>
      </c>
      <c r="X588">
        <v>2</v>
      </c>
      <c r="Y588">
        <v>0</v>
      </c>
      <c r="Z588">
        <v>100</v>
      </c>
      <c r="AA5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8" t="s">
        <v>66</v>
      </c>
    </row>
    <row r="589" spans="1:28" x14ac:dyDescent="0.35">
      <c r="A589">
        <v>54446</v>
      </c>
      <c r="B589" s="1">
        <v>42858</v>
      </c>
      <c r="C589">
        <v>4</v>
      </c>
      <c r="D589">
        <f>WORKDAY(Table3[[#This Row],[Days for shipment (scheduled)]],Table4[[#This Row],[Week Day]])</f>
        <v>9</v>
      </c>
      <c r="E589">
        <v>0</v>
      </c>
      <c r="F589" t="s">
        <v>62</v>
      </c>
      <c r="H589">
        <v>24</v>
      </c>
      <c r="I589" t="str">
        <f>_xlfn.XLOOKUP(Table3[[#This Row],[Category Id]],DataCo_Products[Product Category Id],DataCo_Products[Product Category Name])</f>
        <v>Women's Apparel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>
        <v>24</v>
      </c>
      <c r="T589">
        <v>502</v>
      </c>
      <c r="U589" t="str">
        <f>_xlfn.XLOOKUP(Table3[[#This Row],[Product Id]],DataCo_Products[Product Id],DataCo_Products[Product Name])</f>
        <v>Nike Men's Dri-FIT Victory Golf Polo</v>
      </c>
      <c r="V589">
        <v>50</v>
      </c>
      <c r="W589">
        <v>43.678035218757444</v>
      </c>
      <c r="X589">
        <v>2</v>
      </c>
      <c r="Y589">
        <v>0</v>
      </c>
      <c r="Z589">
        <v>100</v>
      </c>
      <c r="AA5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89" t="s">
        <v>66</v>
      </c>
    </row>
    <row r="590" spans="1:28" x14ac:dyDescent="0.35">
      <c r="A590">
        <v>58623</v>
      </c>
      <c r="B590" s="1">
        <v>42860</v>
      </c>
      <c r="C590">
        <v>4</v>
      </c>
      <c r="D590">
        <f>WORKDAY(Table3[[#This Row],[Days for shipment (scheduled)]],Table4[[#This Row],[Week Day]])</f>
        <v>10</v>
      </c>
      <c r="E590">
        <v>0</v>
      </c>
      <c r="F590" t="s">
        <v>62</v>
      </c>
      <c r="H590">
        <v>24</v>
      </c>
      <c r="I590" t="str">
        <f>_xlfn.XLOOKUP(Table3[[#This Row],[Category Id]],DataCo_Products[Product Category Id],DataCo_Products[Product Category Name])</f>
        <v>Women's Apparel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>
        <v>24</v>
      </c>
      <c r="T590">
        <v>502</v>
      </c>
      <c r="U590" t="str">
        <f>_xlfn.XLOOKUP(Table3[[#This Row],[Product Id]],DataCo_Products[Product Id],DataCo_Products[Product Name])</f>
        <v>Nike Men's Dri-FIT Victory Golf Polo</v>
      </c>
      <c r="V590">
        <v>50</v>
      </c>
      <c r="W590">
        <v>43.678035218757444</v>
      </c>
      <c r="X590">
        <v>2</v>
      </c>
      <c r="Y590">
        <v>1</v>
      </c>
      <c r="Z590">
        <v>100</v>
      </c>
      <c r="AA5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0" t="s">
        <v>66</v>
      </c>
    </row>
    <row r="591" spans="1:28" x14ac:dyDescent="0.35">
      <c r="A591">
        <v>7411</v>
      </c>
      <c r="B591" s="1">
        <v>42113</v>
      </c>
      <c r="C591">
        <v>4</v>
      </c>
      <c r="D591">
        <f>WORKDAY(Table3[[#This Row],[Days for shipment (scheduled)]],Table4[[#This Row],[Week Day]])</f>
        <v>11</v>
      </c>
      <c r="E591">
        <v>0</v>
      </c>
      <c r="F591" t="s">
        <v>62</v>
      </c>
      <c r="H591">
        <v>29</v>
      </c>
      <c r="I591" t="str">
        <f>_xlfn.XLOOKUP(Table3[[#This Row],[Category Id]],DataCo_Products[Product Category Id],DataCo_Products[Product Category Name])</f>
        <v>Shop By Sport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>
        <v>29</v>
      </c>
      <c r="T591">
        <v>627</v>
      </c>
      <c r="U591" t="str">
        <f>_xlfn.XLOOKUP(Table3[[#This Row],[Product Id]],DataCo_Products[Product Id],DataCo_Products[Product Name])</f>
        <v>Under Armour Girls' Toddler Spine Surge Runni</v>
      </c>
      <c r="V591">
        <v>39.990001679999999</v>
      </c>
      <c r="W591">
        <v>34.198098313835338</v>
      </c>
      <c r="X591">
        <v>2</v>
      </c>
      <c r="Y591">
        <v>0.80000001200000004</v>
      </c>
      <c r="Z591">
        <v>79.980003359999998</v>
      </c>
      <c r="AA5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1" t="s">
        <v>66</v>
      </c>
    </row>
    <row r="592" spans="1:28" x14ac:dyDescent="0.35">
      <c r="A592">
        <v>5348</v>
      </c>
      <c r="B592" s="1">
        <v>42083</v>
      </c>
      <c r="C592">
        <v>4</v>
      </c>
      <c r="D592">
        <f>WORKDAY(Table3[[#This Row],[Days for shipment (scheduled)]],Table4[[#This Row],[Week Day]])</f>
        <v>12</v>
      </c>
      <c r="E592">
        <v>0</v>
      </c>
      <c r="F592" t="s">
        <v>62</v>
      </c>
      <c r="H592">
        <v>24</v>
      </c>
      <c r="I592" t="str">
        <f>_xlfn.XLOOKUP(Table3[[#This Row],[Category Id]],DataCo_Products[Product Category Id],DataCo_Products[Product Category Name])</f>
        <v>Women's Apparel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>
        <v>24</v>
      </c>
      <c r="T592">
        <v>502</v>
      </c>
      <c r="U592" t="str">
        <f>_xlfn.XLOOKUP(Table3[[#This Row],[Product Id]],DataCo_Products[Product Id],DataCo_Products[Product Name])</f>
        <v>Nike Men's Dri-FIT Victory Golf Polo</v>
      </c>
      <c r="V592">
        <v>50</v>
      </c>
      <c r="W592">
        <v>43.678035218757444</v>
      </c>
      <c r="X592">
        <v>2</v>
      </c>
      <c r="Y592">
        <v>3</v>
      </c>
      <c r="Z592">
        <v>100</v>
      </c>
      <c r="AA5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2" t="s">
        <v>66</v>
      </c>
    </row>
    <row r="593" spans="1:28" x14ac:dyDescent="0.35">
      <c r="A593">
        <v>59742</v>
      </c>
      <c r="B593" s="1">
        <v>42877</v>
      </c>
      <c r="C593">
        <v>4</v>
      </c>
      <c r="D593">
        <f>WORKDAY(Table3[[#This Row],[Days for shipment (scheduled)]],Table4[[#This Row],[Week Day]])</f>
        <v>13</v>
      </c>
      <c r="E593">
        <v>0</v>
      </c>
      <c r="F593" t="s">
        <v>62</v>
      </c>
      <c r="H593">
        <v>24</v>
      </c>
      <c r="I593" t="str">
        <f>_xlfn.XLOOKUP(Table3[[#This Row],[Category Id]],DataCo_Products[Product Category Id],DataCo_Products[Product Category Name])</f>
        <v>Women's Apparel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>
        <v>24</v>
      </c>
      <c r="T593">
        <v>502</v>
      </c>
      <c r="U593" t="str">
        <f>_xlfn.XLOOKUP(Table3[[#This Row],[Product Id]],DataCo_Products[Product Id],DataCo_Products[Product Name])</f>
        <v>Nike Men's Dri-FIT Victory Golf Polo</v>
      </c>
      <c r="V593">
        <v>50</v>
      </c>
      <c r="W593">
        <v>43.678035218757444</v>
      </c>
      <c r="X593">
        <v>2</v>
      </c>
      <c r="Y593">
        <v>4</v>
      </c>
      <c r="Z593">
        <v>100</v>
      </c>
      <c r="AA5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3" t="s">
        <v>66</v>
      </c>
    </row>
    <row r="594" spans="1:28" x14ac:dyDescent="0.35">
      <c r="A594">
        <v>59498</v>
      </c>
      <c r="B594" s="1">
        <v>42873</v>
      </c>
      <c r="C594">
        <v>4</v>
      </c>
      <c r="D594">
        <f>WORKDAY(Table3[[#This Row],[Days for shipment (scheduled)]],Table4[[#This Row],[Week Day]])</f>
        <v>5</v>
      </c>
      <c r="E594">
        <v>0</v>
      </c>
      <c r="F594" t="s">
        <v>62</v>
      </c>
      <c r="H594">
        <v>29</v>
      </c>
      <c r="I594" t="str">
        <f>_xlfn.XLOOKUP(Table3[[#This Row],[Category Id]],DataCo_Products[Product Category Id],DataCo_Products[Product Category Name])</f>
        <v>Shop By Sport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>
        <v>29</v>
      </c>
      <c r="T594">
        <v>627</v>
      </c>
      <c r="U594" t="str">
        <f>_xlfn.XLOOKUP(Table3[[#This Row],[Product Id]],DataCo_Products[Product Id],DataCo_Products[Product Name])</f>
        <v>Under Armour Girls' Toddler Spine Surge Runni</v>
      </c>
      <c r="V594">
        <v>39.990001679999999</v>
      </c>
      <c r="W594">
        <v>34.198098313835338</v>
      </c>
      <c r="X594">
        <v>2</v>
      </c>
      <c r="Y594">
        <v>3.2000000480000002</v>
      </c>
      <c r="Z594">
        <v>79.980003359999998</v>
      </c>
      <c r="AA5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4" t="s">
        <v>66</v>
      </c>
    </row>
    <row r="595" spans="1:28" x14ac:dyDescent="0.35">
      <c r="A595">
        <v>3459</v>
      </c>
      <c r="B595" s="1">
        <v>42055</v>
      </c>
      <c r="C595">
        <v>4</v>
      </c>
      <c r="D595">
        <f>WORKDAY(Table3[[#This Row],[Days for shipment (scheduled)]],Table4[[#This Row],[Week Day]])</f>
        <v>6</v>
      </c>
      <c r="E595">
        <v>1</v>
      </c>
      <c r="F595" t="s">
        <v>62</v>
      </c>
      <c r="H595">
        <v>29</v>
      </c>
      <c r="I595" t="str">
        <f>_xlfn.XLOOKUP(Table3[[#This Row],[Category Id]],DataCo_Products[Product Category Id],DataCo_Products[Product Category Name])</f>
        <v>Shop By Sport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>
        <v>29</v>
      </c>
      <c r="T595">
        <v>627</v>
      </c>
      <c r="U595" t="str">
        <f>_xlfn.XLOOKUP(Table3[[#This Row],[Product Id]],DataCo_Products[Product Id],DataCo_Products[Product Name])</f>
        <v>Under Armour Girls' Toddler Spine Surge Runni</v>
      </c>
      <c r="V595">
        <v>39.990001679999999</v>
      </c>
      <c r="W595">
        <v>34.198098313835338</v>
      </c>
      <c r="X595">
        <v>2</v>
      </c>
      <c r="Y595">
        <v>4</v>
      </c>
      <c r="Z595">
        <v>79.980003359999998</v>
      </c>
      <c r="AA5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5" t="s">
        <v>66</v>
      </c>
    </row>
    <row r="596" spans="1:28" x14ac:dyDescent="0.35">
      <c r="A596">
        <v>8470</v>
      </c>
      <c r="B596" s="1">
        <v>42099</v>
      </c>
      <c r="C596">
        <v>4</v>
      </c>
      <c r="D596">
        <f>WORKDAY(Table3[[#This Row],[Days for shipment (scheduled)]],Table4[[#This Row],[Week Day]])</f>
        <v>9</v>
      </c>
      <c r="E596">
        <v>1</v>
      </c>
      <c r="F596" t="s">
        <v>62</v>
      </c>
      <c r="H596">
        <v>29</v>
      </c>
      <c r="I596" t="str">
        <f>_xlfn.XLOOKUP(Table3[[#This Row],[Category Id]],DataCo_Products[Product Category Id],DataCo_Products[Product Category Name])</f>
        <v>Shop By Sport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>
        <v>29</v>
      </c>
      <c r="T596">
        <v>627</v>
      </c>
      <c r="U596" t="str">
        <f>_xlfn.XLOOKUP(Table3[[#This Row],[Product Id]],DataCo_Products[Product Id],DataCo_Products[Product Name])</f>
        <v>Under Armour Girls' Toddler Spine Surge Runni</v>
      </c>
      <c r="V596">
        <v>39.990001679999999</v>
      </c>
      <c r="W596">
        <v>34.198098313835338</v>
      </c>
      <c r="X596">
        <v>2</v>
      </c>
      <c r="Y596">
        <v>4</v>
      </c>
      <c r="Z596">
        <v>79.980003359999998</v>
      </c>
      <c r="AA5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6" t="s">
        <v>66</v>
      </c>
    </row>
    <row r="597" spans="1:28" x14ac:dyDescent="0.35">
      <c r="A597">
        <v>53455</v>
      </c>
      <c r="B597" s="1">
        <v>42785</v>
      </c>
      <c r="C597">
        <v>4</v>
      </c>
      <c r="D597">
        <f>WORKDAY(Table3[[#This Row],[Days for shipment (scheduled)]],Table4[[#This Row],[Week Day]])</f>
        <v>10</v>
      </c>
      <c r="E597">
        <v>1</v>
      </c>
      <c r="F597" t="s">
        <v>62</v>
      </c>
      <c r="H597">
        <v>24</v>
      </c>
      <c r="I597" t="str">
        <f>_xlfn.XLOOKUP(Table3[[#This Row],[Category Id]],DataCo_Products[Product Category Id],DataCo_Products[Product Category Name])</f>
        <v>Women's Apparel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>
        <v>24</v>
      </c>
      <c r="T597">
        <v>502</v>
      </c>
      <c r="U597" t="str">
        <f>_xlfn.XLOOKUP(Table3[[#This Row],[Product Id]],DataCo_Products[Product Id],DataCo_Products[Product Name])</f>
        <v>Nike Men's Dri-FIT Victory Golf Polo</v>
      </c>
      <c r="V597">
        <v>50</v>
      </c>
      <c r="W597">
        <v>43.678035218757444</v>
      </c>
      <c r="X597">
        <v>2</v>
      </c>
      <c r="Y597">
        <v>5</v>
      </c>
      <c r="Z597">
        <v>100</v>
      </c>
      <c r="AA5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7" t="s">
        <v>66</v>
      </c>
    </row>
    <row r="598" spans="1:28" x14ac:dyDescent="0.35">
      <c r="A598">
        <v>2014</v>
      </c>
      <c r="B598" s="1">
        <v>42034</v>
      </c>
      <c r="C598">
        <v>4</v>
      </c>
      <c r="D598">
        <f>WORKDAY(Table3[[#This Row],[Days for shipment (scheduled)]],Table4[[#This Row],[Week Day]])</f>
        <v>11</v>
      </c>
      <c r="E598">
        <v>1</v>
      </c>
      <c r="F598" t="s">
        <v>62</v>
      </c>
      <c r="H598">
        <v>26</v>
      </c>
      <c r="I598" t="str">
        <f>_xlfn.XLOOKUP(Table3[[#This Row],[Category Id]],DataCo_Products[Product Category Id],DataCo_Products[Product Category Name])</f>
        <v>Girls' Apparel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>
        <v>26</v>
      </c>
      <c r="T598">
        <v>565</v>
      </c>
      <c r="U598" t="str">
        <f>_xlfn.XLOOKUP(Table3[[#This Row],[Product Id]],DataCo_Products[Product Id],DataCo_Products[Product Name])</f>
        <v>adidas Youth Germany Black/Red Away Match Soc</v>
      </c>
      <c r="V598">
        <v>70</v>
      </c>
      <c r="W598">
        <v>62.759999940857142</v>
      </c>
      <c r="X598">
        <v>2</v>
      </c>
      <c r="Y598">
        <v>7.6999998090000004</v>
      </c>
      <c r="Z598">
        <v>140</v>
      </c>
      <c r="AA5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8" t="s">
        <v>66</v>
      </c>
    </row>
    <row r="599" spans="1:28" x14ac:dyDescent="0.35">
      <c r="A599">
        <v>55899</v>
      </c>
      <c r="B599" s="1">
        <v>42820</v>
      </c>
      <c r="C599">
        <v>4</v>
      </c>
      <c r="D599">
        <f>WORKDAY(Table3[[#This Row],[Days for shipment (scheduled)]],Table4[[#This Row],[Week Day]])</f>
        <v>12</v>
      </c>
      <c r="E599">
        <v>1</v>
      </c>
      <c r="F599" t="s">
        <v>62</v>
      </c>
      <c r="H599">
        <v>26</v>
      </c>
      <c r="I599" t="str">
        <f>_xlfn.XLOOKUP(Table3[[#This Row],[Category Id]],DataCo_Products[Product Category Id],DataCo_Products[Product Category Name])</f>
        <v>Girls' Apparel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>
        <v>26</v>
      </c>
      <c r="T599">
        <v>567</v>
      </c>
      <c r="U599" t="str">
        <f>_xlfn.XLOOKUP(Table3[[#This Row],[Product Id]],DataCo_Products[Product Id],DataCo_Products[Product Name])</f>
        <v>adidas Men's Germany Black Crest Away Tee</v>
      </c>
      <c r="V599">
        <v>25</v>
      </c>
      <c r="W599">
        <v>17.922466723766668</v>
      </c>
      <c r="X599">
        <v>2</v>
      </c>
      <c r="Y599">
        <v>3.5</v>
      </c>
      <c r="Z599">
        <v>50</v>
      </c>
      <c r="AA5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599" t="s">
        <v>66</v>
      </c>
    </row>
    <row r="600" spans="1:28" x14ac:dyDescent="0.35">
      <c r="A600">
        <v>52582</v>
      </c>
      <c r="B600" s="1">
        <v>42888</v>
      </c>
      <c r="C600">
        <v>4</v>
      </c>
      <c r="D600">
        <f>WORKDAY(Table3[[#This Row],[Days for shipment (scheduled)]],Table4[[#This Row],[Week Day]])</f>
        <v>13</v>
      </c>
      <c r="E600">
        <v>0</v>
      </c>
      <c r="F600" t="s">
        <v>62</v>
      </c>
      <c r="H600">
        <v>24</v>
      </c>
      <c r="I600" t="str">
        <f>_xlfn.XLOOKUP(Table3[[#This Row],[Category Id]],DataCo_Products[Product Category Id],DataCo_Products[Product Category Name])</f>
        <v>Women's Apparel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>
        <v>24</v>
      </c>
      <c r="T600">
        <v>502</v>
      </c>
      <c r="U600" t="str">
        <f>_xlfn.XLOOKUP(Table3[[#This Row],[Product Id]],DataCo_Products[Product Id],DataCo_Products[Product Name])</f>
        <v>Nike Men's Dri-FIT Victory Golf Polo</v>
      </c>
      <c r="V600">
        <v>50</v>
      </c>
      <c r="W600">
        <v>43.678035218757444</v>
      </c>
      <c r="X600">
        <v>2</v>
      </c>
      <c r="Y600">
        <v>7</v>
      </c>
      <c r="Z600">
        <v>100</v>
      </c>
      <c r="AA6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0" t="s">
        <v>66</v>
      </c>
    </row>
    <row r="601" spans="1:28" x14ac:dyDescent="0.35">
      <c r="A601">
        <v>56222</v>
      </c>
      <c r="B601" s="1">
        <v>42825</v>
      </c>
      <c r="C601">
        <v>4</v>
      </c>
      <c r="D601">
        <f>WORKDAY(Table3[[#This Row],[Days for shipment (scheduled)]],Table4[[#This Row],[Week Day]])</f>
        <v>5</v>
      </c>
      <c r="E601">
        <v>0</v>
      </c>
      <c r="F601" t="s">
        <v>62</v>
      </c>
      <c r="H601">
        <v>24</v>
      </c>
      <c r="I601" t="str">
        <f>_xlfn.XLOOKUP(Table3[[#This Row],[Category Id]],DataCo_Products[Product Category Id],DataCo_Products[Product Category Name])</f>
        <v>Women's Apparel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>
        <v>24</v>
      </c>
      <c r="T601">
        <v>502</v>
      </c>
      <c r="U601" t="str">
        <f>_xlfn.XLOOKUP(Table3[[#This Row],[Product Id]],DataCo_Products[Product Id],DataCo_Products[Product Name])</f>
        <v>Nike Men's Dri-FIT Victory Golf Polo</v>
      </c>
      <c r="V601">
        <v>50</v>
      </c>
      <c r="W601">
        <v>43.678035218757444</v>
      </c>
      <c r="X601">
        <v>2</v>
      </c>
      <c r="Y601">
        <v>7</v>
      </c>
      <c r="Z601">
        <v>100</v>
      </c>
      <c r="AA6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1" t="s">
        <v>66</v>
      </c>
    </row>
    <row r="602" spans="1:28" x14ac:dyDescent="0.35">
      <c r="A602">
        <v>57829</v>
      </c>
      <c r="B602" s="1">
        <v>42849</v>
      </c>
      <c r="C602">
        <v>4</v>
      </c>
      <c r="D602">
        <f>WORKDAY(Table3[[#This Row],[Days for shipment (scheduled)]],Table4[[#This Row],[Week Day]])</f>
        <v>6</v>
      </c>
      <c r="E602">
        <v>1</v>
      </c>
      <c r="F602" t="s">
        <v>62</v>
      </c>
      <c r="H602">
        <v>29</v>
      </c>
      <c r="I602" t="str">
        <f>_xlfn.XLOOKUP(Table3[[#This Row],[Category Id]],DataCo_Products[Product Category Id],DataCo_Products[Product Category Name])</f>
        <v>Shop By Sport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>
        <v>29</v>
      </c>
      <c r="T602">
        <v>627</v>
      </c>
      <c r="U602" t="str">
        <f>_xlfn.XLOOKUP(Table3[[#This Row],[Product Id]],DataCo_Products[Product Id],DataCo_Products[Product Name])</f>
        <v>Under Armour Girls' Toddler Spine Surge Runni</v>
      </c>
      <c r="V602">
        <v>39.990001679999999</v>
      </c>
      <c r="W602">
        <v>34.198098313835338</v>
      </c>
      <c r="X602">
        <v>2</v>
      </c>
      <c r="Y602">
        <v>7.1999998090000004</v>
      </c>
      <c r="Z602">
        <v>79.980003359999998</v>
      </c>
      <c r="AA6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2" t="s">
        <v>66</v>
      </c>
    </row>
    <row r="603" spans="1:28" x14ac:dyDescent="0.35">
      <c r="A603">
        <v>56217</v>
      </c>
      <c r="B603" s="1">
        <v>42825</v>
      </c>
      <c r="C603">
        <v>4</v>
      </c>
      <c r="D603">
        <f>WORKDAY(Table3[[#This Row],[Days for shipment (scheduled)]],Table4[[#This Row],[Week Day]])</f>
        <v>9</v>
      </c>
      <c r="E603">
        <v>0</v>
      </c>
      <c r="F603" t="s">
        <v>62</v>
      </c>
      <c r="H603">
        <v>29</v>
      </c>
      <c r="I603" t="str">
        <f>_xlfn.XLOOKUP(Table3[[#This Row],[Category Id]],DataCo_Products[Product Category Id],DataCo_Products[Product Category Name])</f>
        <v>Shop By Sport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>
        <v>29</v>
      </c>
      <c r="T603">
        <v>627</v>
      </c>
      <c r="U603" t="str">
        <f>_xlfn.XLOOKUP(Table3[[#This Row],[Product Id]],DataCo_Products[Product Id],DataCo_Products[Product Name])</f>
        <v>Under Armour Girls' Toddler Spine Surge Runni</v>
      </c>
      <c r="V603">
        <v>39.990001679999999</v>
      </c>
      <c r="W603">
        <v>34.198098313835338</v>
      </c>
      <c r="X603">
        <v>2</v>
      </c>
      <c r="Y603">
        <v>8</v>
      </c>
      <c r="Z603">
        <v>79.980003359999998</v>
      </c>
      <c r="AA6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3" t="s">
        <v>66</v>
      </c>
    </row>
    <row r="604" spans="1:28" x14ac:dyDescent="0.35">
      <c r="A604">
        <v>5893</v>
      </c>
      <c r="B604" s="1">
        <v>42091</v>
      </c>
      <c r="C604">
        <v>4</v>
      </c>
      <c r="D604">
        <f>WORKDAY(Table3[[#This Row],[Days for shipment (scheduled)]],Table4[[#This Row],[Week Day]])</f>
        <v>10</v>
      </c>
      <c r="E604">
        <v>0</v>
      </c>
      <c r="F604" t="s">
        <v>62</v>
      </c>
      <c r="H604">
        <v>29</v>
      </c>
      <c r="I604" t="str">
        <f>_xlfn.XLOOKUP(Table3[[#This Row],[Category Id]],DataCo_Products[Product Category Id],DataCo_Products[Product Category Name])</f>
        <v>Shop By Sport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>
        <v>29</v>
      </c>
      <c r="T604">
        <v>627</v>
      </c>
      <c r="U604" t="str">
        <f>_xlfn.XLOOKUP(Table3[[#This Row],[Product Id]],DataCo_Products[Product Id],DataCo_Products[Product Name])</f>
        <v>Under Armour Girls' Toddler Spine Surge Runni</v>
      </c>
      <c r="V604">
        <v>39.990001679999999</v>
      </c>
      <c r="W604">
        <v>34.198098313835338</v>
      </c>
      <c r="X604">
        <v>2</v>
      </c>
      <c r="Y604">
        <v>8</v>
      </c>
      <c r="Z604">
        <v>79.980003359999998</v>
      </c>
      <c r="AA6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4" t="s">
        <v>66</v>
      </c>
    </row>
    <row r="605" spans="1:28" x14ac:dyDescent="0.35">
      <c r="A605">
        <v>5528</v>
      </c>
      <c r="B605" s="1">
        <v>42085</v>
      </c>
      <c r="C605">
        <v>4</v>
      </c>
      <c r="D605">
        <f>WORKDAY(Table3[[#This Row],[Days for shipment (scheduled)]],Table4[[#This Row],[Week Day]])</f>
        <v>11</v>
      </c>
      <c r="E605">
        <v>0</v>
      </c>
      <c r="F605" t="s">
        <v>62</v>
      </c>
      <c r="H605">
        <v>24</v>
      </c>
      <c r="I605" t="str">
        <f>_xlfn.XLOOKUP(Table3[[#This Row],[Category Id]],DataCo_Products[Product Category Id],DataCo_Products[Product Category Name])</f>
        <v>Women's Apparel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>
        <v>24</v>
      </c>
      <c r="T605">
        <v>502</v>
      </c>
      <c r="U605" t="str">
        <f>_xlfn.XLOOKUP(Table3[[#This Row],[Product Id]],DataCo_Products[Product Id],DataCo_Products[Product Name])</f>
        <v>Nike Men's Dri-FIT Victory Golf Polo</v>
      </c>
      <c r="V605">
        <v>50</v>
      </c>
      <c r="W605">
        <v>43.678035218757444</v>
      </c>
      <c r="X605">
        <v>2</v>
      </c>
      <c r="Y605">
        <v>10</v>
      </c>
      <c r="Z605">
        <v>100</v>
      </c>
      <c r="AA6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5" t="s">
        <v>66</v>
      </c>
    </row>
    <row r="606" spans="1:28" x14ac:dyDescent="0.35">
      <c r="A606">
        <v>367</v>
      </c>
      <c r="B606" s="1">
        <v>42156</v>
      </c>
      <c r="C606">
        <v>4</v>
      </c>
      <c r="D606">
        <f>WORKDAY(Table3[[#This Row],[Days for shipment (scheduled)]],Table4[[#This Row],[Week Day]])</f>
        <v>12</v>
      </c>
      <c r="E606">
        <v>0</v>
      </c>
      <c r="F606" t="s">
        <v>62</v>
      </c>
      <c r="H606">
        <v>29</v>
      </c>
      <c r="I606" t="str">
        <f>_xlfn.XLOOKUP(Table3[[#This Row],[Category Id]],DataCo_Products[Product Category Id],DataCo_Products[Product Category Name])</f>
        <v>Shop By Sport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>
        <v>29</v>
      </c>
      <c r="T606">
        <v>627</v>
      </c>
      <c r="U606" t="str">
        <f>_xlfn.XLOOKUP(Table3[[#This Row],[Product Id]],DataCo_Products[Product Id],DataCo_Products[Product Name])</f>
        <v>Under Armour Girls' Toddler Spine Surge Runni</v>
      </c>
      <c r="V606">
        <v>39.990001679999999</v>
      </c>
      <c r="W606">
        <v>34.198098313835338</v>
      </c>
      <c r="X606">
        <v>2</v>
      </c>
      <c r="Y606">
        <v>8</v>
      </c>
      <c r="Z606">
        <v>79.980003359999998</v>
      </c>
      <c r="AA6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6" t="s">
        <v>66</v>
      </c>
    </row>
    <row r="607" spans="1:28" x14ac:dyDescent="0.35">
      <c r="A607">
        <v>52353</v>
      </c>
      <c r="B607" s="1">
        <v>42796</v>
      </c>
      <c r="C607">
        <v>4</v>
      </c>
      <c r="D607">
        <f>WORKDAY(Table3[[#This Row],[Days for shipment (scheduled)]],Table4[[#This Row],[Week Day]])</f>
        <v>13</v>
      </c>
      <c r="E607">
        <v>0</v>
      </c>
      <c r="F607" t="s">
        <v>62</v>
      </c>
      <c r="H607">
        <v>24</v>
      </c>
      <c r="I607" t="str">
        <f>_xlfn.XLOOKUP(Table3[[#This Row],[Category Id]],DataCo_Products[Product Category Id],DataCo_Products[Product Category Name])</f>
        <v>Women's Apparel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>
        <v>24</v>
      </c>
      <c r="T607">
        <v>502</v>
      </c>
      <c r="U607" t="str">
        <f>_xlfn.XLOOKUP(Table3[[#This Row],[Product Id]],DataCo_Products[Product Id],DataCo_Products[Product Name])</f>
        <v>Nike Men's Dri-FIT Victory Golf Polo</v>
      </c>
      <c r="V607">
        <v>50</v>
      </c>
      <c r="W607">
        <v>43.678035218757444</v>
      </c>
      <c r="X607">
        <v>2</v>
      </c>
      <c r="Y607">
        <v>10</v>
      </c>
      <c r="Z607">
        <v>100</v>
      </c>
      <c r="AA6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7" t="s">
        <v>66</v>
      </c>
    </row>
    <row r="608" spans="1:28" x14ac:dyDescent="0.35">
      <c r="A608">
        <v>1784</v>
      </c>
      <c r="B608" s="1">
        <v>42031</v>
      </c>
      <c r="C608">
        <v>4</v>
      </c>
      <c r="D608">
        <f>WORKDAY(Table3[[#This Row],[Days for shipment (scheduled)]],Table4[[#This Row],[Week Day]])</f>
        <v>5</v>
      </c>
      <c r="E608">
        <v>1</v>
      </c>
      <c r="F608" t="s">
        <v>62</v>
      </c>
      <c r="H608">
        <v>24</v>
      </c>
      <c r="I608" t="str">
        <f>_xlfn.XLOOKUP(Table3[[#This Row],[Category Id]],DataCo_Products[Product Category Id],DataCo_Products[Product Category Name])</f>
        <v>Women's Apparel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>
        <v>24</v>
      </c>
      <c r="T608">
        <v>502</v>
      </c>
      <c r="U608" t="str">
        <f>_xlfn.XLOOKUP(Table3[[#This Row],[Product Id]],DataCo_Products[Product Id],DataCo_Products[Product Name])</f>
        <v>Nike Men's Dri-FIT Victory Golf Polo</v>
      </c>
      <c r="V608">
        <v>50</v>
      </c>
      <c r="W608">
        <v>43.678035218757444</v>
      </c>
      <c r="X608">
        <v>2</v>
      </c>
      <c r="Y608">
        <v>10</v>
      </c>
      <c r="Z608">
        <v>100</v>
      </c>
      <c r="AA6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8" t="s">
        <v>66</v>
      </c>
    </row>
    <row r="609" spans="1:28" x14ac:dyDescent="0.35">
      <c r="A609">
        <v>60317</v>
      </c>
      <c r="B609" s="1">
        <v>42885</v>
      </c>
      <c r="C609">
        <v>4</v>
      </c>
      <c r="D609">
        <f>WORKDAY(Table3[[#This Row],[Days for shipment (scheduled)]],Table4[[#This Row],[Week Day]])</f>
        <v>6</v>
      </c>
      <c r="E609">
        <v>0</v>
      </c>
      <c r="F609" t="s">
        <v>62</v>
      </c>
      <c r="H609">
        <v>29</v>
      </c>
      <c r="I609" t="str">
        <f>_xlfn.XLOOKUP(Table3[[#This Row],[Category Id]],DataCo_Products[Product Category Id],DataCo_Products[Product Category Name])</f>
        <v>Shop By Sport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>
        <v>29</v>
      </c>
      <c r="T609">
        <v>627</v>
      </c>
      <c r="U609" t="str">
        <f>_xlfn.XLOOKUP(Table3[[#This Row],[Product Id]],DataCo_Products[Product Id],DataCo_Products[Product Name])</f>
        <v>Under Armour Girls' Toddler Spine Surge Runni</v>
      </c>
      <c r="V609">
        <v>39.990001679999999</v>
      </c>
      <c r="W609">
        <v>34.198098313835338</v>
      </c>
      <c r="X609">
        <v>2</v>
      </c>
      <c r="Y609">
        <v>9.6000003809999992</v>
      </c>
      <c r="Z609">
        <v>79.980003359999998</v>
      </c>
      <c r="AA6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09" t="s">
        <v>66</v>
      </c>
    </row>
    <row r="610" spans="1:28" x14ac:dyDescent="0.35">
      <c r="A610">
        <v>6776</v>
      </c>
      <c r="B610" s="1">
        <v>42251</v>
      </c>
      <c r="C610">
        <v>4</v>
      </c>
      <c r="D610">
        <f>WORKDAY(Table3[[#This Row],[Days for shipment (scheduled)]],Table4[[#This Row],[Week Day]])</f>
        <v>9</v>
      </c>
      <c r="E610">
        <v>0</v>
      </c>
      <c r="F610" t="s">
        <v>62</v>
      </c>
      <c r="H610">
        <v>24</v>
      </c>
      <c r="I610" t="str">
        <f>_xlfn.XLOOKUP(Table3[[#This Row],[Category Id]],DataCo_Products[Product Category Id],DataCo_Products[Product Category Name])</f>
        <v>Women's Apparel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>
        <v>24</v>
      </c>
      <c r="T610">
        <v>502</v>
      </c>
      <c r="U610" t="str">
        <f>_xlfn.XLOOKUP(Table3[[#This Row],[Product Id]],DataCo_Products[Product Id],DataCo_Products[Product Name])</f>
        <v>Nike Men's Dri-FIT Victory Golf Polo</v>
      </c>
      <c r="V610">
        <v>50</v>
      </c>
      <c r="W610">
        <v>43.678035218757444</v>
      </c>
      <c r="X610">
        <v>2</v>
      </c>
      <c r="Y610">
        <v>12</v>
      </c>
      <c r="Z610">
        <v>100</v>
      </c>
      <c r="AA6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0" t="s">
        <v>66</v>
      </c>
    </row>
    <row r="611" spans="1:28" x14ac:dyDescent="0.35">
      <c r="A611">
        <v>4487</v>
      </c>
      <c r="B611" s="1">
        <v>42188</v>
      </c>
      <c r="C611">
        <v>4</v>
      </c>
      <c r="D611">
        <f>WORKDAY(Table3[[#This Row],[Days for shipment (scheduled)]],Table4[[#This Row],[Week Day]])</f>
        <v>10</v>
      </c>
      <c r="E611">
        <v>0</v>
      </c>
      <c r="F611" t="s">
        <v>62</v>
      </c>
      <c r="H611">
        <v>24</v>
      </c>
      <c r="I611" t="str">
        <f>_xlfn.XLOOKUP(Table3[[#This Row],[Category Id]],DataCo_Products[Product Category Id],DataCo_Products[Product Category Name])</f>
        <v>Women's Apparel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>
        <v>24</v>
      </c>
      <c r="T611">
        <v>502</v>
      </c>
      <c r="U611" t="str">
        <f>_xlfn.XLOOKUP(Table3[[#This Row],[Product Id]],DataCo_Products[Product Id],DataCo_Products[Product Name])</f>
        <v>Nike Men's Dri-FIT Victory Golf Polo</v>
      </c>
      <c r="V611">
        <v>50</v>
      </c>
      <c r="W611">
        <v>43.678035218757444</v>
      </c>
      <c r="X611">
        <v>2</v>
      </c>
      <c r="Y611">
        <v>13</v>
      </c>
      <c r="Z611">
        <v>100</v>
      </c>
      <c r="AA6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1" t="s">
        <v>66</v>
      </c>
    </row>
    <row r="612" spans="1:28" x14ac:dyDescent="0.35">
      <c r="A612">
        <v>9681</v>
      </c>
      <c r="B612" s="1">
        <v>42146</v>
      </c>
      <c r="C612">
        <v>4</v>
      </c>
      <c r="D612">
        <f>WORKDAY(Table3[[#This Row],[Days for shipment (scheduled)]],Table4[[#This Row],[Week Day]])</f>
        <v>11</v>
      </c>
      <c r="E612">
        <v>0</v>
      </c>
      <c r="F612" t="s">
        <v>62</v>
      </c>
      <c r="H612">
        <v>24</v>
      </c>
      <c r="I612" t="str">
        <f>_xlfn.XLOOKUP(Table3[[#This Row],[Category Id]],DataCo_Products[Product Category Id],DataCo_Products[Product Category Name])</f>
        <v>Women's Apparel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>
        <v>24</v>
      </c>
      <c r="T612">
        <v>502</v>
      </c>
      <c r="U612" t="str">
        <f>_xlfn.XLOOKUP(Table3[[#This Row],[Product Id]],DataCo_Products[Product Id],DataCo_Products[Product Name])</f>
        <v>Nike Men's Dri-FIT Victory Golf Polo</v>
      </c>
      <c r="V612">
        <v>50</v>
      </c>
      <c r="W612">
        <v>43.678035218757444</v>
      </c>
      <c r="X612">
        <v>2</v>
      </c>
      <c r="Y612">
        <v>15</v>
      </c>
      <c r="Z612">
        <v>100</v>
      </c>
      <c r="AA6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2" t="s">
        <v>66</v>
      </c>
    </row>
    <row r="613" spans="1:28" x14ac:dyDescent="0.35">
      <c r="A613">
        <v>60868</v>
      </c>
      <c r="B613" s="1">
        <v>42922</v>
      </c>
      <c r="C613">
        <v>4</v>
      </c>
      <c r="D613">
        <f>WORKDAY(Table3[[#This Row],[Days for shipment (scheduled)]],Table4[[#This Row],[Week Day]])</f>
        <v>12</v>
      </c>
      <c r="E613">
        <v>0</v>
      </c>
      <c r="F613" t="s">
        <v>62</v>
      </c>
      <c r="H613">
        <v>29</v>
      </c>
      <c r="I613" t="str">
        <f>_xlfn.XLOOKUP(Table3[[#This Row],[Category Id]],DataCo_Products[Product Category Id],DataCo_Products[Product Category Name])</f>
        <v>Shop By Sport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>
        <v>29</v>
      </c>
      <c r="T613">
        <v>627</v>
      </c>
      <c r="U613" t="str">
        <f>_xlfn.XLOOKUP(Table3[[#This Row],[Product Id]],DataCo_Products[Product Id],DataCo_Products[Product Name])</f>
        <v>Under Armour Girls' Toddler Spine Surge Runni</v>
      </c>
      <c r="V613">
        <v>39.990001679999999</v>
      </c>
      <c r="W613">
        <v>34.198098313835338</v>
      </c>
      <c r="X613">
        <v>2</v>
      </c>
      <c r="Y613">
        <v>13.600000380000001</v>
      </c>
      <c r="Z613">
        <v>79.980003359999998</v>
      </c>
      <c r="AA6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3" t="s">
        <v>66</v>
      </c>
    </row>
    <row r="614" spans="1:28" x14ac:dyDescent="0.35">
      <c r="A614">
        <v>53231</v>
      </c>
      <c r="B614" s="1">
        <v>42782</v>
      </c>
      <c r="C614">
        <v>4</v>
      </c>
      <c r="D614">
        <f>WORKDAY(Table3[[#This Row],[Days for shipment (scheduled)]],Table4[[#This Row],[Week Day]])</f>
        <v>13</v>
      </c>
      <c r="E614">
        <v>0</v>
      </c>
      <c r="F614" t="s">
        <v>62</v>
      </c>
      <c r="H614">
        <v>26</v>
      </c>
      <c r="I614" t="str">
        <f>_xlfn.XLOOKUP(Table3[[#This Row],[Category Id]],DataCo_Products[Product Category Id],DataCo_Products[Product Category Name])</f>
        <v>Girls' Apparel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>
        <v>26</v>
      </c>
      <c r="T614">
        <v>572</v>
      </c>
      <c r="U614" t="str">
        <f>_xlfn.XLOOKUP(Table3[[#This Row],[Product Id]],DataCo_Products[Product Id],DataCo_Products[Product Name])</f>
        <v>TYR Boys' Team Digi Jammer</v>
      </c>
      <c r="V614">
        <v>39.990001679999999</v>
      </c>
      <c r="W614">
        <v>30.892751576250003</v>
      </c>
      <c r="X614">
        <v>2</v>
      </c>
      <c r="Y614">
        <v>14.399999619999999</v>
      </c>
      <c r="Z614">
        <v>79.980003359999998</v>
      </c>
      <c r="AA6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4" t="s">
        <v>66</v>
      </c>
    </row>
    <row r="615" spans="1:28" x14ac:dyDescent="0.35">
      <c r="A615">
        <v>52601</v>
      </c>
      <c r="B615" s="1">
        <v>42888</v>
      </c>
      <c r="C615">
        <v>4</v>
      </c>
      <c r="D615">
        <f>WORKDAY(Table3[[#This Row],[Days for shipment (scheduled)]],Table4[[#This Row],[Week Day]])</f>
        <v>5</v>
      </c>
      <c r="E615">
        <v>0</v>
      </c>
      <c r="F615" t="s">
        <v>62</v>
      </c>
      <c r="H615">
        <v>29</v>
      </c>
      <c r="I615" t="str">
        <f>_xlfn.XLOOKUP(Table3[[#This Row],[Category Id]],DataCo_Products[Product Category Id],DataCo_Products[Product Category Name])</f>
        <v>Shop By Sport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>
        <v>29</v>
      </c>
      <c r="T615">
        <v>627</v>
      </c>
      <c r="U615" t="str">
        <f>_xlfn.XLOOKUP(Table3[[#This Row],[Product Id]],DataCo_Products[Product Id],DataCo_Products[Product Name])</f>
        <v>Under Armour Girls' Toddler Spine Surge Runni</v>
      </c>
      <c r="V615">
        <v>39.990001679999999</v>
      </c>
      <c r="W615">
        <v>34.198098313835338</v>
      </c>
      <c r="X615">
        <v>2</v>
      </c>
      <c r="Y615">
        <v>14.399999619999999</v>
      </c>
      <c r="Z615">
        <v>79.980003359999998</v>
      </c>
      <c r="AA6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5" t="s">
        <v>66</v>
      </c>
    </row>
    <row r="616" spans="1:28" x14ac:dyDescent="0.35">
      <c r="A616">
        <v>4660</v>
      </c>
      <c r="B616" s="1">
        <v>42280</v>
      </c>
      <c r="C616">
        <v>4</v>
      </c>
      <c r="D616">
        <f>WORKDAY(Table3[[#This Row],[Days for shipment (scheduled)]],Table4[[#This Row],[Week Day]])</f>
        <v>6</v>
      </c>
      <c r="E616">
        <v>1</v>
      </c>
      <c r="F616" t="s">
        <v>62</v>
      </c>
      <c r="H616">
        <v>29</v>
      </c>
      <c r="I616" t="str">
        <f>_xlfn.XLOOKUP(Table3[[#This Row],[Category Id]],DataCo_Products[Product Category Id],DataCo_Products[Product Category Name])</f>
        <v>Shop By Sport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>
        <v>29</v>
      </c>
      <c r="T616">
        <v>627</v>
      </c>
      <c r="U616" t="str">
        <f>_xlfn.XLOOKUP(Table3[[#This Row],[Product Id]],DataCo_Products[Product Id],DataCo_Products[Product Name])</f>
        <v>Under Armour Girls' Toddler Spine Surge Runni</v>
      </c>
      <c r="V616">
        <v>39.990001679999999</v>
      </c>
      <c r="W616">
        <v>34.198098313835338</v>
      </c>
      <c r="X616">
        <v>2</v>
      </c>
      <c r="Y616">
        <v>14.399999619999999</v>
      </c>
      <c r="Z616">
        <v>79.980003359999998</v>
      </c>
      <c r="AA6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6" t="s">
        <v>66</v>
      </c>
    </row>
    <row r="617" spans="1:28" x14ac:dyDescent="0.35">
      <c r="A617">
        <v>3539</v>
      </c>
      <c r="B617" s="1">
        <v>42056</v>
      </c>
      <c r="C617">
        <v>4</v>
      </c>
      <c r="D617">
        <f>WORKDAY(Table3[[#This Row],[Days for shipment (scheduled)]],Table4[[#This Row],[Week Day]])</f>
        <v>9</v>
      </c>
      <c r="E617">
        <v>1</v>
      </c>
      <c r="F617" t="s">
        <v>62</v>
      </c>
      <c r="H617">
        <v>24</v>
      </c>
      <c r="I617" t="str">
        <f>_xlfn.XLOOKUP(Table3[[#This Row],[Category Id]],DataCo_Products[Product Category Id],DataCo_Products[Product Category Name])</f>
        <v>Women's Apparel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>
        <v>24</v>
      </c>
      <c r="T617">
        <v>502</v>
      </c>
      <c r="U617" t="str">
        <f>_xlfn.XLOOKUP(Table3[[#This Row],[Product Id]],DataCo_Products[Product Id],DataCo_Products[Product Name])</f>
        <v>Nike Men's Dri-FIT Victory Golf Polo</v>
      </c>
      <c r="V617">
        <v>50</v>
      </c>
      <c r="W617">
        <v>43.678035218757444</v>
      </c>
      <c r="X617">
        <v>2</v>
      </c>
      <c r="Y617">
        <v>18</v>
      </c>
      <c r="Z617">
        <v>100</v>
      </c>
      <c r="AA6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7" t="s">
        <v>66</v>
      </c>
    </row>
    <row r="618" spans="1:28" x14ac:dyDescent="0.35">
      <c r="A618">
        <v>53231</v>
      </c>
      <c r="B618" s="1">
        <v>42782</v>
      </c>
      <c r="C618">
        <v>4</v>
      </c>
      <c r="D618">
        <f>WORKDAY(Table3[[#This Row],[Days for shipment (scheduled)]],Table4[[#This Row],[Week Day]])</f>
        <v>10</v>
      </c>
      <c r="E618">
        <v>0</v>
      </c>
      <c r="F618" t="s">
        <v>62</v>
      </c>
      <c r="H618">
        <v>24</v>
      </c>
      <c r="I618" t="str">
        <f>_xlfn.XLOOKUP(Table3[[#This Row],[Category Id]],DataCo_Products[Product Category Id],DataCo_Products[Product Category Name])</f>
        <v>Women's Apparel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>
        <v>24</v>
      </c>
      <c r="T618">
        <v>502</v>
      </c>
      <c r="U618" t="str">
        <f>_xlfn.XLOOKUP(Table3[[#This Row],[Product Id]],DataCo_Products[Product Id],DataCo_Products[Product Name])</f>
        <v>Nike Men's Dri-FIT Victory Golf Polo</v>
      </c>
      <c r="V618">
        <v>50</v>
      </c>
      <c r="W618">
        <v>43.678035218757444</v>
      </c>
      <c r="X618">
        <v>2</v>
      </c>
      <c r="Y618">
        <v>20</v>
      </c>
      <c r="Z618">
        <v>100</v>
      </c>
      <c r="AA6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8" t="s">
        <v>66</v>
      </c>
    </row>
    <row r="619" spans="1:28" x14ac:dyDescent="0.35">
      <c r="A619">
        <v>54488</v>
      </c>
      <c r="B619" s="1">
        <v>42889</v>
      </c>
      <c r="C619">
        <v>4</v>
      </c>
      <c r="D619">
        <f>WORKDAY(Table3[[#This Row],[Days for shipment (scheduled)]],Table4[[#This Row],[Week Day]])</f>
        <v>11</v>
      </c>
      <c r="E619">
        <v>0</v>
      </c>
      <c r="F619" t="s">
        <v>62</v>
      </c>
      <c r="H619">
        <v>24</v>
      </c>
      <c r="I619" t="str">
        <f>_xlfn.XLOOKUP(Table3[[#This Row],[Category Id]],DataCo_Products[Product Category Id],DataCo_Products[Product Category Name])</f>
        <v>Women's Apparel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>
        <v>24</v>
      </c>
      <c r="T619">
        <v>502</v>
      </c>
      <c r="U619" t="str">
        <f>_xlfn.XLOOKUP(Table3[[#This Row],[Product Id]],DataCo_Products[Product Id],DataCo_Products[Product Name])</f>
        <v>Nike Men's Dri-FIT Victory Golf Polo</v>
      </c>
      <c r="V619">
        <v>50</v>
      </c>
      <c r="W619">
        <v>43.678035218757444</v>
      </c>
      <c r="X619">
        <v>2</v>
      </c>
      <c r="Y619">
        <v>20</v>
      </c>
      <c r="Z619">
        <v>100</v>
      </c>
      <c r="AA6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19" t="s">
        <v>66</v>
      </c>
    </row>
    <row r="620" spans="1:28" x14ac:dyDescent="0.35">
      <c r="A620">
        <v>6776</v>
      </c>
      <c r="B620" s="1">
        <v>42251</v>
      </c>
      <c r="C620">
        <v>4</v>
      </c>
      <c r="D620">
        <f>WORKDAY(Table3[[#This Row],[Days for shipment (scheduled)]],Table4[[#This Row],[Week Day]])</f>
        <v>12</v>
      </c>
      <c r="E620">
        <v>0</v>
      </c>
      <c r="F620" t="s">
        <v>62</v>
      </c>
      <c r="H620">
        <v>29</v>
      </c>
      <c r="I620" t="str">
        <f>_xlfn.XLOOKUP(Table3[[#This Row],[Category Id]],DataCo_Products[Product Category Id],DataCo_Products[Product Category Name])</f>
        <v>Shop By Sport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>
        <v>29</v>
      </c>
      <c r="T620">
        <v>627</v>
      </c>
      <c r="U620" t="str">
        <f>_xlfn.XLOOKUP(Table3[[#This Row],[Product Id]],DataCo_Products[Product Id],DataCo_Products[Product Name])</f>
        <v>Under Armour Girls' Toddler Spine Surge Runni</v>
      </c>
      <c r="V620">
        <v>39.990001679999999</v>
      </c>
      <c r="W620">
        <v>34.198098313835338</v>
      </c>
      <c r="X620">
        <v>2</v>
      </c>
      <c r="Y620">
        <v>20</v>
      </c>
      <c r="Z620">
        <v>79.980003359999998</v>
      </c>
      <c r="AA6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0" t="s">
        <v>66</v>
      </c>
    </row>
    <row r="621" spans="1:28" x14ac:dyDescent="0.35">
      <c r="A621">
        <v>52549</v>
      </c>
      <c r="B621" s="1">
        <v>42888</v>
      </c>
      <c r="C621">
        <v>4</v>
      </c>
      <c r="D621">
        <f>WORKDAY(Table3[[#This Row],[Days for shipment (scheduled)]],Table4[[#This Row],[Week Day]])</f>
        <v>13</v>
      </c>
      <c r="E621">
        <v>1</v>
      </c>
      <c r="F621" t="s">
        <v>62</v>
      </c>
      <c r="H621">
        <v>29</v>
      </c>
      <c r="I621" t="str">
        <f>_xlfn.XLOOKUP(Table3[[#This Row],[Category Id]],DataCo_Products[Product Category Id],DataCo_Products[Product Category Name])</f>
        <v>Shop By Sport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>
        <v>29</v>
      </c>
      <c r="T621">
        <v>627</v>
      </c>
      <c r="U621" t="str">
        <f>_xlfn.XLOOKUP(Table3[[#This Row],[Product Id]],DataCo_Products[Product Id],DataCo_Products[Product Name])</f>
        <v>Under Armour Girls' Toddler Spine Surge Runni</v>
      </c>
      <c r="V621">
        <v>39.990001679999999</v>
      </c>
      <c r="W621">
        <v>34.198098313835338</v>
      </c>
      <c r="X621">
        <v>2</v>
      </c>
      <c r="Y621">
        <v>20</v>
      </c>
      <c r="Z621">
        <v>79.980003359999998</v>
      </c>
      <c r="AA6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1" t="s">
        <v>66</v>
      </c>
    </row>
    <row r="622" spans="1:28" x14ac:dyDescent="0.35">
      <c r="A622">
        <v>60361</v>
      </c>
      <c r="B622" s="1">
        <v>42886</v>
      </c>
      <c r="C622">
        <v>4</v>
      </c>
      <c r="D622">
        <f>WORKDAY(Table3[[#This Row],[Days for shipment (scheduled)]],Table4[[#This Row],[Week Day]])</f>
        <v>5</v>
      </c>
      <c r="E622">
        <v>0</v>
      </c>
      <c r="F622" t="s">
        <v>62</v>
      </c>
      <c r="H622">
        <v>24</v>
      </c>
      <c r="I622" t="str">
        <f>_xlfn.XLOOKUP(Table3[[#This Row],[Category Id]],DataCo_Products[Product Category Id],DataCo_Products[Product Category Name])</f>
        <v>Women's Apparel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>
        <v>24</v>
      </c>
      <c r="T622">
        <v>502</v>
      </c>
      <c r="U622" t="str">
        <f>_xlfn.XLOOKUP(Table3[[#This Row],[Product Id]],DataCo_Products[Product Id],DataCo_Products[Product Name])</f>
        <v>Nike Men's Dri-FIT Victory Golf Polo</v>
      </c>
      <c r="V622">
        <v>50</v>
      </c>
      <c r="W622">
        <v>43.678035218757444</v>
      </c>
      <c r="X622">
        <v>2</v>
      </c>
      <c r="Y622">
        <v>25</v>
      </c>
      <c r="Z622">
        <v>100</v>
      </c>
      <c r="AA6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2" t="s">
        <v>66</v>
      </c>
    </row>
    <row r="623" spans="1:28" x14ac:dyDescent="0.35">
      <c r="A623">
        <v>8470</v>
      </c>
      <c r="B623" s="1">
        <v>42099</v>
      </c>
      <c r="C623">
        <v>4</v>
      </c>
      <c r="D623">
        <f>WORKDAY(Table3[[#This Row],[Days for shipment (scheduled)]],Table4[[#This Row],[Week Day]])</f>
        <v>6</v>
      </c>
      <c r="E623">
        <v>1</v>
      </c>
      <c r="F623" t="s">
        <v>62</v>
      </c>
      <c r="H623">
        <v>37</v>
      </c>
      <c r="I623" t="str">
        <f>_xlfn.XLOOKUP(Table3[[#This Row],[Category Id]],DataCo_Products[Product Category Id],DataCo_Products[Product Category Name])</f>
        <v>Electronics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>
        <v>37</v>
      </c>
      <c r="T623">
        <v>825</v>
      </c>
      <c r="U623" t="str">
        <f>_xlfn.XLOOKUP(Table3[[#This Row],[Product Id]],DataCo_Products[Product Id],DataCo_Products[Product Name])</f>
        <v>Bridgestone e6 Straight Distance NFL Tennesse</v>
      </c>
      <c r="V623">
        <v>31.989999770000001</v>
      </c>
      <c r="W623">
        <v>23.973333102666668</v>
      </c>
      <c r="X623">
        <v>2</v>
      </c>
      <c r="Y623">
        <v>0.63999998599999997</v>
      </c>
      <c r="Z623">
        <v>63.979999540000001</v>
      </c>
      <c r="AA6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3" t="s">
        <v>66</v>
      </c>
    </row>
    <row r="624" spans="1:28" x14ac:dyDescent="0.35">
      <c r="A624">
        <v>5712</v>
      </c>
      <c r="B624" s="1">
        <v>42088</v>
      </c>
      <c r="C624">
        <v>4</v>
      </c>
      <c r="D624">
        <f>WORKDAY(Table3[[#This Row],[Days for shipment (scheduled)]],Table4[[#This Row],[Week Day]])</f>
        <v>9</v>
      </c>
      <c r="E624">
        <v>0</v>
      </c>
      <c r="F624" t="s">
        <v>62</v>
      </c>
      <c r="H624">
        <v>40</v>
      </c>
      <c r="I624" t="str">
        <f>_xlfn.XLOOKUP(Table3[[#This Row],[Category Id]],DataCo_Products[Product Category Id],DataCo_Products[Product Category Name])</f>
        <v>Accessories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>
        <v>40</v>
      </c>
      <c r="T624">
        <v>905</v>
      </c>
      <c r="U624" t="str">
        <f>_xlfn.XLOOKUP(Table3[[#This Row],[Product Id]],DataCo_Products[Product Id],DataCo_Products[Product Name])</f>
        <v>Team Golf Texas Longhorns Putter Grip</v>
      </c>
      <c r="V624">
        <v>24.989999770000001</v>
      </c>
      <c r="W624">
        <v>20.52742837007143</v>
      </c>
      <c r="X624">
        <v>2</v>
      </c>
      <c r="Y624">
        <v>2.75</v>
      </c>
      <c r="Z624">
        <v>49.979999540000001</v>
      </c>
      <c r="AA6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4" t="s">
        <v>66</v>
      </c>
    </row>
    <row r="625" spans="1:28" x14ac:dyDescent="0.35">
      <c r="A625">
        <v>9309</v>
      </c>
      <c r="B625" s="1">
        <v>42140</v>
      </c>
      <c r="C625">
        <v>4</v>
      </c>
      <c r="D625">
        <f>WORKDAY(Table3[[#This Row],[Days for shipment (scheduled)]],Table4[[#This Row],[Week Day]])</f>
        <v>10</v>
      </c>
      <c r="E625">
        <v>1</v>
      </c>
      <c r="F625" t="s">
        <v>62</v>
      </c>
      <c r="H625">
        <v>36</v>
      </c>
      <c r="I625" t="str">
        <f>_xlfn.XLOOKUP(Table3[[#This Row],[Category Id]],DataCo_Products[Product Category Id],DataCo_Products[Product Category Name])</f>
        <v>Golf Balls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>
        <v>36</v>
      </c>
      <c r="T625">
        <v>804</v>
      </c>
      <c r="U625" t="str">
        <f>_xlfn.XLOOKUP(Table3[[#This Row],[Product Id]],DataCo_Products[Product Id],DataCo_Products[Product Name])</f>
        <v>Glove It Women's Imperial Golf Glove</v>
      </c>
      <c r="V625">
        <v>19.989999770000001</v>
      </c>
      <c r="W625">
        <v>13.643874764125</v>
      </c>
      <c r="X625">
        <v>2</v>
      </c>
      <c r="Y625">
        <v>4</v>
      </c>
      <c r="Z625">
        <v>39.979999540000001</v>
      </c>
      <c r="AA6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5" t="s">
        <v>66</v>
      </c>
    </row>
    <row r="626" spans="1:28" x14ac:dyDescent="0.35">
      <c r="A626">
        <v>8095</v>
      </c>
      <c r="B626" s="1">
        <v>42123</v>
      </c>
      <c r="C626">
        <v>4</v>
      </c>
      <c r="D626">
        <f>WORKDAY(Table3[[#This Row],[Days for shipment (scheduled)]],Table4[[#This Row],[Week Day]])</f>
        <v>11</v>
      </c>
      <c r="E626">
        <v>1</v>
      </c>
      <c r="F626" t="s">
        <v>62</v>
      </c>
      <c r="H626">
        <v>37</v>
      </c>
      <c r="I626" t="str">
        <f>_xlfn.XLOOKUP(Table3[[#This Row],[Category Id]],DataCo_Products[Product Category Id],DataCo_Products[Product Category Name])</f>
        <v>Electronics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>
        <v>37</v>
      </c>
      <c r="T626">
        <v>822</v>
      </c>
      <c r="U626" t="str">
        <f>_xlfn.XLOOKUP(Table3[[#This Row],[Product Id]],DataCo_Products[Product Id],DataCo_Products[Product Name])</f>
        <v>Titleist Pro V1x High Numbers Golf Balls</v>
      </c>
      <c r="V626">
        <v>47.990001679999999</v>
      </c>
      <c r="W626">
        <v>41.802334851666664</v>
      </c>
      <c r="X626">
        <v>2</v>
      </c>
      <c r="Y626">
        <v>11.52000046</v>
      </c>
      <c r="Z626">
        <v>95.980003359999998</v>
      </c>
      <c r="AA6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26" t="s">
        <v>66</v>
      </c>
    </row>
    <row r="627" spans="1:28" x14ac:dyDescent="0.35">
      <c r="A627">
        <v>5895</v>
      </c>
      <c r="B627" s="1">
        <v>42091</v>
      </c>
      <c r="C627">
        <v>2</v>
      </c>
      <c r="D627">
        <f>WORKDAY(Table3[[#This Row],[Days for shipment (scheduled)]],Table4[[#This Row],[Week Day]])</f>
        <v>10</v>
      </c>
      <c r="E627">
        <v>1</v>
      </c>
      <c r="F627" t="s">
        <v>23</v>
      </c>
      <c r="H627">
        <v>24</v>
      </c>
      <c r="I627" t="str">
        <f>_xlfn.XLOOKUP(Table3[[#This Row],[Category Id]],DataCo_Products[Product Category Id],DataCo_Products[Product Category Name])</f>
        <v>Women's Apparel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>
        <v>24</v>
      </c>
      <c r="T627">
        <v>502</v>
      </c>
      <c r="U627" t="str">
        <f>_xlfn.XLOOKUP(Table3[[#This Row],[Product Id]],DataCo_Products[Product Id],DataCo_Products[Product Name])</f>
        <v>Nike Men's Dri-FIT Victory Golf Polo</v>
      </c>
      <c r="V627">
        <v>50</v>
      </c>
      <c r="W627">
        <v>43.678035218757444</v>
      </c>
      <c r="X627">
        <v>3</v>
      </c>
      <c r="Y627">
        <v>30</v>
      </c>
      <c r="Z627">
        <v>150</v>
      </c>
      <c r="AA62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627" t="s">
        <v>30</v>
      </c>
    </row>
    <row r="628" spans="1:28" x14ac:dyDescent="0.35">
      <c r="A628">
        <v>3130</v>
      </c>
      <c r="B628" s="1">
        <v>42050</v>
      </c>
      <c r="C628">
        <v>2</v>
      </c>
      <c r="D628">
        <f>WORKDAY(Table3[[#This Row],[Days for shipment (scheduled)]],Table4[[#This Row],[Week Day]])</f>
        <v>11</v>
      </c>
      <c r="E628">
        <v>1</v>
      </c>
      <c r="F628" t="s">
        <v>23</v>
      </c>
      <c r="H628">
        <v>24</v>
      </c>
      <c r="I628" t="str">
        <f>_xlfn.XLOOKUP(Table3[[#This Row],[Category Id]],DataCo_Products[Product Category Id],DataCo_Products[Product Category Name])</f>
        <v>Women's Apparel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>
        <v>24</v>
      </c>
      <c r="T628">
        <v>502</v>
      </c>
      <c r="U628" t="str">
        <f>_xlfn.XLOOKUP(Table3[[#This Row],[Product Id]],DataCo_Products[Product Id],DataCo_Products[Product Name])</f>
        <v>Nike Men's Dri-FIT Victory Golf Polo</v>
      </c>
      <c r="V628">
        <v>50</v>
      </c>
      <c r="W628">
        <v>43.678035218757444</v>
      </c>
      <c r="X628">
        <v>3</v>
      </c>
      <c r="Y628">
        <v>37.5</v>
      </c>
      <c r="Z628">
        <v>150</v>
      </c>
      <c r="AA62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628" t="s">
        <v>30</v>
      </c>
    </row>
    <row r="629" spans="1:28" x14ac:dyDescent="0.35">
      <c r="A629">
        <v>51911</v>
      </c>
      <c r="B629" s="1">
        <v>42762</v>
      </c>
      <c r="C629">
        <v>2</v>
      </c>
      <c r="D629">
        <f>WORKDAY(Table3[[#This Row],[Days for shipment (scheduled)]],Table4[[#This Row],[Week Day]])</f>
        <v>3</v>
      </c>
      <c r="E629">
        <v>0</v>
      </c>
      <c r="F629" t="s">
        <v>23</v>
      </c>
      <c r="H629">
        <v>9</v>
      </c>
      <c r="I629" t="str">
        <f>_xlfn.XLOOKUP(Table3[[#This Row],[Category Id]],DataCo_Products[Product Category Id],DataCo_Products[Product Category Name])</f>
        <v>Cardio Equipment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>
        <v>9</v>
      </c>
      <c r="T629">
        <v>191</v>
      </c>
      <c r="U629" t="str">
        <f>_xlfn.XLOOKUP(Table3[[#This Row],[Product Id]],DataCo_Products[Product Id],DataCo_Products[Product Name])</f>
        <v>Nike Men's Free 5.0+ Running Shoe</v>
      </c>
      <c r="V629">
        <v>99.989997860000003</v>
      </c>
      <c r="W629">
        <v>95.114003926871064</v>
      </c>
      <c r="X629">
        <v>4</v>
      </c>
      <c r="Y629">
        <v>4</v>
      </c>
      <c r="Z629">
        <v>399.95999144000001</v>
      </c>
      <c r="AA62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29" t="s">
        <v>30</v>
      </c>
    </row>
    <row r="630" spans="1:28" x14ac:dyDescent="0.35">
      <c r="A630">
        <v>58239</v>
      </c>
      <c r="B630" s="1">
        <v>42855</v>
      </c>
      <c r="C630">
        <v>2</v>
      </c>
      <c r="D630">
        <f>WORKDAY(Table3[[#This Row],[Days for shipment (scheduled)]],Table4[[#This Row],[Week Day]])</f>
        <v>4</v>
      </c>
      <c r="E630">
        <v>1</v>
      </c>
      <c r="F630" t="s">
        <v>23</v>
      </c>
      <c r="H630">
        <v>9</v>
      </c>
      <c r="I630" t="str">
        <f>_xlfn.XLOOKUP(Table3[[#This Row],[Category Id]],DataCo_Products[Product Category Id],DataCo_Products[Product Category Name])</f>
        <v>Cardio Equipment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>
        <v>9</v>
      </c>
      <c r="T630">
        <v>191</v>
      </c>
      <c r="U630" t="str">
        <f>_xlfn.XLOOKUP(Table3[[#This Row],[Product Id]],DataCo_Products[Product Id],DataCo_Products[Product Name])</f>
        <v>Nike Men's Free 5.0+ Running Shoe</v>
      </c>
      <c r="V630">
        <v>99.989997860000003</v>
      </c>
      <c r="W630">
        <v>95.114003926871064</v>
      </c>
      <c r="X630">
        <v>4</v>
      </c>
      <c r="Y630">
        <v>59.990001679999999</v>
      </c>
      <c r="Z630">
        <v>399.95999144000001</v>
      </c>
      <c r="AA63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0" t="s">
        <v>30</v>
      </c>
    </row>
    <row r="631" spans="1:28" x14ac:dyDescent="0.35">
      <c r="A631">
        <v>56678</v>
      </c>
      <c r="B631" s="1">
        <v>42920</v>
      </c>
      <c r="C631">
        <v>2</v>
      </c>
      <c r="D631">
        <f>WORKDAY(Table3[[#This Row],[Days for shipment (scheduled)]],Table4[[#This Row],[Week Day]])</f>
        <v>5</v>
      </c>
      <c r="E631">
        <v>1</v>
      </c>
      <c r="F631" t="s">
        <v>23</v>
      </c>
      <c r="H631">
        <v>9</v>
      </c>
      <c r="I631" t="str">
        <f>_xlfn.XLOOKUP(Table3[[#This Row],[Category Id]],DataCo_Products[Product Category Id],DataCo_Products[Product Category Name])</f>
        <v>Cardio Equipment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>
        <v>9</v>
      </c>
      <c r="T631">
        <v>191</v>
      </c>
      <c r="U631" t="str">
        <f>_xlfn.XLOOKUP(Table3[[#This Row],[Product Id]],DataCo_Products[Product Id],DataCo_Products[Product Name])</f>
        <v>Nike Men's Free 5.0+ Running Shoe</v>
      </c>
      <c r="V631">
        <v>99.989997860000003</v>
      </c>
      <c r="W631">
        <v>95.114003926871064</v>
      </c>
      <c r="X631">
        <v>4</v>
      </c>
      <c r="Y631">
        <v>63.990001679999999</v>
      </c>
      <c r="Z631">
        <v>399.95999144000001</v>
      </c>
      <c r="AA63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1" t="s">
        <v>30</v>
      </c>
    </row>
    <row r="632" spans="1:28" x14ac:dyDescent="0.35">
      <c r="A632">
        <v>53202</v>
      </c>
      <c r="B632" s="1">
        <v>42781</v>
      </c>
      <c r="C632">
        <v>2</v>
      </c>
      <c r="D632">
        <f>WORKDAY(Table3[[#This Row],[Days for shipment (scheduled)]],Table4[[#This Row],[Week Day]])</f>
        <v>6</v>
      </c>
      <c r="E632">
        <v>1</v>
      </c>
      <c r="F632" t="s">
        <v>23</v>
      </c>
      <c r="H632">
        <v>17</v>
      </c>
      <c r="I632" t="str">
        <f>_xlfn.XLOOKUP(Table3[[#This Row],[Category Id]],DataCo_Products[Product Category Id],DataCo_Products[Product Category Name])</f>
        <v>Cleats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>
        <v>17</v>
      </c>
      <c r="T632">
        <v>365</v>
      </c>
      <c r="U632" t="str">
        <f>_xlfn.XLOOKUP(Table3[[#This Row],[Product Id]],DataCo_Products[Product Id],DataCo_Products[Product Name])</f>
        <v>Perfect Fitness Perfect Rip Deck</v>
      </c>
      <c r="V632">
        <v>59.990001679999999</v>
      </c>
      <c r="W632">
        <v>54.488929209402009</v>
      </c>
      <c r="X632">
        <v>4</v>
      </c>
      <c r="Y632">
        <v>0</v>
      </c>
      <c r="Z632">
        <v>239.96000672</v>
      </c>
      <c r="AA63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2" t="s">
        <v>30</v>
      </c>
    </row>
    <row r="633" spans="1:28" x14ac:dyDescent="0.35">
      <c r="A633">
        <v>58738</v>
      </c>
      <c r="B633" s="1">
        <v>42921</v>
      </c>
      <c r="C633">
        <v>2</v>
      </c>
      <c r="D633">
        <f>WORKDAY(Table3[[#This Row],[Days for shipment (scheduled)]],Table4[[#This Row],[Week Day]])</f>
        <v>9</v>
      </c>
      <c r="E633">
        <v>1</v>
      </c>
      <c r="F633" t="s">
        <v>23</v>
      </c>
      <c r="H633">
        <v>17</v>
      </c>
      <c r="I633" t="str">
        <f>_xlfn.XLOOKUP(Table3[[#This Row],[Category Id]],DataCo_Products[Product Category Id],DataCo_Products[Product Category Name])</f>
        <v>Cleats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>
        <v>17</v>
      </c>
      <c r="T633">
        <v>365</v>
      </c>
      <c r="U633" t="str">
        <f>_xlfn.XLOOKUP(Table3[[#This Row],[Product Id]],DataCo_Products[Product Id],DataCo_Products[Product Name])</f>
        <v>Perfect Fitness Perfect Rip Deck</v>
      </c>
      <c r="V633">
        <v>59.990001679999999</v>
      </c>
      <c r="W633">
        <v>54.488929209402009</v>
      </c>
      <c r="X633">
        <v>4</v>
      </c>
      <c r="Y633">
        <v>35.990001679999999</v>
      </c>
      <c r="Z633">
        <v>239.96000672</v>
      </c>
      <c r="AA63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3" t="s">
        <v>30</v>
      </c>
    </row>
    <row r="634" spans="1:28" x14ac:dyDescent="0.35">
      <c r="A634">
        <v>56260</v>
      </c>
      <c r="B634" s="1">
        <v>42739</v>
      </c>
      <c r="C634">
        <v>2</v>
      </c>
      <c r="D634">
        <f>WORKDAY(Table3[[#This Row],[Days for shipment (scheduled)]],Table4[[#This Row],[Week Day]])</f>
        <v>10</v>
      </c>
      <c r="E634">
        <v>1</v>
      </c>
      <c r="F634" t="s">
        <v>23</v>
      </c>
      <c r="H634">
        <v>17</v>
      </c>
      <c r="I634" t="str">
        <f>_xlfn.XLOOKUP(Table3[[#This Row],[Category Id]],DataCo_Products[Product Category Id],DataCo_Products[Product Category Name])</f>
        <v>Cleats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>
        <v>17</v>
      </c>
      <c r="T634">
        <v>365</v>
      </c>
      <c r="U634" t="str">
        <f>_xlfn.XLOOKUP(Table3[[#This Row],[Product Id]],DataCo_Products[Product Id],DataCo_Products[Product Name])</f>
        <v>Perfect Fitness Perfect Rip Deck</v>
      </c>
      <c r="V634">
        <v>59.990001679999999</v>
      </c>
      <c r="W634">
        <v>54.488929209402009</v>
      </c>
      <c r="X634">
        <v>4</v>
      </c>
      <c r="Y634">
        <v>38.38999939</v>
      </c>
      <c r="Z634">
        <v>239.96000672</v>
      </c>
      <c r="AA63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4" t="s">
        <v>30</v>
      </c>
    </row>
    <row r="635" spans="1:28" x14ac:dyDescent="0.35">
      <c r="A635">
        <v>5042</v>
      </c>
      <c r="B635" s="1">
        <v>42078</v>
      </c>
      <c r="C635">
        <v>2</v>
      </c>
      <c r="D635">
        <f>WORKDAY(Table3[[#This Row],[Days for shipment (scheduled)]],Table4[[#This Row],[Week Day]])</f>
        <v>11</v>
      </c>
      <c r="E635">
        <v>1</v>
      </c>
      <c r="F635" t="s">
        <v>23</v>
      </c>
      <c r="H635">
        <v>24</v>
      </c>
      <c r="I635" t="str">
        <f>_xlfn.XLOOKUP(Table3[[#This Row],[Category Id]],DataCo_Products[Product Category Id],DataCo_Products[Product Category Name])</f>
        <v>Women's Apparel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>
        <v>24</v>
      </c>
      <c r="T635">
        <v>502</v>
      </c>
      <c r="U635" t="str">
        <f>_xlfn.XLOOKUP(Table3[[#This Row],[Product Id]],DataCo_Products[Product Id],DataCo_Products[Product Name])</f>
        <v>Nike Men's Dri-FIT Victory Golf Polo</v>
      </c>
      <c r="V635">
        <v>50</v>
      </c>
      <c r="W635">
        <v>43.678035218757444</v>
      </c>
      <c r="X635">
        <v>4</v>
      </c>
      <c r="Y635">
        <v>11</v>
      </c>
      <c r="Z635">
        <v>200</v>
      </c>
      <c r="AA6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35" t="s">
        <v>30</v>
      </c>
    </row>
    <row r="636" spans="1:28" x14ac:dyDescent="0.35">
      <c r="A636">
        <v>53202</v>
      </c>
      <c r="B636" s="1">
        <v>42781</v>
      </c>
      <c r="C636">
        <v>2</v>
      </c>
      <c r="D636">
        <f>WORKDAY(Table3[[#This Row],[Days for shipment (scheduled)]],Table4[[#This Row],[Week Day]])</f>
        <v>3</v>
      </c>
      <c r="E636">
        <v>1</v>
      </c>
      <c r="F636" t="s">
        <v>23</v>
      </c>
      <c r="H636">
        <v>29</v>
      </c>
      <c r="I636" t="str">
        <f>_xlfn.XLOOKUP(Table3[[#This Row],[Category Id]],DataCo_Products[Product Category Id],DataCo_Products[Product Category Name])</f>
        <v>Shop By Sport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>
        <v>29</v>
      </c>
      <c r="T636">
        <v>627</v>
      </c>
      <c r="U636" t="str">
        <f>_xlfn.XLOOKUP(Table3[[#This Row],[Product Id]],DataCo_Products[Product Id],DataCo_Products[Product Name])</f>
        <v>Under Armour Girls' Toddler Spine Surge Runni</v>
      </c>
      <c r="V636">
        <v>39.990001679999999</v>
      </c>
      <c r="W636">
        <v>34.198098313835338</v>
      </c>
      <c r="X636">
        <v>4</v>
      </c>
      <c r="Y636">
        <v>23.989999770000001</v>
      </c>
      <c r="Z636">
        <v>159.96000672</v>
      </c>
      <c r="AA63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636" t="s">
        <v>30</v>
      </c>
    </row>
    <row r="637" spans="1:28" x14ac:dyDescent="0.35">
      <c r="A637">
        <v>55511</v>
      </c>
      <c r="B637" s="1">
        <v>42815</v>
      </c>
      <c r="C637">
        <v>2</v>
      </c>
      <c r="D637">
        <f>WORKDAY(Table3[[#This Row],[Days for shipment (scheduled)]],Table4[[#This Row],[Week Day]])</f>
        <v>4</v>
      </c>
      <c r="E637">
        <v>0</v>
      </c>
      <c r="F637" t="s">
        <v>23</v>
      </c>
      <c r="H637">
        <v>24</v>
      </c>
      <c r="I637" t="str">
        <f>_xlfn.XLOOKUP(Table3[[#This Row],[Category Id]],DataCo_Products[Product Category Id],DataCo_Products[Product Category Name])</f>
        <v>Women's Apparel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>
        <v>24</v>
      </c>
      <c r="T637">
        <v>502</v>
      </c>
      <c r="U637" t="str">
        <f>_xlfn.XLOOKUP(Table3[[#This Row],[Product Id]],DataCo_Products[Product Id],DataCo_Products[Product Name])</f>
        <v>Nike Men's Dri-FIT Victory Golf Polo</v>
      </c>
      <c r="V637">
        <v>50</v>
      </c>
      <c r="W637">
        <v>43.678035218757444</v>
      </c>
      <c r="X637">
        <v>4</v>
      </c>
      <c r="Y637">
        <v>30</v>
      </c>
      <c r="Z637">
        <v>200</v>
      </c>
      <c r="AA6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37" t="s">
        <v>30</v>
      </c>
    </row>
    <row r="638" spans="1:28" x14ac:dyDescent="0.35">
      <c r="A638">
        <v>54128</v>
      </c>
      <c r="B638" s="1">
        <v>42738</v>
      </c>
      <c r="C638">
        <v>2</v>
      </c>
      <c r="D638">
        <f>WORKDAY(Table3[[#This Row],[Days for shipment (scheduled)]],Table4[[#This Row],[Week Day]])</f>
        <v>5</v>
      </c>
      <c r="E638">
        <v>1</v>
      </c>
      <c r="F638" t="s">
        <v>23</v>
      </c>
      <c r="H638">
        <v>37</v>
      </c>
      <c r="I638" t="str">
        <f>_xlfn.XLOOKUP(Table3[[#This Row],[Category Id]],DataCo_Products[Product Category Id],DataCo_Products[Product Category Name])</f>
        <v>Electronics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>
        <v>37</v>
      </c>
      <c r="T638">
        <v>823</v>
      </c>
      <c r="U638" t="str">
        <f>_xlfn.XLOOKUP(Table3[[#This Row],[Product Id]],DataCo_Products[Product Id],DataCo_Products[Product Name])</f>
        <v>Titleist Pro V1x High Numbers Personalized Go</v>
      </c>
      <c r="V638">
        <v>51.990001679999999</v>
      </c>
      <c r="W638">
        <v>39.25250149</v>
      </c>
      <c r="X638">
        <v>4</v>
      </c>
      <c r="Y638">
        <v>4.1599998469999999</v>
      </c>
      <c r="Z638">
        <v>207.96000672</v>
      </c>
      <c r="AA63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8" t="s">
        <v>30</v>
      </c>
    </row>
    <row r="639" spans="1:28" x14ac:dyDescent="0.35">
      <c r="A639">
        <v>52576</v>
      </c>
      <c r="B639" s="1">
        <v>42888</v>
      </c>
      <c r="C639">
        <v>2</v>
      </c>
      <c r="D639">
        <f>WORKDAY(Table3[[#This Row],[Days for shipment (scheduled)]],Table4[[#This Row],[Week Day]])</f>
        <v>6</v>
      </c>
      <c r="E639">
        <v>0</v>
      </c>
      <c r="F639" t="s">
        <v>23</v>
      </c>
      <c r="H639">
        <v>24</v>
      </c>
      <c r="I639" t="str">
        <f>_xlfn.XLOOKUP(Table3[[#This Row],[Category Id]],DataCo_Products[Product Category Id],DataCo_Products[Product Category Name])</f>
        <v>Women's Apparel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>
        <v>24</v>
      </c>
      <c r="T639">
        <v>502</v>
      </c>
      <c r="U639" t="str">
        <f>_xlfn.XLOOKUP(Table3[[#This Row],[Product Id]],DataCo_Products[Product Id],DataCo_Products[Product Name])</f>
        <v>Nike Men's Dri-FIT Victory Golf Polo</v>
      </c>
      <c r="V639">
        <v>50</v>
      </c>
      <c r="W639">
        <v>43.678035218757444</v>
      </c>
      <c r="X639">
        <v>5</v>
      </c>
      <c r="Y639">
        <v>10</v>
      </c>
      <c r="Z639">
        <v>250</v>
      </c>
      <c r="AA63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639" t="s">
        <v>30</v>
      </c>
    </row>
    <row r="640" spans="1:28" x14ac:dyDescent="0.35">
      <c r="A640">
        <v>53202</v>
      </c>
      <c r="B640" s="1">
        <v>42781</v>
      </c>
      <c r="C640">
        <v>2</v>
      </c>
      <c r="D640">
        <f>WORKDAY(Table3[[#This Row],[Days for shipment (scheduled)]],Table4[[#This Row],[Week Day]])</f>
        <v>9</v>
      </c>
      <c r="E640">
        <v>1</v>
      </c>
      <c r="F640" t="s">
        <v>23</v>
      </c>
      <c r="H640">
        <v>13</v>
      </c>
      <c r="I640" t="str">
        <f>_xlfn.XLOOKUP(Table3[[#This Row],[Category Id]],DataCo_Products[Product Category Id],DataCo_Products[Product Category Name])</f>
        <v>Electronics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>
        <v>13</v>
      </c>
      <c r="T640">
        <v>282</v>
      </c>
      <c r="U640" t="str">
        <f>_xlfn.XLOOKUP(Table3[[#This Row],[Product Id]],DataCo_Products[Product Id],DataCo_Products[Product Name])</f>
        <v>Under Armour Women's Ignite PIP VI Slide</v>
      </c>
      <c r="V640">
        <v>31.989999770000001</v>
      </c>
      <c r="W640">
        <v>27.763856872771434</v>
      </c>
      <c r="X640">
        <v>5</v>
      </c>
      <c r="Y640">
        <v>1.6000000240000001</v>
      </c>
      <c r="Z640">
        <v>159.94999885000001</v>
      </c>
      <c r="AA64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640" t="s">
        <v>30</v>
      </c>
    </row>
    <row r="641" spans="1:28" x14ac:dyDescent="0.35">
      <c r="A641">
        <v>53540</v>
      </c>
      <c r="B641" s="1">
        <v>42786</v>
      </c>
      <c r="C641">
        <v>4</v>
      </c>
      <c r="D641">
        <f>WORKDAY(Table3[[#This Row],[Days for shipment (scheduled)]],Table4[[#This Row],[Week Day]])</f>
        <v>12</v>
      </c>
      <c r="E641">
        <v>1</v>
      </c>
      <c r="F641" t="s">
        <v>62</v>
      </c>
      <c r="H641">
        <v>17</v>
      </c>
      <c r="I641" t="str">
        <f>_xlfn.XLOOKUP(Table3[[#This Row],[Category Id]],DataCo_Products[Product Category Id],DataCo_Products[Product Category Name])</f>
        <v>Cleats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>
        <v>17</v>
      </c>
      <c r="T641">
        <v>365</v>
      </c>
      <c r="U641" t="str">
        <f>_xlfn.XLOOKUP(Table3[[#This Row],[Product Id]],DataCo_Products[Product Id],DataCo_Products[Product Name])</f>
        <v>Perfect Fitness Perfect Rip Deck</v>
      </c>
      <c r="V641">
        <v>59.990001679999999</v>
      </c>
      <c r="W641">
        <v>54.488929209402009</v>
      </c>
      <c r="X641">
        <v>5</v>
      </c>
      <c r="Y641">
        <v>16.5</v>
      </c>
      <c r="Z641">
        <v>299.9500084</v>
      </c>
      <c r="AA6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1" t="s">
        <v>66</v>
      </c>
    </row>
    <row r="642" spans="1:28" x14ac:dyDescent="0.35">
      <c r="A642">
        <v>53069</v>
      </c>
      <c r="B642" s="1">
        <v>42779</v>
      </c>
      <c r="C642">
        <v>4</v>
      </c>
      <c r="D642">
        <f>WORKDAY(Table3[[#This Row],[Days for shipment (scheduled)]],Table4[[#This Row],[Week Day]])</f>
        <v>13</v>
      </c>
      <c r="E642">
        <v>1</v>
      </c>
      <c r="F642" t="s">
        <v>62</v>
      </c>
      <c r="H642">
        <v>17</v>
      </c>
      <c r="I642" t="str">
        <f>_xlfn.XLOOKUP(Table3[[#This Row],[Category Id]],DataCo_Products[Product Category Id],DataCo_Products[Product Category Name])</f>
        <v>Cleats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>
        <v>17</v>
      </c>
      <c r="T642">
        <v>365</v>
      </c>
      <c r="U642" t="str">
        <f>_xlfn.XLOOKUP(Table3[[#This Row],[Product Id]],DataCo_Products[Product Id],DataCo_Products[Product Name])</f>
        <v>Perfect Fitness Perfect Rip Deck</v>
      </c>
      <c r="V642">
        <v>59.990001679999999</v>
      </c>
      <c r="W642">
        <v>54.488929209402009</v>
      </c>
      <c r="X642">
        <v>5</v>
      </c>
      <c r="Y642">
        <v>27</v>
      </c>
      <c r="Z642">
        <v>299.9500084</v>
      </c>
      <c r="AA6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2" t="s">
        <v>66</v>
      </c>
    </row>
    <row r="643" spans="1:28" x14ac:dyDescent="0.35">
      <c r="A643">
        <v>57570</v>
      </c>
      <c r="B643" s="1">
        <v>42845</v>
      </c>
      <c r="C643">
        <v>4</v>
      </c>
      <c r="D643">
        <f>WORKDAY(Table3[[#This Row],[Days for shipment (scheduled)]],Table4[[#This Row],[Week Day]])</f>
        <v>5</v>
      </c>
      <c r="E643">
        <v>1</v>
      </c>
      <c r="F643" t="s">
        <v>62</v>
      </c>
      <c r="H643">
        <v>17</v>
      </c>
      <c r="I643" t="str">
        <f>_xlfn.XLOOKUP(Table3[[#This Row],[Category Id]],DataCo_Products[Product Category Id],DataCo_Products[Product Category Name])</f>
        <v>Cleats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>
        <v>17</v>
      </c>
      <c r="T643">
        <v>365</v>
      </c>
      <c r="U643" t="str">
        <f>_xlfn.XLOOKUP(Table3[[#This Row],[Product Id]],DataCo_Products[Product Id],DataCo_Products[Product Name])</f>
        <v>Perfect Fitness Perfect Rip Deck</v>
      </c>
      <c r="V643">
        <v>59.990001679999999</v>
      </c>
      <c r="W643">
        <v>54.488929209402009</v>
      </c>
      <c r="X643">
        <v>5</v>
      </c>
      <c r="Y643">
        <v>30</v>
      </c>
      <c r="Z643">
        <v>299.9500084</v>
      </c>
      <c r="AA6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3" t="s">
        <v>66</v>
      </c>
    </row>
    <row r="644" spans="1:28" x14ac:dyDescent="0.35">
      <c r="A644">
        <v>5154</v>
      </c>
      <c r="B644" s="1">
        <v>42080</v>
      </c>
      <c r="C644">
        <v>4</v>
      </c>
      <c r="D644">
        <f>WORKDAY(Table3[[#This Row],[Days for shipment (scheduled)]],Table4[[#This Row],[Week Day]])</f>
        <v>6</v>
      </c>
      <c r="E644">
        <v>1</v>
      </c>
      <c r="F644" t="s">
        <v>62</v>
      </c>
      <c r="H644">
        <v>17</v>
      </c>
      <c r="I644" t="str">
        <f>_xlfn.XLOOKUP(Table3[[#This Row],[Category Id]],DataCo_Products[Product Category Id],DataCo_Products[Product Category Name])</f>
        <v>Cleats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>
        <v>17</v>
      </c>
      <c r="T644">
        <v>365</v>
      </c>
      <c r="U644" t="str">
        <f>_xlfn.XLOOKUP(Table3[[#This Row],[Product Id]],DataCo_Products[Product Id],DataCo_Products[Product Name])</f>
        <v>Perfect Fitness Perfect Rip Deck</v>
      </c>
      <c r="V644">
        <v>59.990001679999999</v>
      </c>
      <c r="W644">
        <v>54.488929209402009</v>
      </c>
      <c r="X644">
        <v>5</v>
      </c>
      <c r="Y644">
        <v>35.990001679999999</v>
      </c>
      <c r="Z644">
        <v>299.9500084</v>
      </c>
      <c r="AA6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4" t="s">
        <v>66</v>
      </c>
    </row>
    <row r="645" spans="1:28" x14ac:dyDescent="0.35">
      <c r="A645">
        <v>9122</v>
      </c>
      <c r="B645" s="1">
        <v>42138</v>
      </c>
      <c r="C645">
        <v>4</v>
      </c>
      <c r="D645">
        <f>WORKDAY(Table3[[#This Row],[Days for shipment (scheduled)]],Table4[[#This Row],[Week Day]])</f>
        <v>9</v>
      </c>
      <c r="E645">
        <v>0</v>
      </c>
      <c r="F645" t="s">
        <v>62</v>
      </c>
      <c r="H645">
        <v>17</v>
      </c>
      <c r="I645" t="str">
        <f>_xlfn.XLOOKUP(Table3[[#This Row],[Category Id]],DataCo_Products[Product Category Id],DataCo_Products[Product Category Name])</f>
        <v>Cleats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>
        <v>17</v>
      </c>
      <c r="T645">
        <v>365</v>
      </c>
      <c r="U645" t="str">
        <f>_xlfn.XLOOKUP(Table3[[#This Row],[Product Id]],DataCo_Products[Product Id],DataCo_Products[Product Name])</f>
        <v>Perfect Fitness Perfect Rip Deck</v>
      </c>
      <c r="V645">
        <v>59.990001679999999</v>
      </c>
      <c r="W645">
        <v>54.488929209402009</v>
      </c>
      <c r="X645">
        <v>5</v>
      </c>
      <c r="Y645">
        <v>35.990001679999999</v>
      </c>
      <c r="Z645">
        <v>299.9500084</v>
      </c>
      <c r="AA6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5" t="s">
        <v>66</v>
      </c>
    </row>
    <row r="646" spans="1:28" x14ac:dyDescent="0.35">
      <c r="A646">
        <v>4427</v>
      </c>
      <c r="B646" s="1">
        <v>42158</v>
      </c>
      <c r="C646">
        <v>4</v>
      </c>
      <c r="D646">
        <f>WORKDAY(Table3[[#This Row],[Days for shipment (scheduled)]],Table4[[#This Row],[Week Day]])</f>
        <v>10</v>
      </c>
      <c r="E646">
        <v>0</v>
      </c>
      <c r="F646" t="s">
        <v>62</v>
      </c>
      <c r="H646">
        <v>17</v>
      </c>
      <c r="I646" t="str">
        <f>_xlfn.XLOOKUP(Table3[[#This Row],[Category Id]],DataCo_Products[Product Category Id],DataCo_Products[Product Category Name])</f>
        <v>Cleats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>
        <v>17</v>
      </c>
      <c r="T646">
        <v>365</v>
      </c>
      <c r="U646" t="str">
        <f>_xlfn.XLOOKUP(Table3[[#This Row],[Product Id]],DataCo_Products[Product Id],DataCo_Products[Product Name])</f>
        <v>Perfect Fitness Perfect Rip Deck</v>
      </c>
      <c r="V646">
        <v>59.990001679999999</v>
      </c>
      <c r="W646">
        <v>54.488929209402009</v>
      </c>
      <c r="X646">
        <v>5</v>
      </c>
      <c r="Y646">
        <v>38.990001679999999</v>
      </c>
      <c r="Z646">
        <v>299.9500084</v>
      </c>
      <c r="AA6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6" t="s">
        <v>66</v>
      </c>
    </row>
    <row r="647" spans="1:28" x14ac:dyDescent="0.35">
      <c r="A647">
        <v>9340</v>
      </c>
      <c r="B647" s="1">
        <v>42141</v>
      </c>
      <c r="C647">
        <v>4</v>
      </c>
      <c r="D647">
        <f>WORKDAY(Table3[[#This Row],[Days for shipment (scheduled)]],Table4[[#This Row],[Week Day]])</f>
        <v>11</v>
      </c>
      <c r="E647">
        <v>1</v>
      </c>
      <c r="F647" t="s">
        <v>62</v>
      </c>
      <c r="H647">
        <v>17</v>
      </c>
      <c r="I647" t="str">
        <f>_xlfn.XLOOKUP(Table3[[#This Row],[Category Id]],DataCo_Products[Product Category Id],DataCo_Products[Product Category Name])</f>
        <v>Cleats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>
        <v>17</v>
      </c>
      <c r="T647">
        <v>365</v>
      </c>
      <c r="U647" t="str">
        <f>_xlfn.XLOOKUP(Table3[[#This Row],[Product Id]],DataCo_Products[Product Id],DataCo_Products[Product Name])</f>
        <v>Perfect Fitness Perfect Rip Deck</v>
      </c>
      <c r="V647">
        <v>59.990001679999999</v>
      </c>
      <c r="W647">
        <v>54.488929209402009</v>
      </c>
      <c r="X647">
        <v>5</v>
      </c>
      <c r="Y647">
        <v>44.990001679999999</v>
      </c>
      <c r="Z647">
        <v>299.9500084</v>
      </c>
      <c r="AA6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7" t="s">
        <v>66</v>
      </c>
    </row>
    <row r="648" spans="1:28" x14ac:dyDescent="0.35">
      <c r="A648">
        <v>9331</v>
      </c>
      <c r="B648" s="1">
        <v>42141</v>
      </c>
      <c r="C648">
        <v>4</v>
      </c>
      <c r="D648">
        <f>WORKDAY(Table3[[#This Row],[Days for shipment (scheduled)]],Table4[[#This Row],[Week Day]])</f>
        <v>12</v>
      </c>
      <c r="E648">
        <v>0</v>
      </c>
      <c r="F648" t="s">
        <v>62</v>
      </c>
      <c r="H648">
        <v>17</v>
      </c>
      <c r="I648" t="str">
        <f>_xlfn.XLOOKUP(Table3[[#This Row],[Category Id]],DataCo_Products[Product Category Id],DataCo_Products[Product Category Name])</f>
        <v>Cleats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>
        <v>17</v>
      </c>
      <c r="T648">
        <v>365</v>
      </c>
      <c r="U648" t="str">
        <f>_xlfn.XLOOKUP(Table3[[#This Row],[Product Id]],DataCo_Products[Product Id],DataCo_Products[Product Name])</f>
        <v>Perfect Fitness Perfect Rip Deck</v>
      </c>
      <c r="V648">
        <v>59.990001679999999</v>
      </c>
      <c r="W648">
        <v>54.488929209402009</v>
      </c>
      <c r="X648">
        <v>5</v>
      </c>
      <c r="Y648">
        <v>47.990001679999999</v>
      </c>
      <c r="Z648">
        <v>299.9500084</v>
      </c>
      <c r="AA6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8" t="s">
        <v>66</v>
      </c>
    </row>
    <row r="649" spans="1:28" x14ac:dyDescent="0.35">
      <c r="A649">
        <v>58315</v>
      </c>
      <c r="B649" s="1">
        <v>42740</v>
      </c>
      <c r="C649">
        <v>4</v>
      </c>
      <c r="D649">
        <f>WORKDAY(Table3[[#This Row],[Days for shipment (scheduled)]],Table4[[#This Row],[Week Day]])</f>
        <v>13</v>
      </c>
      <c r="E649">
        <v>1</v>
      </c>
      <c r="F649" t="s">
        <v>62</v>
      </c>
      <c r="H649">
        <v>17</v>
      </c>
      <c r="I649" t="str">
        <f>_xlfn.XLOOKUP(Table3[[#This Row],[Category Id]],DataCo_Products[Product Category Id],DataCo_Products[Product Category Name])</f>
        <v>Cleats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>
        <v>17</v>
      </c>
      <c r="T649">
        <v>365</v>
      </c>
      <c r="U649" t="str">
        <f>_xlfn.XLOOKUP(Table3[[#This Row],[Product Id]],DataCo_Products[Product Id],DataCo_Products[Product Name])</f>
        <v>Perfect Fitness Perfect Rip Deck</v>
      </c>
      <c r="V649">
        <v>59.990001679999999</v>
      </c>
      <c r="W649">
        <v>54.488929209402009</v>
      </c>
      <c r="X649">
        <v>5</v>
      </c>
      <c r="Y649">
        <v>50.990001679999999</v>
      </c>
      <c r="Z649">
        <v>299.9500084</v>
      </c>
      <c r="AA6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49" t="s">
        <v>66</v>
      </c>
    </row>
    <row r="650" spans="1:28" x14ac:dyDescent="0.35">
      <c r="A650">
        <v>54572</v>
      </c>
      <c r="B650" s="1">
        <v>42919</v>
      </c>
      <c r="C650">
        <v>4</v>
      </c>
      <c r="D650">
        <f>WORKDAY(Table3[[#This Row],[Days for shipment (scheduled)]],Table4[[#This Row],[Week Day]])</f>
        <v>5</v>
      </c>
      <c r="E650">
        <v>0</v>
      </c>
      <c r="F650" t="s">
        <v>62</v>
      </c>
      <c r="H650">
        <v>17</v>
      </c>
      <c r="I650" t="str">
        <f>_xlfn.XLOOKUP(Table3[[#This Row],[Category Id]],DataCo_Products[Product Category Id],DataCo_Products[Product Category Name])</f>
        <v>Cleats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>
        <v>17</v>
      </c>
      <c r="T650">
        <v>365</v>
      </c>
      <c r="U650" t="str">
        <f>_xlfn.XLOOKUP(Table3[[#This Row],[Product Id]],DataCo_Products[Product Id],DataCo_Products[Product Name])</f>
        <v>Perfect Fitness Perfect Rip Deck</v>
      </c>
      <c r="V650">
        <v>59.990001679999999</v>
      </c>
      <c r="W650">
        <v>54.488929209402009</v>
      </c>
      <c r="X650">
        <v>5</v>
      </c>
      <c r="Y650">
        <v>74.989997860000003</v>
      </c>
      <c r="Z650">
        <v>299.9500084</v>
      </c>
      <c r="AA6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0" t="s">
        <v>66</v>
      </c>
    </row>
    <row r="651" spans="1:28" x14ac:dyDescent="0.35">
      <c r="A651">
        <v>51746</v>
      </c>
      <c r="B651" s="1">
        <v>42760</v>
      </c>
      <c r="C651">
        <v>4</v>
      </c>
      <c r="D651">
        <f>WORKDAY(Table3[[#This Row],[Days for shipment (scheduled)]],Table4[[#This Row],[Week Day]])</f>
        <v>6</v>
      </c>
      <c r="E651">
        <v>0</v>
      </c>
      <c r="F651" t="s">
        <v>62</v>
      </c>
      <c r="H651">
        <v>29</v>
      </c>
      <c r="I651" t="str">
        <f>_xlfn.XLOOKUP(Table3[[#This Row],[Category Id]],DataCo_Products[Product Category Id],DataCo_Products[Product Category Name])</f>
        <v>Shop By Sport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>
        <v>29</v>
      </c>
      <c r="T651">
        <v>627</v>
      </c>
      <c r="U651" t="str">
        <f>_xlfn.XLOOKUP(Table3[[#This Row],[Product Id]],DataCo_Products[Product Id],DataCo_Products[Product Name])</f>
        <v>Under Armour Girls' Toddler Spine Surge Runni</v>
      </c>
      <c r="V651">
        <v>39.990001679999999</v>
      </c>
      <c r="W651">
        <v>34.198098313835338</v>
      </c>
      <c r="X651">
        <v>5</v>
      </c>
      <c r="Y651">
        <v>0</v>
      </c>
      <c r="Z651">
        <v>199.9500084</v>
      </c>
      <c r="AA6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1" t="s">
        <v>66</v>
      </c>
    </row>
    <row r="652" spans="1:28" x14ac:dyDescent="0.35">
      <c r="A652">
        <v>4269</v>
      </c>
      <c r="B652" s="1">
        <v>42097</v>
      </c>
      <c r="C652">
        <v>4</v>
      </c>
      <c r="D652">
        <f>WORKDAY(Table3[[#This Row],[Days for shipment (scheduled)]],Table4[[#This Row],[Week Day]])</f>
        <v>9</v>
      </c>
      <c r="E652">
        <v>1</v>
      </c>
      <c r="F652" t="s">
        <v>62</v>
      </c>
      <c r="H652">
        <v>24</v>
      </c>
      <c r="I652" t="str">
        <f>_xlfn.XLOOKUP(Table3[[#This Row],[Category Id]],DataCo_Products[Product Category Id],DataCo_Products[Product Category Name])</f>
        <v>Women's Apparel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>
        <v>24</v>
      </c>
      <c r="T652">
        <v>502</v>
      </c>
      <c r="U652" t="str">
        <f>_xlfn.XLOOKUP(Table3[[#This Row],[Product Id]],DataCo_Products[Product Id],DataCo_Products[Product Name])</f>
        <v>Nike Men's Dri-FIT Victory Golf Polo</v>
      </c>
      <c r="V652">
        <v>50</v>
      </c>
      <c r="W652">
        <v>43.678035218757444</v>
      </c>
      <c r="X652">
        <v>5</v>
      </c>
      <c r="Y652">
        <v>0</v>
      </c>
      <c r="Z652">
        <v>250</v>
      </c>
      <c r="AA6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2" t="s">
        <v>66</v>
      </c>
    </row>
    <row r="653" spans="1:28" x14ac:dyDescent="0.35">
      <c r="A653">
        <v>61346</v>
      </c>
      <c r="B653" s="1">
        <v>42900</v>
      </c>
      <c r="C653">
        <v>4</v>
      </c>
      <c r="D653">
        <f>WORKDAY(Table3[[#This Row],[Days for shipment (scheduled)]],Table4[[#This Row],[Week Day]])</f>
        <v>10</v>
      </c>
      <c r="E653">
        <v>0</v>
      </c>
      <c r="F653" t="s">
        <v>62</v>
      </c>
      <c r="H653">
        <v>29</v>
      </c>
      <c r="I653" t="str">
        <f>_xlfn.XLOOKUP(Table3[[#This Row],[Category Id]],DataCo_Products[Product Category Id],DataCo_Products[Product Category Name])</f>
        <v>Shop By Sport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>
        <v>29</v>
      </c>
      <c r="T653">
        <v>627</v>
      </c>
      <c r="U653" t="str">
        <f>_xlfn.XLOOKUP(Table3[[#This Row],[Product Id]],DataCo_Products[Product Id],DataCo_Products[Product Name])</f>
        <v>Under Armour Girls' Toddler Spine Surge Runni</v>
      </c>
      <c r="V653">
        <v>39.990001679999999</v>
      </c>
      <c r="W653">
        <v>34.198098313835338</v>
      </c>
      <c r="X653">
        <v>5</v>
      </c>
      <c r="Y653">
        <v>0</v>
      </c>
      <c r="Z653">
        <v>199.9500084</v>
      </c>
      <c r="AA6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3" t="s">
        <v>66</v>
      </c>
    </row>
    <row r="654" spans="1:28" x14ac:dyDescent="0.35">
      <c r="A654">
        <v>1999</v>
      </c>
      <c r="B654" s="1">
        <v>42034</v>
      </c>
      <c r="C654">
        <v>4</v>
      </c>
      <c r="D654">
        <f>WORKDAY(Table3[[#This Row],[Days for shipment (scheduled)]],Table4[[#This Row],[Week Day]])</f>
        <v>11</v>
      </c>
      <c r="E654">
        <v>1</v>
      </c>
      <c r="F654" t="s">
        <v>62</v>
      </c>
      <c r="H654">
        <v>24</v>
      </c>
      <c r="I654" t="str">
        <f>_xlfn.XLOOKUP(Table3[[#This Row],[Category Id]],DataCo_Products[Product Category Id],DataCo_Products[Product Category Name])</f>
        <v>Women's Apparel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>
        <v>24</v>
      </c>
      <c r="T654">
        <v>502</v>
      </c>
      <c r="U654" t="str">
        <f>_xlfn.XLOOKUP(Table3[[#This Row],[Product Id]],DataCo_Products[Product Id],DataCo_Products[Product Name])</f>
        <v>Nike Men's Dri-FIT Victory Golf Polo</v>
      </c>
      <c r="V654">
        <v>50</v>
      </c>
      <c r="W654">
        <v>43.678035218757444</v>
      </c>
      <c r="X654">
        <v>5</v>
      </c>
      <c r="Y654">
        <v>2.5</v>
      </c>
      <c r="Z654">
        <v>250</v>
      </c>
      <c r="AA6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4" t="s">
        <v>66</v>
      </c>
    </row>
    <row r="655" spans="1:28" x14ac:dyDescent="0.35">
      <c r="A655">
        <v>53576</v>
      </c>
      <c r="B655" s="1">
        <v>42787</v>
      </c>
      <c r="C655">
        <v>4</v>
      </c>
      <c r="D655">
        <f>WORKDAY(Table3[[#This Row],[Days for shipment (scheduled)]],Table4[[#This Row],[Week Day]])</f>
        <v>12</v>
      </c>
      <c r="E655">
        <v>0</v>
      </c>
      <c r="F655" t="s">
        <v>62</v>
      </c>
      <c r="H655">
        <v>26</v>
      </c>
      <c r="I655" t="str">
        <f>_xlfn.XLOOKUP(Table3[[#This Row],[Category Id]],DataCo_Products[Product Category Id],DataCo_Products[Product Category Name])</f>
        <v>Girls' Apparel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>
        <v>26</v>
      </c>
      <c r="T655">
        <v>565</v>
      </c>
      <c r="U655" t="str">
        <f>_xlfn.XLOOKUP(Table3[[#This Row],[Product Id]],DataCo_Products[Product Id],DataCo_Products[Product Name])</f>
        <v>adidas Youth Germany Black/Red Away Match Soc</v>
      </c>
      <c r="V655">
        <v>70</v>
      </c>
      <c r="W655">
        <v>62.759999940857142</v>
      </c>
      <c r="X655">
        <v>5</v>
      </c>
      <c r="Y655">
        <v>3.5</v>
      </c>
      <c r="Z655">
        <v>350</v>
      </c>
      <c r="AA6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5" t="s">
        <v>66</v>
      </c>
    </row>
    <row r="656" spans="1:28" x14ac:dyDescent="0.35">
      <c r="A656">
        <v>57152</v>
      </c>
      <c r="B656" s="1">
        <v>42839</v>
      </c>
      <c r="C656">
        <v>4</v>
      </c>
      <c r="D656">
        <f>WORKDAY(Table3[[#This Row],[Days for shipment (scheduled)]],Table4[[#This Row],[Week Day]])</f>
        <v>13</v>
      </c>
      <c r="E656">
        <v>0</v>
      </c>
      <c r="F656" t="s">
        <v>62</v>
      </c>
      <c r="H656">
        <v>24</v>
      </c>
      <c r="I656" t="str">
        <f>_xlfn.XLOOKUP(Table3[[#This Row],[Category Id]],DataCo_Products[Product Category Id],DataCo_Products[Product Category Name])</f>
        <v>Women's Apparel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>
        <v>24</v>
      </c>
      <c r="T656">
        <v>502</v>
      </c>
      <c r="U656" t="str">
        <f>_xlfn.XLOOKUP(Table3[[#This Row],[Product Id]],DataCo_Products[Product Id],DataCo_Products[Product Name])</f>
        <v>Nike Men's Dri-FIT Victory Golf Polo</v>
      </c>
      <c r="V656">
        <v>50</v>
      </c>
      <c r="W656">
        <v>43.678035218757444</v>
      </c>
      <c r="X656">
        <v>5</v>
      </c>
      <c r="Y656">
        <v>5</v>
      </c>
      <c r="Z656">
        <v>250</v>
      </c>
      <c r="AA6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6" t="s">
        <v>66</v>
      </c>
    </row>
    <row r="657" spans="1:28" x14ac:dyDescent="0.35">
      <c r="A657">
        <v>51674</v>
      </c>
      <c r="B657" s="1">
        <v>42759</v>
      </c>
      <c r="C657">
        <v>4</v>
      </c>
      <c r="D657">
        <f>WORKDAY(Table3[[#This Row],[Days for shipment (scheduled)]],Table4[[#This Row],[Week Day]])</f>
        <v>5</v>
      </c>
      <c r="E657">
        <v>1</v>
      </c>
      <c r="F657" t="s">
        <v>62</v>
      </c>
      <c r="H657">
        <v>26</v>
      </c>
      <c r="I657" t="str">
        <f>_xlfn.XLOOKUP(Table3[[#This Row],[Category Id]],DataCo_Products[Product Category Id],DataCo_Products[Product Category Name])</f>
        <v>Girls' Apparel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>
        <v>26</v>
      </c>
      <c r="T657">
        <v>567</v>
      </c>
      <c r="U657" t="str">
        <f>_xlfn.XLOOKUP(Table3[[#This Row],[Product Id]],DataCo_Products[Product Id],DataCo_Products[Product Name])</f>
        <v>adidas Men's Germany Black Crest Away Tee</v>
      </c>
      <c r="V657">
        <v>25</v>
      </c>
      <c r="W657">
        <v>17.922466723766668</v>
      </c>
      <c r="X657">
        <v>5</v>
      </c>
      <c r="Y657">
        <v>2.5</v>
      </c>
      <c r="Z657">
        <v>125</v>
      </c>
      <c r="AA6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7" t="s">
        <v>66</v>
      </c>
    </row>
    <row r="658" spans="1:28" x14ac:dyDescent="0.35">
      <c r="A658">
        <v>55336</v>
      </c>
      <c r="B658" s="1">
        <v>42812</v>
      </c>
      <c r="C658">
        <v>4</v>
      </c>
      <c r="D658">
        <f>WORKDAY(Table3[[#This Row],[Days for shipment (scheduled)]],Table4[[#This Row],[Week Day]])</f>
        <v>6</v>
      </c>
      <c r="E658">
        <v>0</v>
      </c>
      <c r="F658" t="s">
        <v>62</v>
      </c>
      <c r="H658">
        <v>29</v>
      </c>
      <c r="I658" t="str">
        <f>_xlfn.XLOOKUP(Table3[[#This Row],[Category Id]],DataCo_Products[Product Category Id],DataCo_Products[Product Category Name])</f>
        <v>Shop By Sport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>
        <v>29</v>
      </c>
      <c r="T658">
        <v>627</v>
      </c>
      <c r="U658" t="str">
        <f>_xlfn.XLOOKUP(Table3[[#This Row],[Product Id]],DataCo_Products[Product Id],DataCo_Products[Product Name])</f>
        <v>Under Armour Girls' Toddler Spine Surge Runni</v>
      </c>
      <c r="V658">
        <v>39.990001679999999</v>
      </c>
      <c r="W658">
        <v>34.198098313835338</v>
      </c>
      <c r="X658">
        <v>5</v>
      </c>
      <c r="Y658">
        <v>4</v>
      </c>
      <c r="Z658">
        <v>199.9500084</v>
      </c>
      <c r="AA6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8" t="s">
        <v>66</v>
      </c>
    </row>
    <row r="659" spans="1:28" x14ac:dyDescent="0.35">
      <c r="A659">
        <v>53810</v>
      </c>
      <c r="B659" s="1">
        <v>42790</v>
      </c>
      <c r="C659">
        <v>4</v>
      </c>
      <c r="D659">
        <f>WORKDAY(Table3[[#This Row],[Days for shipment (scheduled)]],Table4[[#This Row],[Week Day]])</f>
        <v>9</v>
      </c>
      <c r="E659">
        <v>1</v>
      </c>
      <c r="F659" t="s">
        <v>62</v>
      </c>
      <c r="H659">
        <v>29</v>
      </c>
      <c r="I659" t="str">
        <f>_xlfn.XLOOKUP(Table3[[#This Row],[Category Id]],DataCo_Products[Product Category Id],DataCo_Products[Product Category Name])</f>
        <v>Shop By Sport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>
        <v>29</v>
      </c>
      <c r="T659">
        <v>627</v>
      </c>
      <c r="U659" t="str">
        <f>_xlfn.XLOOKUP(Table3[[#This Row],[Product Id]],DataCo_Products[Product Id],DataCo_Products[Product Name])</f>
        <v>Under Armour Girls' Toddler Spine Surge Runni</v>
      </c>
      <c r="V659">
        <v>39.990001679999999</v>
      </c>
      <c r="W659">
        <v>34.198098313835338</v>
      </c>
      <c r="X659">
        <v>5</v>
      </c>
      <c r="Y659">
        <v>4</v>
      </c>
      <c r="Z659">
        <v>199.9500084</v>
      </c>
      <c r="AA6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59" t="s">
        <v>66</v>
      </c>
    </row>
    <row r="660" spans="1:28" x14ac:dyDescent="0.35">
      <c r="A660">
        <v>59301</v>
      </c>
      <c r="B660" s="1">
        <v>42870</v>
      </c>
      <c r="C660">
        <v>4</v>
      </c>
      <c r="D660">
        <f>WORKDAY(Table3[[#This Row],[Days for shipment (scheduled)]],Table4[[#This Row],[Week Day]])</f>
        <v>10</v>
      </c>
      <c r="E660">
        <v>0</v>
      </c>
      <c r="F660" t="s">
        <v>62</v>
      </c>
      <c r="H660">
        <v>24</v>
      </c>
      <c r="I660" t="str">
        <f>_xlfn.XLOOKUP(Table3[[#This Row],[Category Id]],DataCo_Products[Product Category Id],DataCo_Products[Product Category Name])</f>
        <v>Women's Apparel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>
        <v>24</v>
      </c>
      <c r="T660">
        <v>502</v>
      </c>
      <c r="U660" t="str">
        <f>_xlfn.XLOOKUP(Table3[[#This Row],[Product Id]],DataCo_Products[Product Id],DataCo_Products[Product Name])</f>
        <v>Nike Men's Dri-FIT Victory Golf Polo</v>
      </c>
      <c r="V660">
        <v>50</v>
      </c>
      <c r="W660">
        <v>43.678035218757444</v>
      </c>
      <c r="X660">
        <v>5</v>
      </c>
      <c r="Y660">
        <v>10</v>
      </c>
      <c r="Z660">
        <v>250</v>
      </c>
      <c r="AA6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0" t="s">
        <v>66</v>
      </c>
    </row>
    <row r="661" spans="1:28" x14ac:dyDescent="0.35">
      <c r="A661">
        <v>8410</v>
      </c>
      <c r="B661" s="1">
        <v>42068</v>
      </c>
      <c r="C661">
        <v>4</v>
      </c>
      <c r="D661">
        <f>WORKDAY(Table3[[#This Row],[Days for shipment (scheduled)]],Table4[[#This Row],[Week Day]])</f>
        <v>11</v>
      </c>
      <c r="E661">
        <v>1</v>
      </c>
      <c r="F661" t="s">
        <v>62</v>
      </c>
      <c r="H661">
        <v>24</v>
      </c>
      <c r="I661" t="str">
        <f>_xlfn.XLOOKUP(Table3[[#This Row],[Category Id]],DataCo_Products[Product Category Id],DataCo_Products[Product Category Name])</f>
        <v>Women's Apparel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>
        <v>24</v>
      </c>
      <c r="T661">
        <v>502</v>
      </c>
      <c r="U661" t="str">
        <f>_xlfn.XLOOKUP(Table3[[#This Row],[Product Id]],DataCo_Products[Product Id],DataCo_Products[Product Name])</f>
        <v>Nike Men's Dri-FIT Victory Golf Polo</v>
      </c>
      <c r="V661">
        <v>50</v>
      </c>
      <c r="W661">
        <v>43.678035218757444</v>
      </c>
      <c r="X661">
        <v>5</v>
      </c>
      <c r="Y661">
        <v>10</v>
      </c>
      <c r="Z661">
        <v>250</v>
      </c>
      <c r="AA6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1" t="s">
        <v>66</v>
      </c>
    </row>
    <row r="662" spans="1:28" x14ac:dyDescent="0.35">
      <c r="A662">
        <v>8123</v>
      </c>
      <c r="B662" s="1">
        <v>42123</v>
      </c>
      <c r="C662">
        <v>4</v>
      </c>
      <c r="D662">
        <f>WORKDAY(Table3[[#This Row],[Days for shipment (scheduled)]],Table4[[#This Row],[Week Day]])</f>
        <v>12</v>
      </c>
      <c r="E662">
        <v>0</v>
      </c>
      <c r="F662" t="s">
        <v>62</v>
      </c>
      <c r="H662">
        <v>24</v>
      </c>
      <c r="I662" t="str">
        <f>_xlfn.XLOOKUP(Table3[[#This Row],[Category Id]],DataCo_Products[Product Category Id],DataCo_Products[Product Category Name])</f>
        <v>Women's Apparel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>
        <v>24</v>
      </c>
      <c r="T662">
        <v>502</v>
      </c>
      <c r="U662" t="str">
        <f>_xlfn.XLOOKUP(Table3[[#This Row],[Product Id]],DataCo_Products[Product Id],DataCo_Products[Product Name])</f>
        <v>Nike Men's Dri-FIT Victory Golf Polo</v>
      </c>
      <c r="V662">
        <v>50</v>
      </c>
      <c r="W662">
        <v>43.678035218757444</v>
      </c>
      <c r="X662">
        <v>5</v>
      </c>
      <c r="Y662">
        <v>10</v>
      </c>
      <c r="Z662">
        <v>250</v>
      </c>
      <c r="AA6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2" t="s">
        <v>66</v>
      </c>
    </row>
    <row r="663" spans="1:28" x14ac:dyDescent="0.35">
      <c r="A663">
        <v>60567</v>
      </c>
      <c r="B663" s="1">
        <v>42800</v>
      </c>
      <c r="C663">
        <v>4</v>
      </c>
      <c r="D663">
        <f>WORKDAY(Table3[[#This Row],[Days for shipment (scheduled)]],Table4[[#This Row],[Week Day]])</f>
        <v>13</v>
      </c>
      <c r="E663">
        <v>0</v>
      </c>
      <c r="F663" t="s">
        <v>62</v>
      </c>
      <c r="H663">
        <v>24</v>
      </c>
      <c r="I663" t="str">
        <f>_xlfn.XLOOKUP(Table3[[#This Row],[Category Id]],DataCo_Products[Product Category Id],DataCo_Products[Product Category Name])</f>
        <v>Women's Apparel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>
        <v>24</v>
      </c>
      <c r="T663">
        <v>502</v>
      </c>
      <c r="U663" t="str">
        <f>_xlfn.XLOOKUP(Table3[[#This Row],[Product Id]],DataCo_Products[Product Id],DataCo_Products[Product Name])</f>
        <v>Nike Men's Dri-FIT Victory Golf Polo</v>
      </c>
      <c r="V663">
        <v>50</v>
      </c>
      <c r="W663">
        <v>43.678035218757444</v>
      </c>
      <c r="X663">
        <v>5</v>
      </c>
      <c r="Y663">
        <v>12.5</v>
      </c>
      <c r="Z663">
        <v>250</v>
      </c>
      <c r="AA6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3" t="s">
        <v>66</v>
      </c>
    </row>
    <row r="664" spans="1:28" x14ac:dyDescent="0.35">
      <c r="A664">
        <v>2203</v>
      </c>
      <c r="B664" s="1">
        <v>42037</v>
      </c>
      <c r="C664">
        <v>4</v>
      </c>
      <c r="D664">
        <f>WORKDAY(Table3[[#This Row],[Days for shipment (scheduled)]],Table4[[#This Row],[Week Day]])</f>
        <v>5</v>
      </c>
      <c r="E664">
        <v>0</v>
      </c>
      <c r="F664" t="s">
        <v>62</v>
      </c>
      <c r="H664">
        <v>24</v>
      </c>
      <c r="I664" t="str">
        <f>_xlfn.XLOOKUP(Table3[[#This Row],[Category Id]],DataCo_Products[Product Category Id],DataCo_Products[Product Category Name])</f>
        <v>Women's Apparel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>
        <v>24</v>
      </c>
      <c r="T664">
        <v>502</v>
      </c>
      <c r="U664" t="str">
        <f>_xlfn.XLOOKUP(Table3[[#This Row],[Product Id]],DataCo_Products[Product Id],DataCo_Products[Product Name])</f>
        <v>Nike Men's Dri-FIT Victory Golf Polo</v>
      </c>
      <c r="V664">
        <v>50</v>
      </c>
      <c r="W664">
        <v>43.678035218757444</v>
      </c>
      <c r="X664">
        <v>5</v>
      </c>
      <c r="Y664">
        <v>13.75</v>
      </c>
      <c r="Z664">
        <v>250</v>
      </c>
      <c r="AA6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4" t="s">
        <v>66</v>
      </c>
    </row>
    <row r="665" spans="1:28" x14ac:dyDescent="0.35">
      <c r="A665">
        <v>3527</v>
      </c>
      <c r="B665" s="1">
        <v>42056</v>
      </c>
      <c r="C665">
        <v>4</v>
      </c>
      <c r="D665">
        <f>WORKDAY(Table3[[#This Row],[Days for shipment (scheduled)]],Table4[[#This Row],[Week Day]])</f>
        <v>6</v>
      </c>
      <c r="E665">
        <v>0</v>
      </c>
      <c r="F665" t="s">
        <v>62</v>
      </c>
      <c r="H665">
        <v>26</v>
      </c>
      <c r="I665" t="str">
        <f>_xlfn.XLOOKUP(Table3[[#This Row],[Category Id]],DataCo_Products[Product Category Id],DataCo_Products[Product Category Name])</f>
        <v>Girls' Apparel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>
        <v>26</v>
      </c>
      <c r="T665">
        <v>572</v>
      </c>
      <c r="U665" t="str">
        <f>_xlfn.XLOOKUP(Table3[[#This Row],[Product Id]],DataCo_Products[Product Id],DataCo_Products[Product Name])</f>
        <v>TYR Boys' Team Digi Jammer</v>
      </c>
      <c r="V665">
        <v>39.990001679999999</v>
      </c>
      <c r="W665">
        <v>30.892751576250003</v>
      </c>
      <c r="X665">
        <v>5</v>
      </c>
      <c r="Y665">
        <v>20</v>
      </c>
      <c r="Z665">
        <v>199.9500084</v>
      </c>
      <c r="AA6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5" t="s">
        <v>66</v>
      </c>
    </row>
    <row r="666" spans="1:28" x14ac:dyDescent="0.35">
      <c r="A666">
        <v>2428</v>
      </c>
      <c r="B666" s="1">
        <v>42126</v>
      </c>
      <c r="C666">
        <v>4</v>
      </c>
      <c r="D666">
        <f>WORKDAY(Table3[[#This Row],[Days for shipment (scheduled)]],Table4[[#This Row],[Week Day]])</f>
        <v>9</v>
      </c>
      <c r="E666">
        <v>0</v>
      </c>
      <c r="F666" t="s">
        <v>62</v>
      </c>
      <c r="H666">
        <v>29</v>
      </c>
      <c r="I666" t="str">
        <f>_xlfn.XLOOKUP(Table3[[#This Row],[Category Id]],DataCo_Products[Product Category Id],DataCo_Products[Product Category Name])</f>
        <v>Shop By Sport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>
        <v>29</v>
      </c>
      <c r="T666">
        <v>627</v>
      </c>
      <c r="U666" t="str">
        <f>_xlfn.XLOOKUP(Table3[[#This Row],[Product Id]],DataCo_Products[Product Id],DataCo_Products[Product Name])</f>
        <v>Under Armour Girls' Toddler Spine Surge Runni</v>
      </c>
      <c r="V666">
        <v>39.990001679999999</v>
      </c>
      <c r="W666">
        <v>34.198098313835338</v>
      </c>
      <c r="X666">
        <v>5</v>
      </c>
      <c r="Y666">
        <v>25.989999770000001</v>
      </c>
      <c r="Z666">
        <v>199.9500084</v>
      </c>
      <c r="AA6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6" t="s">
        <v>66</v>
      </c>
    </row>
    <row r="667" spans="1:28" x14ac:dyDescent="0.35">
      <c r="A667">
        <v>55174</v>
      </c>
      <c r="B667" s="1">
        <v>42810</v>
      </c>
      <c r="C667">
        <v>4</v>
      </c>
      <c r="D667">
        <f>WORKDAY(Table3[[#This Row],[Days for shipment (scheduled)]],Table4[[#This Row],[Week Day]])</f>
        <v>10</v>
      </c>
      <c r="E667">
        <v>1</v>
      </c>
      <c r="F667" t="s">
        <v>62</v>
      </c>
      <c r="H667">
        <v>24</v>
      </c>
      <c r="I667" t="str">
        <f>_xlfn.XLOOKUP(Table3[[#This Row],[Category Id]],DataCo_Products[Product Category Id],DataCo_Products[Product Category Name])</f>
        <v>Women's Apparel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>
        <v>24</v>
      </c>
      <c r="T667">
        <v>502</v>
      </c>
      <c r="U667" t="str">
        <f>_xlfn.XLOOKUP(Table3[[#This Row],[Product Id]],DataCo_Products[Product Id],DataCo_Products[Product Name])</f>
        <v>Nike Men's Dri-FIT Victory Golf Polo</v>
      </c>
      <c r="V667">
        <v>50</v>
      </c>
      <c r="W667">
        <v>43.678035218757444</v>
      </c>
      <c r="X667">
        <v>5</v>
      </c>
      <c r="Y667">
        <v>32.5</v>
      </c>
      <c r="Z667">
        <v>250</v>
      </c>
      <c r="AA6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7" t="s">
        <v>66</v>
      </c>
    </row>
    <row r="668" spans="1:28" x14ac:dyDescent="0.35">
      <c r="A668">
        <v>57032</v>
      </c>
      <c r="B668" s="1">
        <v>43073</v>
      </c>
      <c r="C668">
        <v>4</v>
      </c>
      <c r="D668">
        <f>WORKDAY(Table3[[#This Row],[Days for shipment (scheduled)]],Table4[[#This Row],[Week Day]])</f>
        <v>11</v>
      </c>
      <c r="E668">
        <v>0</v>
      </c>
      <c r="F668" t="s">
        <v>62</v>
      </c>
      <c r="H668">
        <v>24</v>
      </c>
      <c r="I668" t="str">
        <f>_xlfn.XLOOKUP(Table3[[#This Row],[Category Id]],DataCo_Products[Product Category Id],DataCo_Products[Product Category Name])</f>
        <v>Women's Apparel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>
        <v>24</v>
      </c>
      <c r="T668">
        <v>502</v>
      </c>
      <c r="U668" t="str">
        <f>_xlfn.XLOOKUP(Table3[[#This Row],[Product Id]],DataCo_Products[Product Id],DataCo_Products[Product Name])</f>
        <v>Nike Men's Dri-FIT Victory Golf Polo</v>
      </c>
      <c r="V668">
        <v>50</v>
      </c>
      <c r="W668">
        <v>43.678035218757444</v>
      </c>
      <c r="X668">
        <v>5</v>
      </c>
      <c r="Y668">
        <v>32.5</v>
      </c>
      <c r="Z668">
        <v>250</v>
      </c>
      <c r="AA6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8" t="s">
        <v>66</v>
      </c>
    </row>
    <row r="669" spans="1:28" x14ac:dyDescent="0.35">
      <c r="A669">
        <v>10113</v>
      </c>
      <c r="B669" s="1">
        <v>42152</v>
      </c>
      <c r="C669">
        <v>4</v>
      </c>
      <c r="D669">
        <f>WORKDAY(Table3[[#This Row],[Days for shipment (scheduled)]],Table4[[#This Row],[Week Day]])</f>
        <v>12</v>
      </c>
      <c r="E669">
        <v>0</v>
      </c>
      <c r="F669" t="s">
        <v>62</v>
      </c>
      <c r="H669">
        <v>24</v>
      </c>
      <c r="I669" t="str">
        <f>_xlfn.XLOOKUP(Table3[[#This Row],[Category Id]],DataCo_Products[Product Category Id],DataCo_Products[Product Category Name])</f>
        <v>Women's Apparel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>
        <v>24</v>
      </c>
      <c r="T669">
        <v>502</v>
      </c>
      <c r="U669" t="str">
        <f>_xlfn.XLOOKUP(Table3[[#This Row],[Product Id]],DataCo_Products[Product Id],DataCo_Products[Product Name])</f>
        <v>Nike Men's Dri-FIT Victory Golf Polo</v>
      </c>
      <c r="V669">
        <v>50</v>
      </c>
      <c r="W669">
        <v>43.678035218757444</v>
      </c>
      <c r="X669">
        <v>5</v>
      </c>
      <c r="Y669">
        <v>32.5</v>
      </c>
      <c r="Z669">
        <v>250</v>
      </c>
      <c r="AA6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69" t="s">
        <v>66</v>
      </c>
    </row>
    <row r="670" spans="1:28" x14ac:dyDescent="0.35">
      <c r="A670">
        <v>52250</v>
      </c>
      <c r="B670" s="1">
        <v>42737</v>
      </c>
      <c r="C670">
        <v>4</v>
      </c>
      <c r="D670">
        <f>WORKDAY(Table3[[#This Row],[Days for shipment (scheduled)]],Table4[[#This Row],[Week Day]])</f>
        <v>13</v>
      </c>
      <c r="E670">
        <v>1</v>
      </c>
      <c r="F670" t="s">
        <v>62</v>
      </c>
      <c r="H670">
        <v>24</v>
      </c>
      <c r="I670" t="str">
        <f>_xlfn.XLOOKUP(Table3[[#This Row],[Category Id]],DataCo_Products[Product Category Id],DataCo_Products[Product Category Name])</f>
        <v>Women's Apparel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>
        <v>24</v>
      </c>
      <c r="T670">
        <v>502</v>
      </c>
      <c r="U670" t="str">
        <f>_xlfn.XLOOKUP(Table3[[#This Row],[Product Id]],DataCo_Products[Product Id],DataCo_Products[Product Name])</f>
        <v>Nike Men's Dri-FIT Victory Golf Polo</v>
      </c>
      <c r="V670">
        <v>50</v>
      </c>
      <c r="W670">
        <v>43.678035218757444</v>
      </c>
      <c r="X670">
        <v>5</v>
      </c>
      <c r="Y670">
        <v>37.5</v>
      </c>
      <c r="Z670">
        <v>250</v>
      </c>
      <c r="AA6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0" t="s">
        <v>66</v>
      </c>
    </row>
    <row r="671" spans="1:28" x14ac:dyDescent="0.35">
      <c r="A671">
        <v>8906</v>
      </c>
      <c r="B671" s="1">
        <v>42282</v>
      </c>
      <c r="C671">
        <v>4</v>
      </c>
      <c r="D671">
        <f>WORKDAY(Table3[[#This Row],[Days for shipment (scheduled)]],Table4[[#This Row],[Week Day]])</f>
        <v>5</v>
      </c>
      <c r="E671">
        <v>0</v>
      </c>
      <c r="F671" t="s">
        <v>62</v>
      </c>
      <c r="H671">
        <v>24</v>
      </c>
      <c r="I671" t="str">
        <f>_xlfn.XLOOKUP(Table3[[#This Row],[Category Id]],DataCo_Products[Product Category Id],DataCo_Products[Product Category Name])</f>
        <v>Women's Apparel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>
        <v>24</v>
      </c>
      <c r="T671">
        <v>502</v>
      </c>
      <c r="U671" t="str">
        <f>_xlfn.XLOOKUP(Table3[[#This Row],[Product Id]],DataCo_Products[Product Id],DataCo_Products[Product Name])</f>
        <v>Nike Men's Dri-FIT Victory Golf Polo</v>
      </c>
      <c r="V671">
        <v>50</v>
      </c>
      <c r="W671">
        <v>43.678035218757444</v>
      </c>
      <c r="X671">
        <v>5</v>
      </c>
      <c r="Y671">
        <v>37.5</v>
      </c>
      <c r="Z671">
        <v>250</v>
      </c>
      <c r="AA6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1" t="s">
        <v>66</v>
      </c>
    </row>
    <row r="672" spans="1:28" x14ac:dyDescent="0.35">
      <c r="A672">
        <v>1386</v>
      </c>
      <c r="B672" s="1">
        <v>42025</v>
      </c>
      <c r="C672">
        <v>4</v>
      </c>
      <c r="D672">
        <f>WORKDAY(Table3[[#This Row],[Days for shipment (scheduled)]],Table4[[#This Row],[Week Day]])</f>
        <v>6</v>
      </c>
      <c r="E672">
        <v>0</v>
      </c>
      <c r="F672" t="s">
        <v>62</v>
      </c>
      <c r="H672">
        <v>29</v>
      </c>
      <c r="I672" t="str">
        <f>_xlfn.XLOOKUP(Table3[[#This Row],[Category Id]],DataCo_Products[Product Category Id],DataCo_Products[Product Category Name])</f>
        <v>Shop By Sport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>
        <v>29</v>
      </c>
      <c r="T672">
        <v>627</v>
      </c>
      <c r="U672" t="str">
        <f>_xlfn.XLOOKUP(Table3[[#This Row],[Product Id]],DataCo_Products[Product Id],DataCo_Products[Product Name])</f>
        <v>Under Armour Girls' Toddler Spine Surge Runni</v>
      </c>
      <c r="V672">
        <v>39.990001679999999</v>
      </c>
      <c r="W672">
        <v>34.198098313835338</v>
      </c>
      <c r="X672">
        <v>5</v>
      </c>
      <c r="Y672">
        <v>29.989999770000001</v>
      </c>
      <c r="Z672">
        <v>199.9500084</v>
      </c>
      <c r="AA6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2" t="s">
        <v>66</v>
      </c>
    </row>
    <row r="673" spans="1:28" x14ac:dyDescent="0.35">
      <c r="A673">
        <v>59226</v>
      </c>
      <c r="B673" s="1">
        <v>42869</v>
      </c>
      <c r="C673">
        <v>4</v>
      </c>
      <c r="D673">
        <f>WORKDAY(Table3[[#This Row],[Days for shipment (scheduled)]],Table4[[#This Row],[Week Day]])</f>
        <v>9</v>
      </c>
      <c r="E673">
        <v>0</v>
      </c>
      <c r="F673" t="s">
        <v>62</v>
      </c>
      <c r="H673">
        <v>29</v>
      </c>
      <c r="I673" t="str">
        <f>_xlfn.XLOOKUP(Table3[[#This Row],[Category Id]],DataCo_Products[Product Category Id],DataCo_Products[Product Category Name])</f>
        <v>Shop By Sport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>
        <v>29</v>
      </c>
      <c r="T673">
        <v>627</v>
      </c>
      <c r="U673" t="str">
        <f>_xlfn.XLOOKUP(Table3[[#This Row],[Product Id]],DataCo_Products[Product Id],DataCo_Products[Product Name])</f>
        <v>Under Armour Girls' Toddler Spine Surge Runni</v>
      </c>
      <c r="V673">
        <v>39.990001679999999</v>
      </c>
      <c r="W673">
        <v>34.198098313835338</v>
      </c>
      <c r="X673">
        <v>5</v>
      </c>
      <c r="Y673">
        <v>31.989999770000001</v>
      </c>
      <c r="Z673">
        <v>199.9500084</v>
      </c>
      <c r="AA6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3" t="s">
        <v>66</v>
      </c>
    </row>
    <row r="674" spans="1:28" x14ac:dyDescent="0.35">
      <c r="A674">
        <v>8847</v>
      </c>
      <c r="B674" s="1">
        <v>42282</v>
      </c>
      <c r="C674">
        <v>4</v>
      </c>
      <c r="D674">
        <f>WORKDAY(Table3[[#This Row],[Days for shipment (scheduled)]],Table4[[#This Row],[Week Day]])</f>
        <v>10</v>
      </c>
      <c r="E674">
        <v>0</v>
      </c>
      <c r="F674" t="s">
        <v>62</v>
      </c>
      <c r="H674">
        <v>24</v>
      </c>
      <c r="I674" t="str">
        <f>_xlfn.XLOOKUP(Table3[[#This Row],[Category Id]],DataCo_Products[Product Category Id],DataCo_Products[Product Category Name])</f>
        <v>Women's Apparel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>
        <v>24</v>
      </c>
      <c r="T674">
        <v>502</v>
      </c>
      <c r="U674" t="str">
        <f>_xlfn.XLOOKUP(Table3[[#This Row],[Product Id]],DataCo_Products[Product Id],DataCo_Products[Product Name])</f>
        <v>Nike Men's Dri-FIT Victory Golf Polo</v>
      </c>
      <c r="V674">
        <v>50</v>
      </c>
      <c r="W674">
        <v>43.678035218757444</v>
      </c>
      <c r="X674">
        <v>5</v>
      </c>
      <c r="Y674">
        <v>40</v>
      </c>
      <c r="Z674">
        <v>250</v>
      </c>
      <c r="AA6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4" t="s">
        <v>66</v>
      </c>
    </row>
    <row r="675" spans="1:28" x14ac:dyDescent="0.35">
      <c r="A675">
        <v>57929</v>
      </c>
      <c r="B675" s="1">
        <v>42850</v>
      </c>
      <c r="C675">
        <v>4</v>
      </c>
      <c r="D675">
        <f>WORKDAY(Table3[[#This Row],[Days for shipment (scheduled)]],Table4[[#This Row],[Week Day]])</f>
        <v>11</v>
      </c>
      <c r="E675">
        <v>1</v>
      </c>
      <c r="F675" t="s">
        <v>62</v>
      </c>
      <c r="H675">
        <v>29</v>
      </c>
      <c r="I675" t="str">
        <f>_xlfn.XLOOKUP(Table3[[#This Row],[Category Id]],DataCo_Products[Product Category Id],DataCo_Products[Product Category Name])</f>
        <v>Shop By Sport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>
        <v>29</v>
      </c>
      <c r="T675">
        <v>627</v>
      </c>
      <c r="U675" t="str">
        <f>_xlfn.XLOOKUP(Table3[[#This Row],[Product Id]],DataCo_Products[Product Id],DataCo_Products[Product Name])</f>
        <v>Under Armour Girls' Toddler Spine Surge Runni</v>
      </c>
      <c r="V675">
        <v>39.990001679999999</v>
      </c>
      <c r="W675">
        <v>34.198098313835338</v>
      </c>
      <c r="X675">
        <v>5</v>
      </c>
      <c r="Y675">
        <v>35.990001679999999</v>
      </c>
      <c r="Z675">
        <v>199.9500084</v>
      </c>
      <c r="AA6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5" t="s">
        <v>66</v>
      </c>
    </row>
    <row r="676" spans="1:28" x14ac:dyDescent="0.35">
      <c r="A676">
        <v>53505</v>
      </c>
      <c r="B676" s="1">
        <v>42786</v>
      </c>
      <c r="C676">
        <v>4</v>
      </c>
      <c r="D676">
        <f>WORKDAY(Table3[[#This Row],[Days for shipment (scheduled)]],Table4[[#This Row],[Week Day]])</f>
        <v>12</v>
      </c>
      <c r="E676">
        <v>1</v>
      </c>
      <c r="F676" t="s">
        <v>62</v>
      </c>
      <c r="H676">
        <v>24</v>
      </c>
      <c r="I676" t="str">
        <f>_xlfn.XLOOKUP(Table3[[#This Row],[Category Id]],DataCo_Products[Product Category Id],DataCo_Products[Product Category Name])</f>
        <v>Women's Apparel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>
        <v>24</v>
      </c>
      <c r="T676">
        <v>502</v>
      </c>
      <c r="U676" t="str">
        <f>_xlfn.XLOOKUP(Table3[[#This Row],[Product Id]],DataCo_Products[Product Id],DataCo_Products[Product Name])</f>
        <v>Nike Men's Dri-FIT Victory Golf Polo</v>
      </c>
      <c r="V676">
        <v>50</v>
      </c>
      <c r="W676">
        <v>43.678035218757444</v>
      </c>
      <c r="X676">
        <v>5</v>
      </c>
      <c r="Y676">
        <v>50</v>
      </c>
      <c r="Z676">
        <v>250</v>
      </c>
      <c r="AA6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6" t="s">
        <v>66</v>
      </c>
    </row>
    <row r="677" spans="1:28" x14ac:dyDescent="0.35">
      <c r="A677">
        <v>55636</v>
      </c>
      <c r="B677" s="1">
        <v>42817</v>
      </c>
      <c r="C677">
        <v>4</v>
      </c>
      <c r="D677">
        <f>WORKDAY(Table3[[#This Row],[Days for shipment (scheduled)]],Table4[[#This Row],[Week Day]])</f>
        <v>13</v>
      </c>
      <c r="E677">
        <v>0</v>
      </c>
      <c r="F677" t="s">
        <v>62</v>
      </c>
      <c r="H677">
        <v>26</v>
      </c>
      <c r="I677" t="str">
        <f>_xlfn.XLOOKUP(Table3[[#This Row],[Category Id]],DataCo_Products[Product Category Id],DataCo_Products[Product Category Name])</f>
        <v>Girls' Apparel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>
        <v>26</v>
      </c>
      <c r="T677">
        <v>565</v>
      </c>
      <c r="U677" t="str">
        <f>_xlfn.XLOOKUP(Table3[[#This Row],[Product Id]],DataCo_Products[Product Id],DataCo_Products[Product Name])</f>
        <v>adidas Youth Germany Black/Red Away Match Soc</v>
      </c>
      <c r="V677">
        <v>70</v>
      </c>
      <c r="W677">
        <v>62.759999940857142</v>
      </c>
      <c r="X677">
        <v>5</v>
      </c>
      <c r="Y677">
        <v>70</v>
      </c>
      <c r="Z677">
        <v>350</v>
      </c>
      <c r="AA6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7" t="s">
        <v>66</v>
      </c>
    </row>
    <row r="678" spans="1:28" x14ac:dyDescent="0.35">
      <c r="A678">
        <v>57128</v>
      </c>
      <c r="B678" s="1">
        <v>42838</v>
      </c>
      <c r="C678">
        <v>4</v>
      </c>
      <c r="D678">
        <f>WORKDAY(Table3[[#This Row],[Days for shipment (scheduled)]],Table4[[#This Row],[Week Day]])</f>
        <v>5</v>
      </c>
      <c r="E678">
        <v>0</v>
      </c>
      <c r="F678" t="s">
        <v>62</v>
      </c>
      <c r="H678">
        <v>37</v>
      </c>
      <c r="I678" t="str">
        <f>_xlfn.XLOOKUP(Table3[[#This Row],[Category Id]],DataCo_Products[Product Category Id],DataCo_Products[Product Category Name])</f>
        <v>Electronics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>
        <v>37</v>
      </c>
      <c r="T678">
        <v>818</v>
      </c>
      <c r="U678" t="str">
        <f>_xlfn.XLOOKUP(Table3[[#This Row],[Product Id]],DataCo_Products[Product Id],DataCo_Products[Product Name])</f>
        <v>Titleist Pro V1x Golf Balls</v>
      </c>
      <c r="V678">
        <v>47.990001679999999</v>
      </c>
      <c r="W678">
        <v>51.274287170714288</v>
      </c>
      <c r="X678">
        <v>5</v>
      </c>
      <c r="Y678">
        <v>0</v>
      </c>
      <c r="Z678">
        <v>239.9500084</v>
      </c>
      <c r="AA6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8" t="s">
        <v>66</v>
      </c>
    </row>
    <row r="679" spans="1:28" x14ac:dyDescent="0.35">
      <c r="A679">
        <v>8728</v>
      </c>
      <c r="B679" s="1">
        <v>42221</v>
      </c>
      <c r="C679">
        <v>4</v>
      </c>
      <c r="D679">
        <f>WORKDAY(Table3[[#This Row],[Days for shipment (scheduled)]],Table4[[#This Row],[Week Day]])</f>
        <v>6</v>
      </c>
      <c r="E679">
        <v>0</v>
      </c>
      <c r="F679" t="s">
        <v>62</v>
      </c>
      <c r="H679">
        <v>40</v>
      </c>
      <c r="I679" t="str">
        <f>_xlfn.XLOOKUP(Table3[[#This Row],[Category Id]],DataCo_Products[Product Category Id],DataCo_Products[Product Category Name])</f>
        <v>Accessories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>
        <v>40</v>
      </c>
      <c r="T679">
        <v>897</v>
      </c>
      <c r="U679" t="str">
        <f>_xlfn.XLOOKUP(Table3[[#This Row],[Product Id]],DataCo_Products[Product Id],DataCo_Products[Product Name])</f>
        <v>Team Golf New England Patriots Putter Grip</v>
      </c>
      <c r="V679">
        <v>24.989999770000001</v>
      </c>
      <c r="W679">
        <v>31.600000078500003</v>
      </c>
      <c r="X679">
        <v>5</v>
      </c>
      <c r="Y679">
        <v>2.5</v>
      </c>
      <c r="Z679">
        <v>124.94999885</v>
      </c>
      <c r="AA6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79" t="s">
        <v>66</v>
      </c>
    </row>
    <row r="680" spans="1:28" x14ac:dyDescent="0.35">
      <c r="A680">
        <v>1105</v>
      </c>
      <c r="B680" s="1">
        <v>42021</v>
      </c>
      <c r="C680">
        <v>4</v>
      </c>
      <c r="D680">
        <f>WORKDAY(Table3[[#This Row],[Days for shipment (scheduled)]],Table4[[#This Row],[Week Day]])</f>
        <v>9</v>
      </c>
      <c r="E680">
        <v>1</v>
      </c>
      <c r="F680" t="s">
        <v>62</v>
      </c>
      <c r="H680">
        <v>37</v>
      </c>
      <c r="I680" t="str">
        <f>_xlfn.XLOOKUP(Table3[[#This Row],[Category Id]],DataCo_Products[Product Category Id],DataCo_Products[Product Category Name])</f>
        <v>Electronics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>
        <v>37</v>
      </c>
      <c r="T680">
        <v>818</v>
      </c>
      <c r="U680" t="str">
        <f>_xlfn.XLOOKUP(Table3[[#This Row],[Product Id]],DataCo_Products[Product Id],DataCo_Products[Product Name])</f>
        <v>Titleist Pro V1x Golf Balls</v>
      </c>
      <c r="V680">
        <v>47.990001679999999</v>
      </c>
      <c r="W680">
        <v>51.274287170714288</v>
      </c>
      <c r="X680">
        <v>5</v>
      </c>
      <c r="Y680">
        <v>9.6000003809999992</v>
      </c>
      <c r="Z680">
        <v>239.9500084</v>
      </c>
      <c r="AA6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0" t="s">
        <v>66</v>
      </c>
    </row>
    <row r="681" spans="1:28" x14ac:dyDescent="0.35">
      <c r="A681">
        <v>1797</v>
      </c>
      <c r="B681" s="1">
        <v>42031</v>
      </c>
      <c r="C681">
        <v>4</v>
      </c>
      <c r="D681">
        <f>WORKDAY(Table3[[#This Row],[Days for shipment (scheduled)]],Table4[[#This Row],[Week Day]])</f>
        <v>10</v>
      </c>
      <c r="E681">
        <v>0</v>
      </c>
      <c r="F681" t="s">
        <v>62</v>
      </c>
      <c r="H681">
        <v>40</v>
      </c>
      <c r="I681" t="str">
        <f>_xlfn.XLOOKUP(Table3[[#This Row],[Category Id]],DataCo_Products[Product Category Id],DataCo_Products[Product Category Name])</f>
        <v>Accessories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>
        <v>40</v>
      </c>
      <c r="T681">
        <v>886</v>
      </c>
      <c r="U681" t="str">
        <f>_xlfn.XLOOKUP(Table3[[#This Row],[Product Id]],DataCo_Products[Product Id],DataCo_Products[Product Name])</f>
        <v>Team Golf San Francisco Giants Putter Grip</v>
      </c>
      <c r="V681">
        <v>24.989999770000001</v>
      </c>
      <c r="W681">
        <v>18.459749817000002</v>
      </c>
      <c r="X681">
        <v>5</v>
      </c>
      <c r="Y681">
        <v>6.8699998860000004</v>
      </c>
      <c r="Z681">
        <v>124.94999885</v>
      </c>
      <c r="AA6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1" t="s">
        <v>66</v>
      </c>
    </row>
    <row r="682" spans="1:28" x14ac:dyDescent="0.35">
      <c r="A682">
        <v>1634</v>
      </c>
      <c r="B682" s="1">
        <v>42028</v>
      </c>
      <c r="C682">
        <v>4</v>
      </c>
      <c r="D682">
        <f>WORKDAY(Table3[[#This Row],[Days for shipment (scheduled)]],Table4[[#This Row],[Week Day]])</f>
        <v>11</v>
      </c>
      <c r="E682">
        <v>1</v>
      </c>
      <c r="F682" t="s">
        <v>62</v>
      </c>
      <c r="H682">
        <v>40</v>
      </c>
      <c r="I682" t="str">
        <f>_xlfn.XLOOKUP(Table3[[#This Row],[Category Id]],DataCo_Products[Product Category Id],DataCo_Products[Product Category Name])</f>
        <v>Accessories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>
        <v>40</v>
      </c>
      <c r="T682">
        <v>905</v>
      </c>
      <c r="U682" t="str">
        <f>_xlfn.XLOOKUP(Table3[[#This Row],[Product Id]],DataCo_Products[Product Id],DataCo_Products[Product Name])</f>
        <v>Team Golf Texas Longhorns Putter Grip</v>
      </c>
      <c r="V682">
        <v>24.989999770000001</v>
      </c>
      <c r="W682">
        <v>20.52742837007143</v>
      </c>
      <c r="X682">
        <v>5</v>
      </c>
      <c r="Y682">
        <v>11.25</v>
      </c>
      <c r="Z682">
        <v>124.94999885</v>
      </c>
      <c r="AA6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2" t="s">
        <v>66</v>
      </c>
    </row>
    <row r="683" spans="1:28" x14ac:dyDescent="0.35">
      <c r="A683">
        <v>53576</v>
      </c>
      <c r="B683" s="1">
        <v>42787</v>
      </c>
      <c r="C683">
        <v>4</v>
      </c>
      <c r="D683">
        <f>WORKDAY(Table3[[#This Row],[Days for shipment (scheduled)]],Table4[[#This Row],[Week Day]])</f>
        <v>12</v>
      </c>
      <c r="E683">
        <v>0</v>
      </c>
      <c r="F683" t="s">
        <v>62</v>
      </c>
      <c r="H683">
        <v>41</v>
      </c>
      <c r="I683" t="str">
        <f>_xlfn.XLOOKUP(Table3[[#This Row],[Category Id]],DataCo_Products[Product Category Id],DataCo_Products[Product Category Name])</f>
        <v>Trade-In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>
        <v>41</v>
      </c>
      <c r="T683">
        <v>924</v>
      </c>
      <c r="U683" t="str">
        <f>_xlfn.XLOOKUP(Table3[[#This Row],[Product Id]],DataCo_Products[Product Id],DataCo_Products[Product Name])</f>
        <v>Glove It Urban Brick Golf Towel</v>
      </c>
      <c r="V683">
        <v>15.989999770000001</v>
      </c>
      <c r="W683">
        <v>16.143866608000003</v>
      </c>
      <c r="X683">
        <v>5</v>
      </c>
      <c r="Y683">
        <v>8</v>
      </c>
      <c r="Z683">
        <v>79.94999885</v>
      </c>
      <c r="AA6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3" t="s">
        <v>66</v>
      </c>
    </row>
    <row r="684" spans="1:28" x14ac:dyDescent="0.35">
      <c r="A684">
        <v>10113</v>
      </c>
      <c r="B684" s="1">
        <v>42152</v>
      </c>
      <c r="C684">
        <v>4</v>
      </c>
      <c r="D684">
        <f>WORKDAY(Table3[[#This Row],[Days for shipment (scheduled)]],Table4[[#This Row],[Week Day]])</f>
        <v>13</v>
      </c>
      <c r="E684">
        <v>0</v>
      </c>
      <c r="F684" t="s">
        <v>62</v>
      </c>
      <c r="H684">
        <v>40</v>
      </c>
      <c r="I684" t="str">
        <f>_xlfn.XLOOKUP(Table3[[#This Row],[Category Id]],DataCo_Products[Product Category Id],DataCo_Products[Product Category Name])</f>
        <v>Accessories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>
        <v>40</v>
      </c>
      <c r="T684">
        <v>893</v>
      </c>
      <c r="U684" t="str">
        <f>_xlfn.XLOOKUP(Table3[[#This Row],[Product Id]],DataCo_Products[Product Id],DataCo_Products[Product Name])</f>
        <v>Team Golf Pittsburgh Steelers Putter Grip</v>
      </c>
      <c r="V684">
        <v>24.989999770000001</v>
      </c>
      <c r="W684">
        <v>19.858499913833334</v>
      </c>
      <c r="X684">
        <v>5</v>
      </c>
      <c r="Y684">
        <v>19.989999770000001</v>
      </c>
      <c r="Z684">
        <v>124.94999885</v>
      </c>
      <c r="AA6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4" t="s">
        <v>66</v>
      </c>
    </row>
    <row r="685" spans="1:28" x14ac:dyDescent="0.35">
      <c r="A685">
        <v>6176</v>
      </c>
      <c r="B685" s="1">
        <v>42008</v>
      </c>
      <c r="C685">
        <v>4</v>
      </c>
      <c r="D685">
        <f>WORKDAY(Table3[[#This Row],[Days for shipment (scheduled)]],Table4[[#This Row],[Week Day]])</f>
        <v>5</v>
      </c>
      <c r="E685">
        <v>0</v>
      </c>
      <c r="F685" t="s">
        <v>62</v>
      </c>
      <c r="H685">
        <v>17</v>
      </c>
      <c r="I685" t="str">
        <f>_xlfn.XLOOKUP(Table3[[#This Row],[Category Id]],DataCo_Products[Product Category Id],DataCo_Products[Product Category Name])</f>
        <v>Cleats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>
        <v>17</v>
      </c>
      <c r="T685">
        <v>365</v>
      </c>
      <c r="U685" t="str">
        <f>_xlfn.XLOOKUP(Table3[[#This Row],[Product Id]],DataCo_Products[Product Id],DataCo_Products[Product Name])</f>
        <v>Perfect Fitness Perfect Rip Deck</v>
      </c>
      <c r="V685">
        <v>59.990001679999999</v>
      </c>
      <c r="W685">
        <v>54.488929209402009</v>
      </c>
      <c r="X685">
        <v>5</v>
      </c>
      <c r="Y685">
        <v>15</v>
      </c>
      <c r="Z685">
        <v>299.9500084</v>
      </c>
      <c r="AA6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5" t="s">
        <v>66</v>
      </c>
    </row>
    <row r="686" spans="1:28" x14ac:dyDescent="0.35">
      <c r="A686">
        <v>60460</v>
      </c>
      <c r="B686" s="1">
        <v>42741</v>
      </c>
      <c r="C686">
        <v>4</v>
      </c>
      <c r="D686">
        <f>WORKDAY(Table3[[#This Row],[Days for shipment (scheduled)]],Table4[[#This Row],[Week Day]])</f>
        <v>6</v>
      </c>
      <c r="E686">
        <v>0</v>
      </c>
      <c r="F686" t="s">
        <v>62</v>
      </c>
      <c r="H686">
        <v>17</v>
      </c>
      <c r="I686" t="str">
        <f>_xlfn.XLOOKUP(Table3[[#This Row],[Category Id]],DataCo_Products[Product Category Id],DataCo_Products[Product Category Name])</f>
        <v>Cleats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>
        <v>17</v>
      </c>
      <c r="T686">
        <v>365</v>
      </c>
      <c r="U686" t="str">
        <f>_xlfn.XLOOKUP(Table3[[#This Row],[Product Id]],DataCo_Products[Product Id],DataCo_Products[Product Name])</f>
        <v>Perfect Fitness Perfect Rip Deck</v>
      </c>
      <c r="V686">
        <v>59.990001679999999</v>
      </c>
      <c r="W686">
        <v>54.488929209402009</v>
      </c>
      <c r="X686">
        <v>5</v>
      </c>
      <c r="Y686">
        <v>27</v>
      </c>
      <c r="Z686">
        <v>299.9500084</v>
      </c>
      <c r="AA6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6" t="s">
        <v>66</v>
      </c>
    </row>
    <row r="687" spans="1:28" x14ac:dyDescent="0.35">
      <c r="A687">
        <v>580</v>
      </c>
      <c r="B687" s="1">
        <v>42248</v>
      </c>
      <c r="C687">
        <v>4</v>
      </c>
      <c r="D687">
        <f>WORKDAY(Table3[[#This Row],[Days for shipment (scheduled)]],Table4[[#This Row],[Week Day]])</f>
        <v>9</v>
      </c>
      <c r="E687">
        <v>0</v>
      </c>
      <c r="F687" t="s">
        <v>62</v>
      </c>
      <c r="H687">
        <v>17</v>
      </c>
      <c r="I687" t="str">
        <f>_xlfn.XLOOKUP(Table3[[#This Row],[Category Id]],DataCo_Products[Product Category Id],DataCo_Products[Product Category Name])</f>
        <v>Cleats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>
        <v>17</v>
      </c>
      <c r="T687">
        <v>365</v>
      </c>
      <c r="U687" t="str">
        <f>_xlfn.XLOOKUP(Table3[[#This Row],[Product Id]],DataCo_Products[Product Id],DataCo_Products[Product Name])</f>
        <v>Perfect Fitness Perfect Rip Deck</v>
      </c>
      <c r="V687">
        <v>59.990001679999999</v>
      </c>
      <c r="W687">
        <v>54.488929209402009</v>
      </c>
      <c r="X687">
        <v>5</v>
      </c>
      <c r="Y687">
        <v>30</v>
      </c>
      <c r="Z687">
        <v>299.9500084</v>
      </c>
      <c r="AA6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7" t="s">
        <v>66</v>
      </c>
    </row>
    <row r="688" spans="1:28" x14ac:dyDescent="0.35">
      <c r="A688">
        <v>56244</v>
      </c>
      <c r="B688" s="1">
        <v>42739</v>
      </c>
      <c r="C688">
        <v>4</v>
      </c>
      <c r="D688">
        <f>WORKDAY(Table3[[#This Row],[Days for shipment (scheduled)]],Table4[[#This Row],[Week Day]])</f>
        <v>10</v>
      </c>
      <c r="E688">
        <v>0</v>
      </c>
      <c r="F688" t="s">
        <v>62</v>
      </c>
      <c r="H688">
        <v>17</v>
      </c>
      <c r="I688" t="str">
        <f>_xlfn.XLOOKUP(Table3[[#This Row],[Category Id]],DataCo_Products[Product Category Id],DataCo_Products[Product Category Name])</f>
        <v>Cleats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>
        <v>17</v>
      </c>
      <c r="T688">
        <v>365</v>
      </c>
      <c r="U688" t="str">
        <f>_xlfn.XLOOKUP(Table3[[#This Row],[Product Id]],DataCo_Products[Product Id],DataCo_Products[Product Name])</f>
        <v>Perfect Fitness Perfect Rip Deck</v>
      </c>
      <c r="V688">
        <v>59.990001679999999</v>
      </c>
      <c r="W688">
        <v>54.488929209402009</v>
      </c>
      <c r="X688">
        <v>5</v>
      </c>
      <c r="Y688">
        <v>44.990001679999999</v>
      </c>
      <c r="Z688">
        <v>299.9500084</v>
      </c>
      <c r="AA6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8" t="s">
        <v>66</v>
      </c>
    </row>
    <row r="689" spans="1:28" x14ac:dyDescent="0.35">
      <c r="A689">
        <v>6522</v>
      </c>
      <c r="B689" s="1">
        <v>42159</v>
      </c>
      <c r="C689">
        <v>4</v>
      </c>
      <c r="D689">
        <f>WORKDAY(Table3[[#This Row],[Days for shipment (scheduled)]],Table4[[#This Row],[Week Day]])</f>
        <v>11</v>
      </c>
      <c r="E689">
        <v>0</v>
      </c>
      <c r="F689" t="s">
        <v>62</v>
      </c>
      <c r="H689">
        <v>17</v>
      </c>
      <c r="I689" t="str">
        <f>_xlfn.XLOOKUP(Table3[[#This Row],[Category Id]],DataCo_Products[Product Category Id],DataCo_Products[Product Category Name])</f>
        <v>Cleats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>
        <v>17</v>
      </c>
      <c r="T689">
        <v>365</v>
      </c>
      <c r="U689" t="str">
        <f>_xlfn.XLOOKUP(Table3[[#This Row],[Product Id]],DataCo_Products[Product Id],DataCo_Products[Product Name])</f>
        <v>Perfect Fitness Perfect Rip Deck</v>
      </c>
      <c r="V689">
        <v>59.990001679999999</v>
      </c>
      <c r="W689">
        <v>54.488929209402009</v>
      </c>
      <c r="X689">
        <v>5</v>
      </c>
      <c r="Y689">
        <v>53.990001679999999</v>
      </c>
      <c r="Z689">
        <v>299.9500084</v>
      </c>
      <c r="AA6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89" t="s">
        <v>66</v>
      </c>
    </row>
    <row r="690" spans="1:28" x14ac:dyDescent="0.35">
      <c r="A690">
        <v>58298</v>
      </c>
      <c r="B690" s="1">
        <v>42740</v>
      </c>
      <c r="C690">
        <v>4</v>
      </c>
      <c r="D690">
        <f>WORKDAY(Table3[[#This Row],[Days for shipment (scheduled)]],Table4[[#This Row],[Week Day]])</f>
        <v>12</v>
      </c>
      <c r="E690">
        <v>0</v>
      </c>
      <c r="F690" t="s">
        <v>62</v>
      </c>
      <c r="H690">
        <v>17</v>
      </c>
      <c r="I690" t="str">
        <f>_xlfn.XLOOKUP(Table3[[#This Row],[Category Id]],DataCo_Products[Product Category Id],DataCo_Products[Product Category Name])</f>
        <v>Cleats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>
        <v>17</v>
      </c>
      <c r="T690">
        <v>365</v>
      </c>
      <c r="U690" t="str">
        <f>_xlfn.XLOOKUP(Table3[[#This Row],[Product Id]],DataCo_Products[Product Id],DataCo_Products[Product Name])</f>
        <v>Perfect Fitness Perfect Rip Deck</v>
      </c>
      <c r="V690">
        <v>59.990001679999999</v>
      </c>
      <c r="W690">
        <v>54.488929209402009</v>
      </c>
      <c r="X690">
        <v>5</v>
      </c>
      <c r="Y690">
        <v>74.989997860000003</v>
      </c>
      <c r="Z690">
        <v>299.9500084</v>
      </c>
      <c r="AA6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0" t="s">
        <v>66</v>
      </c>
    </row>
    <row r="691" spans="1:28" x14ac:dyDescent="0.35">
      <c r="A691">
        <v>3625</v>
      </c>
      <c r="B691" s="1">
        <v>42057</v>
      </c>
      <c r="C691">
        <v>4</v>
      </c>
      <c r="D691">
        <f>WORKDAY(Table3[[#This Row],[Days for shipment (scheduled)]],Table4[[#This Row],[Week Day]])</f>
        <v>13</v>
      </c>
      <c r="E691">
        <v>0</v>
      </c>
      <c r="F691" t="s">
        <v>62</v>
      </c>
      <c r="H691">
        <v>29</v>
      </c>
      <c r="I691" t="str">
        <f>_xlfn.XLOOKUP(Table3[[#This Row],[Category Id]],DataCo_Products[Product Category Id],DataCo_Products[Product Category Name])</f>
        <v>Shop By Sport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>
        <v>29</v>
      </c>
      <c r="T691">
        <v>627</v>
      </c>
      <c r="U691" t="str">
        <f>_xlfn.XLOOKUP(Table3[[#This Row],[Product Id]],DataCo_Products[Product Id],DataCo_Products[Product Name])</f>
        <v>Under Armour Girls' Toddler Spine Surge Runni</v>
      </c>
      <c r="V691">
        <v>39.990001679999999</v>
      </c>
      <c r="W691">
        <v>34.198098313835338</v>
      </c>
      <c r="X691">
        <v>5</v>
      </c>
      <c r="Y691">
        <v>6</v>
      </c>
      <c r="Z691">
        <v>199.9500084</v>
      </c>
      <c r="AA6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1" t="s">
        <v>66</v>
      </c>
    </row>
    <row r="692" spans="1:28" x14ac:dyDescent="0.35">
      <c r="A692">
        <v>52321</v>
      </c>
      <c r="B692" s="1">
        <v>42768</v>
      </c>
      <c r="C692">
        <v>4</v>
      </c>
      <c r="D692">
        <f>WORKDAY(Table3[[#This Row],[Days for shipment (scheduled)]],Table4[[#This Row],[Week Day]])</f>
        <v>5</v>
      </c>
      <c r="E692">
        <v>0</v>
      </c>
      <c r="F692" t="s">
        <v>62</v>
      </c>
      <c r="H692">
        <v>24</v>
      </c>
      <c r="I692" t="str">
        <f>_xlfn.XLOOKUP(Table3[[#This Row],[Category Id]],DataCo_Products[Product Category Id],DataCo_Products[Product Category Name])</f>
        <v>Women's Apparel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>
        <v>24</v>
      </c>
      <c r="T692">
        <v>502</v>
      </c>
      <c r="U692" t="str">
        <f>_xlfn.XLOOKUP(Table3[[#This Row],[Product Id]],DataCo_Products[Product Id],DataCo_Products[Product Name])</f>
        <v>Nike Men's Dri-FIT Victory Golf Polo</v>
      </c>
      <c r="V692">
        <v>50</v>
      </c>
      <c r="W692">
        <v>43.678035218757444</v>
      </c>
      <c r="X692">
        <v>5</v>
      </c>
      <c r="Y692">
        <v>10</v>
      </c>
      <c r="Z692">
        <v>250</v>
      </c>
      <c r="AA6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2" t="s">
        <v>66</v>
      </c>
    </row>
    <row r="693" spans="1:28" x14ac:dyDescent="0.35">
      <c r="A693">
        <v>58896</v>
      </c>
      <c r="B693" s="1">
        <v>42983</v>
      </c>
      <c r="C693">
        <v>4</v>
      </c>
      <c r="D693">
        <f>WORKDAY(Table3[[#This Row],[Days for shipment (scheduled)]],Table4[[#This Row],[Week Day]])</f>
        <v>6</v>
      </c>
      <c r="E693">
        <v>0</v>
      </c>
      <c r="F693" t="s">
        <v>62</v>
      </c>
      <c r="H693">
        <v>24</v>
      </c>
      <c r="I693" t="str">
        <f>_xlfn.XLOOKUP(Table3[[#This Row],[Category Id]],DataCo_Products[Product Category Id],DataCo_Products[Product Category Name])</f>
        <v>Women's Apparel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>
        <v>24</v>
      </c>
      <c r="T693">
        <v>502</v>
      </c>
      <c r="U693" t="str">
        <f>_xlfn.XLOOKUP(Table3[[#This Row],[Product Id]],DataCo_Products[Product Id],DataCo_Products[Product Name])</f>
        <v>Nike Men's Dri-FIT Victory Golf Polo</v>
      </c>
      <c r="V693">
        <v>50</v>
      </c>
      <c r="W693">
        <v>43.678035218757444</v>
      </c>
      <c r="X693">
        <v>5</v>
      </c>
      <c r="Y693">
        <v>25</v>
      </c>
      <c r="Z693">
        <v>250</v>
      </c>
      <c r="AA6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3" t="s">
        <v>66</v>
      </c>
    </row>
    <row r="694" spans="1:28" x14ac:dyDescent="0.35">
      <c r="A694">
        <v>5919</v>
      </c>
      <c r="B694" s="1">
        <v>42091</v>
      </c>
      <c r="C694">
        <v>4</v>
      </c>
      <c r="D694">
        <f>WORKDAY(Table3[[#This Row],[Days for shipment (scheduled)]],Table4[[#This Row],[Week Day]])</f>
        <v>9</v>
      </c>
      <c r="E694">
        <v>0</v>
      </c>
      <c r="F694" t="s">
        <v>62</v>
      </c>
      <c r="H694">
        <v>26</v>
      </c>
      <c r="I694" t="str">
        <f>_xlfn.XLOOKUP(Table3[[#This Row],[Category Id]],DataCo_Products[Product Category Id],DataCo_Products[Product Category Name])</f>
        <v>Girls' Apparel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>
        <v>26</v>
      </c>
      <c r="T694">
        <v>565</v>
      </c>
      <c r="U694" t="str">
        <f>_xlfn.XLOOKUP(Table3[[#This Row],[Product Id]],DataCo_Products[Product Id],DataCo_Products[Product Name])</f>
        <v>adidas Youth Germany Black/Red Away Match Soc</v>
      </c>
      <c r="V694">
        <v>70</v>
      </c>
      <c r="W694">
        <v>62.759999940857142</v>
      </c>
      <c r="X694">
        <v>5</v>
      </c>
      <c r="Y694">
        <v>35</v>
      </c>
      <c r="Z694">
        <v>350</v>
      </c>
      <c r="AA6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4" t="s">
        <v>66</v>
      </c>
    </row>
    <row r="695" spans="1:28" x14ac:dyDescent="0.35">
      <c r="A695">
        <v>52772</v>
      </c>
      <c r="B695" s="1">
        <v>42980</v>
      </c>
      <c r="C695">
        <v>4</v>
      </c>
      <c r="D695">
        <f>WORKDAY(Table3[[#This Row],[Days for shipment (scheduled)]],Table4[[#This Row],[Week Day]])</f>
        <v>10</v>
      </c>
      <c r="E695">
        <v>0</v>
      </c>
      <c r="F695" t="s">
        <v>62</v>
      </c>
      <c r="H695">
        <v>24</v>
      </c>
      <c r="I695" t="str">
        <f>_xlfn.XLOOKUP(Table3[[#This Row],[Category Id]],DataCo_Products[Product Category Id],DataCo_Products[Product Category Name])</f>
        <v>Women's Apparel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>
        <v>24</v>
      </c>
      <c r="T695">
        <v>502</v>
      </c>
      <c r="U695" t="str">
        <f>_xlfn.XLOOKUP(Table3[[#This Row],[Product Id]],DataCo_Products[Product Id],DataCo_Products[Product Name])</f>
        <v>Nike Men's Dri-FIT Victory Golf Polo</v>
      </c>
      <c r="V695">
        <v>50</v>
      </c>
      <c r="W695">
        <v>43.678035218757444</v>
      </c>
      <c r="X695">
        <v>5</v>
      </c>
      <c r="Y695">
        <v>30</v>
      </c>
      <c r="Z695">
        <v>250</v>
      </c>
      <c r="AA6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5" t="s">
        <v>66</v>
      </c>
    </row>
    <row r="696" spans="1:28" x14ac:dyDescent="0.35">
      <c r="A696">
        <v>9063</v>
      </c>
      <c r="B696" s="1">
        <v>42137</v>
      </c>
      <c r="C696">
        <v>4</v>
      </c>
      <c r="D696">
        <f>WORKDAY(Table3[[#This Row],[Days for shipment (scheduled)]],Table4[[#This Row],[Week Day]])</f>
        <v>11</v>
      </c>
      <c r="E696">
        <v>0</v>
      </c>
      <c r="F696" t="s">
        <v>62</v>
      </c>
      <c r="H696">
        <v>26</v>
      </c>
      <c r="I696" t="str">
        <f>_xlfn.XLOOKUP(Table3[[#This Row],[Category Id]],DataCo_Products[Product Category Id],DataCo_Products[Product Category Name])</f>
        <v>Girls' Apparel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>
        <v>26</v>
      </c>
      <c r="T696">
        <v>564</v>
      </c>
      <c r="U696" t="str">
        <f>_xlfn.XLOOKUP(Table3[[#This Row],[Product Id]],DataCo_Products[Product Id],DataCo_Products[Product Name])</f>
        <v>Nike Men's Deutschland Weltmeister Winners Bl</v>
      </c>
      <c r="V696">
        <v>30</v>
      </c>
      <c r="W696">
        <v>45.158749390000004</v>
      </c>
      <c r="X696">
        <v>5</v>
      </c>
      <c r="Y696">
        <v>27</v>
      </c>
      <c r="Z696">
        <v>150</v>
      </c>
      <c r="AA6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6" t="s">
        <v>66</v>
      </c>
    </row>
    <row r="697" spans="1:28" x14ac:dyDescent="0.35">
      <c r="A697">
        <v>61419</v>
      </c>
      <c r="B697" s="1">
        <v>42901</v>
      </c>
      <c r="C697">
        <v>4</v>
      </c>
      <c r="D697">
        <f>WORKDAY(Table3[[#This Row],[Days for shipment (scheduled)]],Table4[[#This Row],[Week Day]])</f>
        <v>12</v>
      </c>
      <c r="E697">
        <v>0</v>
      </c>
      <c r="F697" t="s">
        <v>62</v>
      </c>
      <c r="H697">
        <v>24</v>
      </c>
      <c r="I697" t="str">
        <f>_xlfn.XLOOKUP(Table3[[#This Row],[Category Id]],DataCo_Products[Product Category Id],DataCo_Products[Product Category Name])</f>
        <v>Women's Apparel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>
        <v>24</v>
      </c>
      <c r="T697">
        <v>502</v>
      </c>
      <c r="U697" t="str">
        <f>_xlfn.XLOOKUP(Table3[[#This Row],[Product Id]],DataCo_Products[Product Id],DataCo_Products[Product Name])</f>
        <v>Nike Men's Dri-FIT Victory Golf Polo</v>
      </c>
      <c r="V697">
        <v>50</v>
      </c>
      <c r="W697">
        <v>43.678035218757444</v>
      </c>
      <c r="X697">
        <v>5</v>
      </c>
      <c r="Y697">
        <v>50</v>
      </c>
      <c r="Z697">
        <v>250</v>
      </c>
      <c r="AA6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7" t="s">
        <v>66</v>
      </c>
    </row>
    <row r="698" spans="1:28" x14ac:dyDescent="0.35">
      <c r="A698">
        <v>5919</v>
      </c>
      <c r="B698" s="1">
        <v>42091</v>
      </c>
      <c r="C698">
        <v>4</v>
      </c>
      <c r="D698">
        <f>WORKDAY(Table3[[#This Row],[Days for shipment (scheduled)]],Table4[[#This Row],[Week Day]])</f>
        <v>13</v>
      </c>
      <c r="E698">
        <v>0</v>
      </c>
      <c r="F698" t="s">
        <v>62</v>
      </c>
      <c r="H698">
        <v>29</v>
      </c>
      <c r="I698" t="str">
        <f>_xlfn.XLOOKUP(Table3[[#This Row],[Category Id]],DataCo_Products[Product Category Id],DataCo_Products[Product Category Name])</f>
        <v>Shop By Sport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>
        <v>29</v>
      </c>
      <c r="T698">
        <v>627</v>
      </c>
      <c r="U698" t="str">
        <f>_xlfn.XLOOKUP(Table3[[#This Row],[Product Id]],DataCo_Products[Product Id],DataCo_Products[Product Name])</f>
        <v>Under Armour Girls' Toddler Spine Surge Runni</v>
      </c>
      <c r="V698">
        <v>39.990001679999999</v>
      </c>
      <c r="W698">
        <v>34.198098313835338</v>
      </c>
      <c r="X698">
        <v>5</v>
      </c>
      <c r="Y698">
        <v>49.990001679999999</v>
      </c>
      <c r="Z698">
        <v>199.9500084</v>
      </c>
      <c r="AA6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8" t="s">
        <v>66</v>
      </c>
    </row>
    <row r="699" spans="1:28" x14ac:dyDescent="0.35">
      <c r="A699">
        <v>906</v>
      </c>
      <c r="B699" s="1">
        <v>42018</v>
      </c>
      <c r="C699">
        <v>4</v>
      </c>
      <c r="D699">
        <f>WORKDAY(Table3[[#This Row],[Days for shipment (scheduled)]],Table4[[#This Row],[Week Day]])</f>
        <v>5</v>
      </c>
      <c r="E699">
        <v>0</v>
      </c>
      <c r="F699" t="s">
        <v>62</v>
      </c>
      <c r="H699">
        <v>40</v>
      </c>
      <c r="I699" t="str">
        <f>_xlfn.XLOOKUP(Table3[[#This Row],[Category Id]],DataCo_Products[Product Category Id],DataCo_Products[Product Category Name])</f>
        <v>Accessories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>
        <v>40</v>
      </c>
      <c r="T699">
        <v>886</v>
      </c>
      <c r="U699" t="str">
        <f>_xlfn.XLOOKUP(Table3[[#This Row],[Product Id]],DataCo_Products[Product Id],DataCo_Products[Product Name])</f>
        <v>Team Golf San Francisco Giants Putter Grip</v>
      </c>
      <c r="V699">
        <v>24.989999770000001</v>
      </c>
      <c r="W699">
        <v>18.459749817000002</v>
      </c>
      <c r="X699">
        <v>2</v>
      </c>
      <c r="Y699">
        <v>8.5</v>
      </c>
      <c r="Z699">
        <v>49.979999540000001</v>
      </c>
      <c r="AA6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699" t="s">
        <v>66</v>
      </c>
    </row>
    <row r="700" spans="1:28" x14ac:dyDescent="0.35">
      <c r="A700">
        <v>5479</v>
      </c>
      <c r="B700" s="1">
        <v>42084</v>
      </c>
      <c r="C700">
        <v>4</v>
      </c>
      <c r="D700">
        <f>WORKDAY(Table3[[#This Row],[Days for shipment (scheduled)]],Table4[[#This Row],[Week Day]])</f>
        <v>6</v>
      </c>
      <c r="E700">
        <v>1</v>
      </c>
      <c r="F700" t="s">
        <v>62</v>
      </c>
      <c r="H700">
        <v>41</v>
      </c>
      <c r="I700" t="str">
        <f>_xlfn.XLOOKUP(Table3[[#This Row],[Category Id]],DataCo_Products[Product Category Id],DataCo_Products[Product Category Name])</f>
        <v>Trade-In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>
        <v>41</v>
      </c>
      <c r="T700">
        <v>926</v>
      </c>
      <c r="U700" t="str">
        <f>_xlfn.XLOOKUP(Table3[[#This Row],[Product Id]],DataCo_Products[Product Id],DataCo_Products[Product Name])</f>
        <v>Glove It Imperial Golf Towel</v>
      </c>
      <c r="V700">
        <v>15.989999770000001</v>
      </c>
      <c r="W700">
        <v>12.230249713200003</v>
      </c>
      <c r="X700">
        <v>2</v>
      </c>
      <c r="Y700">
        <v>5.7600002290000001</v>
      </c>
      <c r="Z700">
        <v>31.979999540000001</v>
      </c>
      <c r="AA7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0" t="s">
        <v>66</v>
      </c>
    </row>
    <row r="701" spans="1:28" x14ac:dyDescent="0.35">
      <c r="A701">
        <v>51396</v>
      </c>
      <c r="B701" s="1">
        <v>42755</v>
      </c>
      <c r="C701">
        <v>4</v>
      </c>
      <c r="D701">
        <f>WORKDAY(Table3[[#This Row],[Days for shipment (scheduled)]],Table4[[#This Row],[Week Day]])</f>
        <v>9</v>
      </c>
      <c r="E701">
        <v>0</v>
      </c>
      <c r="F701" t="s">
        <v>62</v>
      </c>
      <c r="H701">
        <v>37</v>
      </c>
      <c r="I701" t="str">
        <f>_xlfn.XLOOKUP(Table3[[#This Row],[Category Id]],DataCo_Products[Product Category Id],DataCo_Products[Product Category Name])</f>
        <v>Electronics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>
        <v>37</v>
      </c>
      <c r="T701">
        <v>828</v>
      </c>
      <c r="U701" t="str">
        <f>_xlfn.XLOOKUP(Table3[[#This Row],[Product Id]],DataCo_Products[Product Id],DataCo_Products[Product Name])</f>
        <v>Bridgestone e6 Straight Distance NFL San Dieg</v>
      </c>
      <c r="V701">
        <v>31.989999770000001</v>
      </c>
      <c r="W701">
        <v>24.284221986666665</v>
      </c>
      <c r="X701">
        <v>2</v>
      </c>
      <c r="Y701">
        <v>12.80000019</v>
      </c>
      <c r="Z701">
        <v>63.979999540000001</v>
      </c>
      <c r="AA7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1" t="s">
        <v>66</v>
      </c>
    </row>
    <row r="702" spans="1:28" x14ac:dyDescent="0.35">
      <c r="A702">
        <v>10116</v>
      </c>
      <c r="B702" s="1">
        <v>42152</v>
      </c>
      <c r="C702">
        <v>4</v>
      </c>
      <c r="D702">
        <f>WORKDAY(Table3[[#This Row],[Days for shipment (scheduled)]],Table4[[#This Row],[Week Day]])</f>
        <v>10</v>
      </c>
      <c r="E702">
        <v>0</v>
      </c>
      <c r="F702" t="s">
        <v>62</v>
      </c>
      <c r="H702">
        <v>9</v>
      </c>
      <c r="I702" t="str">
        <f>_xlfn.XLOOKUP(Table3[[#This Row],[Category Id]],DataCo_Products[Product Category Id],DataCo_Products[Product Category Name])</f>
        <v>Cardio Equipment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>
        <v>9</v>
      </c>
      <c r="T702">
        <v>191</v>
      </c>
      <c r="U702" t="str">
        <f>_xlfn.XLOOKUP(Table3[[#This Row],[Product Id]],DataCo_Products[Product Id],DataCo_Products[Product Name])</f>
        <v>Nike Men's Free 5.0+ Running Shoe</v>
      </c>
      <c r="V702">
        <v>99.989997860000003</v>
      </c>
      <c r="W702">
        <v>95.114003926871064</v>
      </c>
      <c r="X702">
        <v>2</v>
      </c>
      <c r="Y702">
        <v>10</v>
      </c>
      <c r="Z702">
        <v>199.97999572000001</v>
      </c>
      <c r="AA7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2" t="s">
        <v>66</v>
      </c>
    </row>
    <row r="703" spans="1:28" x14ac:dyDescent="0.35">
      <c r="A703">
        <v>1756</v>
      </c>
      <c r="B703" s="1">
        <v>42030</v>
      </c>
      <c r="C703">
        <v>4</v>
      </c>
      <c r="D703">
        <f>WORKDAY(Table3[[#This Row],[Days for shipment (scheduled)]],Table4[[#This Row],[Week Day]])</f>
        <v>11</v>
      </c>
      <c r="E703">
        <v>0</v>
      </c>
      <c r="F703" t="s">
        <v>62</v>
      </c>
      <c r="H703">
        <v>9</v>
      </c>
      <c r="I703" t="str">
        <f>_xlfn.XLOOKUP(Table3[[#This Row],[Category Id]],DataCo_Products[Product Category Id],DataCo_Products[Product Category Name])</f>
        <v>Cardio Equipment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>
        <v>9</v>
      </c>
      <c r="T703">
        <v>191</v>
      </c>
      <c r="U703" t="str">
        <f>_xlfn.XLOOKUP(Table3[[#This Row],[Product Id]],DataCo_Products[Product Id],DataCo_Products[Product Name])</f>
        <v>Nike Men's Free 5.0+ Running Shoe</v>
      </c>
      <c r="V703">
        <v>99.989997860000003</v>
      </c>
      <c r="W703">
        <v>95.114003926871064</v>
      </c>
      <c r="X703">
        <v>2</v>
      </c>
      <c r="Y703">
        <v>14</v>
      </c>
      <c r="Z703">
        <v>199.97999572000001</v>
      </c>
      <c r="AA7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3" t="s">
        <v>66</v>
      </c>
    </row>
    <row r="704" spans="1:28" x14ac:dyDescent="0.35">
      <c r="A704">
        <v>10014</v>
      </c>
      <c r="B704" s="1">
        <v>42151</v>
      </c>
      <c r="C704">
        <v>4</v>
      </c>
      <c r="D704">
        <f>WORKDAY(Table3[[#This Row],[Days for shipment (scheduled)]],Table4[[#This Row],[Week Day]])</f>
        <v>12</v>
      </c>
      <c r="E704">
        <v>0</v>
      </c>
      <c r="F704" t="s">
        <v>62</v>
      </c>
      <c r="H704">
        <v>9</v>
      </c>
      <c r="I704" t="str">
        <f>_xlfn.XLOOKUP(Table3[[#This Row],[Category Id]],DataCo_Products[Product Category Id],DataCo_Products[Product Category Name])</f>
        <v>Cardio Equipment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>
        <v>9</v>
      </c>
      <c r="T704">
        <v>191</v>
      </c>
      <c r="U704" t="str">
        <f>_xlfn.XLOOKUP(Table3[[#This Row],[Product Id]],DataCo_Products[Product Id],DataCo_Products[Product Name])</f>
        <v>Nike Men's Free 5.0+ Running Shoe</v>
      </c>
      <c r="V704">
        <v>99.989997860000003</v>
      </c>
      <c r="W704">
        <v>95.114003926871064</v>
      </c>
      <c r="X704">
        <v>2</v>
      </c>
      <c r="Y704">
        <v>26</v>
      </c>
      <c r="Z704">
        <v>199.97999572000001</v>
      </c>
      <c r="AA7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4" t="s">
        <v>66</v>
      </c>
    </row>
    <row r="705" spans="1:28" x14ac:dyDescent="0.35">
      <c r="A705">
        <v>1991</v>
      </c>
      <c r="B705" s="1">
        <v>42034</v>
      </c>
      <c r="C705">
        <v>4</v>
      </c>
      <c r="D705">
        <f>WORKDAY(Table3[[#This Row],[Days for shipment (scheduled)]],Table4[[#This Row],[Week Day]])</f>
        <v>13</v>
      </c>
      <c r="E705">
        <v>0</v>
      </c>
      <c r="F705" t="s">
        <v>62</v>
      </c>
      <c r="H705">
        <v>9</v>
      </c>
      <c r="I705" t="str">
        <f>_xlfn.XLOOKUP(Table3[[#This Row],[Category Id]],DataCo_Products[Product Category Id],DataCo_Products[Product Category Name])</f>
        <v>Cardio Equipment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>
        <v>9</v>
      </c>
      <c r="T705">
        <v>191</v>
      </c>
      <c r="U705" t="str">
        <f>_xlfn.XLOOKUP(Table3[[#This Row],[Product Id]],DataCo_Products[Product Id],DataCo_Products[Product Name])</f>
        <v>Nike Men's Free 5.0+ Running Shoe</v>
      </c>
      <c r="V705">
        <v>99.989997860000003</v>
      </c>
      <c r="W705">
        <v>95.114003926871064</v>
      </c>
      <c r="X705">
        <v>2</v>
      </c>
      <c r="Y705">
        <v>32</v>
      </c>
      <c r="Z705">
        <v>199.97999572000001</v>
      </c>
      <c r="AA7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5" t="s">
        <v>66</v>
      </c>
    </row>
    <row r="706" spans="1:28" x14ac:dyDescent="0.35">
      <c r="A706">
        <v>52533</v>
      </c>
      <c r="B706" s="1">
        <v>42857</v>
      </c>
      <c r="C706">
        <v>4</v>
      </c>
      <c r="D706">
        <f>WORKDAY(Table3[[#This Row],[Days for shipment (scheduled)]],Table4[[#This Row],[Week Day]])</f>
        <v>5</v>
      </c>
      <c r="E706">
        <v>0</v>
      </c>
      <c r="F706" t="s">
        <v>62</v>
      </c>
      <c r="H706">
        <v>17</v>
      </c>
      <c r="I706" t="str">
        <f>_xlfn.XLOOKUP(Table3[[#This Row],[Category Id]],DataCo_Products[Product Category Id],DataCo_Products[Product Category Name])</f>
        <v>Cleats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>
        <v>17</v>
      </c>
      <c r="T706">
        <v>365</v>
      </c>
      <c r="U706" t="str">
        <f>_xlfn.XLOOKUP(Table3[[#This Row],[Product Id]],DataCo_Products[Product Id],DataCo_Products[Product Name])</f>
        <v>Perfect Fitness Perfect Rip Deck</v>
      </c>
      <c r="V706">
        <v>59.990001679999999</v>
      </c>
      <c r="W706">
        <v>54.488929209402009</v>
      </c>
      <c r="X706">
        <v>2</v>
      </c>
      <c r="Y706">
        <v>14.399999619999999</v>
      </c>
      <c r="Z706">
        <v>119.98000336</v>
      </c>
      <c r="AA7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6" t="s">
        <v>66</v>
      </c>
    </row>
    <row r="707" spans="1:28" x14ac:dyDescent="0.35">
      <c r="A707">
        <v>52533</v>
      </c>
      <c r="B707" s="1">
        <v>42857</v>
      </c>
      <c r="C707">
        <v>4</v>
      </c>
      <c r="D707">
        <f>WORKDAY(Table3[[#This Row],[Days for shipment (scheduled)]],Table4[[#This Row],[Week Day]])</f>
        <v>6</v>
      </c>
      <c r="E707">
        <v>0</v>
      </c>
      <c r="F707" t="s">
        <v>62</v>
      </c>
      <c r="H707">
        <v>17</v>
      </c>
      <c r="I707" t="str">
        <f>_xlfn.XLOOKUP(Table3[[#This Row],[Category Id]],DataCo_Products[Product Category Id],DataCo_Products[Product Category Name])</f>
        <v>Cleats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>
        <v>17</v>
      </c>
      <c r="T707">
        <v>365</v>
      </c>
      <c r="U707" t="str">
        <f>_xlfn.XLOOKUP(Table3[[#This Row],[Product Id]],DataCo_Products[Product Id],DataCo_Products[Product Name])</f>
        <v>Perfect Fitness Perfect Rip Deck</v>
      </c>
      <c r="V707">
        <v>59.990001679999999</v>
      </c>
      <c r="W707">
        <v>54.488929209402009</v>
      </c>
      <c r="X707">
        <v>2</v>
      </c>
      <c r="Y707">
        <v>15.600000380000001</v>
      </c>
      <c r="Z707">
        <v>119.98000336</v>
      </c>
      <c r="AA7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7" t="s">
        <v>66</v>
      </c>
    </row>
    <row r="708" spans="1:28" x14ac:dyDescent="0.35">
      <c r="A708">
        <v>2332</v>
      </c>
      <c r="B708" s="1">
        <v>42096</v>
      </c>
      <c r="C708">
        <v>4</v>
      </c>
      <c r="D708">
        <f>WORKDAY(Table3[[#This Row],[Days for shipment (scheduled)]],Table4[[#This Row],[Week Day]])</f>
        <v>9</v>
      </c>
      <c r="E708">
        <v>0</v>
      </c>
      <c r="F708" t="s">
        <v>62</v>
      </c>
      <c r="H708">
        <v>17</v>
      </c>
      <c r="I708" t="str">
        <f>_xlfn.XLOOKUP(Table3[[#This Row],[Category Id]],DataCo_Products[Product Category Id],DataCo_Products[Product Category Name])</f>
        <v>Cleats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>
        <v>17</v>
      </c>
      <c r="T708">
        <v>365</v>
      </c>
      <c r="U708" t="str">
        <f>_xlfn.XLOOKUP(Table3[[#This Row],[Product Id]],DataCo_Products[Product Id],DataCo_Products[Product Name])</f>
        <v>Perfect Fitness Perfect Rip Deck</v>
      </c>
      <c r="V708">
        <v>59.990001679999999</v>
      </c>
      <c r="W708">
        <v>54.488929209402009</v>
      </c>
      <c r="X708">
        <v>2</v>
      </c>
      <c r="Y708">
        <v>15.600000380000001</v>
      </c>
      <c r="Z708">
        <v>119.98000336</v>
      </c>
      <c r="AA7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8" t="s">
        <v>66</v>
      </c>
    </row>
    <row r="709" spans="1:28" x14ac:dyDescent="0.35">
      <c r="A709">
        <v>10276</v>
      </c>
      <c r="B709" s="1">
        <v>42154</v>
      </c>
      <c r="C709">
        <v>4</v>
      </c>
      <c r="D709">
        <f>WORKDAY(Table3[[#This Row],[Days for shipment (scheduled)]],Table4[[#This Row],[Week Day]])</f>
        <v>10</v>
      </c>
      <c r="E709">
        <v>0</v>
      </c>
      <c r="F709" t="s">
        <v>62</v>
      </c>
      <c r="H709">
        <v>24</v>
      </c>
      <c r="I709" t="str">
        <f>_xlfn.XLOOKUP(Table3[[#This Row],[Category Id]],DataCo_Products[Product Category Id],DataCo_Products[Product Category Name])</f>
        <v>Women's Apparel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>
        <v>24</v>
      </c>
      <c r="T709">
        <v>502</v>
      </c>
      <c r="U709" t="str">
        <f>_xlfn.XLOOKUP(Table3[[#This Row],[Product Id]],DataCo_Products[Product Id],DataCo_Products[Product Name])</f>
        <v>Nike Men's Dri-FIT Victory Golf Polo</v>
      </c>
      <c r="V709">
        <v>50</v>
      </c>
      <c r="W709">
        <v>43.678035218757444</v>
      </c>
      <c r="X709">
        <v>2</v>
      </c>
      <c r="Y709">
        <v>1</v>
      </c>
      <c r="Z709">
        <v>100</v>
      </c>
      <c r="AA7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09" t="s">
        <v>66</v>
      </c>
    </row>
    <row r="710" spans="1:28" x14ac:dyDescent="0.35">
      <c r="A710">
        <v>2911</v>
      </c>
      <c r="B710" s="1">
        <v>42340</v>
      </c>
      <c r="C710">
        <v>4</v>
      </c>
      <c r="D710">
        <f>WORKDAY(Table3[[#This Row],[Days for shipment (scheduled)]],Table4[[#This Row],[Week Day]])</f>
        <v>11</v>
      </c>
      <c r="E710">
        <v>0</v>
      </c>
      <c r="F710" t="s">
        <v>62</v>
      </c>
      <c r="H710">
        <v>24</v>
      </c>
      <c r="I710" t="str">
        <f>_xlfn.XLOOKUP(Table3[[#This Row],[Category Id]],DataCo_Products[Product Category Id],DataCo_Products[Product Category Name])</f>
        <v>Women's Apparel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>
        <v>24</v>
      </c>
      <c r="T710">
        <v>502</v>
      </c>
      <c r="U710" t="str">
        <f>_xlfn.XLOOKUP(Table3[[#This Row],[Product Id]],DataCo_Products[Product Id],DataCo_Products[Product Name])</f>
        <v>Nike Men's Dri-FIT Victory Golf Polo</v>
      </c>
      <c r="V710">
        <v>50</v>
      </c>
      <c r="W710">
        <v>43.678035218757444</v>
      </c>
      <c r="X710">
        <v>2</v>
      </c>
      <c r="Y710">
        <v>2</v>
      </c>
      <c r="Z710">
        <v>100</v>
      </c>
      <c r="AA7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10" t="s">
        <v>66</v>
      </c>
    </row>
    <row r="711" spans="1:28" x14ac:dyDescent="0.35">
      <c r="A711">
        <v>53568</v>
      </c>
      <c r="B711" s="1">
        <v>42786</v>
      </c>
      <c r="C711">
        <v>4</v>
      </c>
      <c r="D711">
        <f>WORKDAY(Table3[[#This Row],[Days for shipment (scheduled)]],Table4[[#This Row],[Week Day]])</f>
        <v>12</v>
      </c>
      <c r="E711">
        <v>0</v>
      </c>
      <c r="F711" t="s">
        <v>62</v>
      </c>
      <c r="H711">
        <v>29</v>
      </c>
      <c r="I711" t="str">
        <f>_xlfn.XLOOKUP(Table3[[#This Row],[Category Id]],DataCo_Products[Product Category Id],DataCo_Products[Product Category Name])</f>
        <v>Shop By Sport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>
        <v>29</v>
      </c>
      <c r="T711">
        <v>627</v>
      </c>
      <c r="U711" t="str">
        <f>_xlfn.XLOOKUP(Table3[[#This Row],[Product Id]],DataCo_Products[Product Id],DataCo_Products[Product Name])</f>
        <v>Under Armour Girls' Toddler Spine Surge Runni</v>
      </c>
      <c r="V711">
        <v>39.990001679999999</v>
      </c>
      <c r="W711">
        <v>34.198098313835338</v>
      </c>
      <c r="X711">
        <v>2</v>
      </c>
      <c r="Y711">
        <v>4</v>
      </c>
      <c r="Z711">
        <v>79.980003359999998</v>
      </c>
      <c r="AA7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11" t="s">
        <v>66</v>
      </c>
    </row>
    <row r="712" spans="1:28" x14ac:dyDescent="0.35">
      <c r="A712">
        <v>53568</v>
      </c>
      <c r="B712" s="1">
        <v>42786</v>
      </c>
      <c r="C712">
        <v>4</v>
      </c>
      <c r="D712">
        <f>WORKDAY(Table3[[#This Row],[Days for shipment (scheduled)]],Table4[[#This Row],[Week Day]])</f>
        <v>13</v>
      </c>
      <c r="E712">
        <v>0</v>
      </c>
      <c r="F712" t="s">
        <v>62</v>
      </c>
      <c r="H712">
        <v>24</v>
      </c>
      <c r="I712" t="str">
        <f>_xlfn.XLOOKUP(Table3[[#This Row],[Category Id]],DataCo_Products[Product Category Id],DataCo_Products[Product Category Name])</f>
        <v>Women's Apparel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>
        <v>24</v>
      </c>
      <c r="T712">
        <v>502</v>
      </c>
      <c r="U712" t="str">
        <f>_xlfn.XLOOKUP(Table3[[#This Row],[Product Id]],DataCo_Products[Product Id],DataCo_Products[Product Name])</f>
        <v>Nike Men's Dri-FIT Victory Golf Polo</v>
      </c>
      <c r="V712">
        <v>50</v>
      </c>
      <c r="W712">
        <v>43.678035218757444</v>
      </c>
      <c r="X712">
        <v>2</v>
      </c>
      <c r="Y712">
        <v>20</v>
      </c>
      <c r="Z712">
        <v>100</v>
      </c>
      <c r="AA7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12" t="s">
        <v>66</v>
      </c>
    </row>
    <row r="713" spans="1:28" x14ac:dyDescent="0.35">
      <c r="A713">
        <v>6783</v>
      </c>
      <c r="B713" s="1">
        <v>42281</v>
      </c>
      <c r="C713">
        <v>2</v>
      </c>
      <c r="D713">
        <f>WORKDAY(Table3[[#This Row],[Days for shipment (scheduled)]],Table4[[#This Row],[Week Day]])</f>
        <v>3</v>
      </c>
      <c r="E713">
        <v>1</v>
      </c>
      <c r="F713" t="s">
        <v>23</v>
      </c>
      <c r="H713">
        <v>9</v>
      </c>
      <c r="I713" t="str">
        <f>_xlfn.XLOOKUP(Table3[[#This Row],[Category Id]],DataCo_Products[Product Category Id],DataCo_Products[Product Category Name])</f>
        <v>Cardio Equipment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>
        <v>9</v>
      </c>
      <c r="T713">
        <v>191</v>
      </c>
      <c r="U713" t="str">
        <f>_xlfn.XLOOKUP(Table3[[#This Row],[Product Id]],DataCo_Products[Product Id],DataCo_Products[Product Name])</f>
        <v>Nike Men's Free 5.0+ Running Shoe</v>
      </c>
      <c r="V713">
        <v>99.989997860000003</v>
      </c>
      <c r="W713">
        <v>95.114003926871064</v>
      </c>
      <c r="X713">
        <v>5</v>
      </c>
      <c r="Y713">
        <v>25</v>
      </c>
      <c r="Z713">
        <v>499.94998930000003</v>
      </c>
      <c r="AA71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3" t="s">
        <v>30</v>
      </c>
    </row>
    <row r="714" spans="1:28" x14ac:dyDescent="0.35">
      <c r="A714">
        <v>4135</v>
      </c>
      <c r="B714" s="1">
        <v>42038</v>
      </c>
      <c r="C714">
        <v>2</v>
      </c>
      <c r="D714">
        <f>WORKDAY(Table3[[#This Row],[Days for shipment (scheduled)]],Table4[[#This Row],[Week Day]])</f>
        <v>4</v>
      </c>
      <c r="E714">
        <v>1</v>
      </c>
      <c r="F714" t="s">
        <v>23</v>
      </c>
      <c r="H714">
        <v>17</v>
      </c>
      <c r="I714" t="str">
        <f>_xlfn.XLOOKUP(Table3[[#This Row],[Category Id]],DataCo_Products[Product Category Id],DataCo_Products[Product Category Name])</f>
        <v>Cleats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>
        <v>17</v>
      </c>
      <c r="T714">
        <v>365</v>
      </c>
      <c r="U714" t="str">
        <f>_xlfn.XLOOKUP(Table3[[#This Row],[Product Id]],DataCo_Products[Product Id],DataCo_Products[Product Name])</f>
        <v>Perfect Fitness Perfect Rip Deck</v>
      </c>
      <c r="V714">
        <v>59.990001679999999</v>
      </c>
      <c r="W714">
        <v>54.488929209402009</v>
      </c>
      <c r="X714">
        <v>5</v>
      </c>
      <c r="Y714">
        <v>3</v>
      </c>
      <c r="Z714">
        <v>299.9500084</v>
      </c>
      <c r="AA71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4" t="s">
        <v>30</v>
      </c>
    </row>
    <row r="715" spans="1:28" x14ac:dyDescent="0.35">
      <c r="A715">
        <v>4135</v>
      </c>
      <c r="B715" s="1">
        <v>42038</v>
      </c>
      <c r="C715">
        <v>2</v>
      </c>
      <c r="D715">
        <f>WORKDAY(Table3[[#This Row],[Days for shipment (scheduled)]],Table4[[#This Row],[Week Day]])</f>
        <v>5</v>
      </c>
      <c r="E715">
        <v>1</v>
      </c>
      <c r="F715" t="s">
        <v>23</v>
      </c>
      <c r="H715">
        <v>17</v>
      </c>
      <c r="I715" t="str">
        <f>_xlfn.XLOOKUP(Table3[[#This Row],[Category Id]],DataCo_Products[Product Category Id],DataCo_Products[Product Category Name])</f>
        <v>Cleats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>
        <v>17</v>
      </c>
      <c r="T715">
        <v>365</v>
      </c>
      <c r="U715" t="str">
        <f>_xlfn.XLOOKUP(Table3[[#This Row],[Product Id]],DataCo_Products[Product Id],DataCo_Products[Product Name])</f>
        <v>Perfect Fitness Perfect Rip Deck</v>
      </c>
      <c r="V715">
        <v>59.990001679999999</v>
      </c>
      <c r="W715">
        <v>54.488929209402009</v>
      </c>
      <c r="X715">
        <v>5</v>
      </c>
      <c r="Y715">
        <v>6</v>
      </c>
      <c r="Z715">
        <v>299.9500084</v>
      </c>
      <c r="AA71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5" t="s">
        <v>30</v>
      </c>
    </row>
    <row r="716" spans="1:28" x14ac:dyDescent="0.35">
      <c r="A716">
        <v>56973</v>
      </c>
      <c r="B716" s="1">
        <v>43043</v>
      </c>
      <c r="C716">
        <v>2</v>
      </c>
      <c r="D716">
        <f>WORKDAY(Table3[[#This Row],[Days for shipment (scheduled)]],Table4[[#This Row],[Week Day]])</f>
        <v>6</v>
      </c>
      <c r="E716">
        <v>1</v>
      </c>
      <c r="F716" t="s">
        <v>23</v>
      </c>
      <c r="H716">
        <v>17</v>
      </c>
      <c r="I716" t="str">
        <f>_xlfn.XLOOKUP(Table3[[#This Row],[Category Id]],DataCo_Products[Product Category Id],DataCo_Products[Product Category Name])</f>
        <v>Cleats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>
        <v>17</v>
      </c>
      <c r="T716">
        <v>365</v>
      </c>
      <c r="U716" t="str">
        <f>_xlfn.XLOOKUP(Table3[[#This Row],[Product Id]],DataCo_Products[Product Id],DataCo_Products[Product Name])</f>
        <v>Perfect Fitness Perfect Rip Deck</v>
      </c>
      <c r="V716">
        <v>59.990001679999999</v>
      </c>
      <c r="W716">
        <v>54.488929209402009</v>
      </c>
      <c r="X716">
        <v>5</v>
      </c>
      <c r="Y716">
        <v>6</v>
      </c>
      <c r="Z716">
        <v>299.9500084</v>
      </c>
      <c r="AA71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6" t="s">
        <v>30</v>
      </c>
    </row>
    <row r="717" spans="1:28" x14ac:dyDescent="0.35">
      <c r="A717">
        <v>5895</v>
      </c>
      <c r="B717" s="1">
        <v>42091</v>
      </c>
      <c r="C717">
        <v>2</v>
      </c>
      <c r="D717">
        <f>WORKDAY(Table3[[#This Row],[Days for shipment (scheduled)]],Table4[[#This Row],[Week Day]])</f>
        <v>9</v>
      </c>
      <c r="E717">
        <v>1</v>
      </c>
      <c r="F717" t="s">
        <v>23</v>
      </c>
      <c r="H717">
        <v>17</v>
      </c>
      <c r="I717" t="str">
        <f>_xlfn.XLOOKUP(Table3[[#This Row],[Category Id]],DataCo_Products[Product Category Id],DataCo_Products[Product Category Name])</f>
        <v>Cleats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>
        <v>17</v>
      </c>
      <c r="T717">
        <v>365</v>
      </c>
      <c r="U717" t="str">
        <f>_xlfn.XLOOKUP(Table3[[#This Row],[Product Id]],DataCo_Products[Product Id],DataCo_Products[Product Name])</f>
        <v>Perfect Fitness Perfect Rip Deck</v>
      </c>
      <c r="V717">
        <v>59.990001679999999</v>
      </c>
      <c r="W717">
        <v>54.488929209402009</v>
      </c>
      <c r="X717">
        <v>5</v>
      </c>
      <c r="Y717">
        <v>16.5</v>
      </c>
      <c r="Z717">
        <v>299.9500084</v>
      </c>
      <c r="AA71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7" t="s">
        <v>30</v>
      </c>
    </row>
    <row r="718" spans="1:28" x14ac:dyDescent="0.35">
      <c r="A718">
        <v>56357</v>
      </c>
      <c r="B718" s="1">
        <v>42770</v>
      </c>
      <c r="C718">
        <v>2</v>
      </c>
      <c r="D718">
        <f>WORKDAY(Table3[[#This Row],[Days for shipment (scheduled)]],Table4[[#This Row],[Week Day]])</f>
        <v>10</v>
      </c>
      <c r="E718">
        <v>1</v>
      </c>
      <c r="F718" t="s">
        <v>23</v>
      </c>
      <c r="H718">
        <v>17</v>
      </c>
      <c r="I718" t="str">
        <f>_xlfn.XLOOKUP(Table3[[#This Row],[Category Id]],DataCo_Products[Product Category Id],DataCo_Products[Product Category Name])</f>
        <v>Cleats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>
        <v>17</v>
      </c>
      <c r="T718">
        <v>365</v>
      </c>
      <c r="U718" t="str">
        <f>_xlfn.XLOOKUP(Table3[[#This Row],[Product Id]],DataCo_Products[Product Id],DataCo_Products[Product Name])</f>
        <v>Perfect Fitness Perfect Rip Deck</v>
      </c>
      <c r="V718">
        <v>59.990001679999999</v>
      </c>
      <c r="W718">
        <v>54.488929209402009</v>
      </c>
      <c r="X718">
        <v>5</v>
      </c>
      <c r="Y718">
        <v>16.5</v>
      </c>
      <c r="Z718">
        <v>299.9500084</v>
      </c>
      <c r="AA71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8" t="s">
        <v>30</v>
      </c>
    </row>
    <row r="719" spans="1:28" x14ac:dyDescent="0.35">
      <c r="A719">
        <v>6326</v>
      </c>
      <c r="B719" s="1">
        <v>42067</v>
      </c>
      <c r="C719">
        <v>2</v>
      </c>
      <c r="D719">
        <f>WORKDAY(Table3[[#This Row],[Days for shipment (scheduled)]],Table4[[#This Row],[Week Day]])</f>
        <v>11</v>
      </c>
      <c r="E719">
        <v>0</v>
      </c>
      <c r="F719" t="s">
        <v>23</v>
      </c>
      <c r="H719">
        <v>17</v>
      </c>
      <c r="I719" t="str">
        <f>_xlfn.XLOOKUP(Table3[[#This Row],[Category Id]],DataCo_Products[Product Category Id],DataCo_Products[Product Category Name])</f>
        <v>Cleats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>
        <v>17</v>
      </c>
      <c r="T719">
        <v>365</v>
      </c>
      <c r="U719" t="str">
        <f>_xlfn.XLOOKUP(Table3[[#This Row],[Product Id]],DataCo_Products[Product Id],DataCo_Products[Product Name])</f>
        <v>Perfect Fitness Perfect Rip Deck</v>
      </c>
      <c r="V719">
        <v>59.990001679999999</v>
      </c>
      <c r="W719">
        <v>54.488929209402009</v>
      </c>
      <c r="X719">
        <v>5</v>
      </c>
      <c r="Y719">
        <v>38.990001679999999</v>
      </c>
      <c r="Z719">
        <v>299.9500084</v>
      </c>
      <c r="AA71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19" t="s">
        <v>30</v>
      </c>
    </row>
    <row r="720" spans="1:28" x14ac:dyDescent="0.35">
      <c r="A720">
        <v>3975</v>
      </c>
      <c r="B720" s="1">
        <v>42063</v>
      </c>
      <c r="C720">
        <v>2</v>
      </c>
      <c r="D720">
        <f>WORKDAY(Table3[[#This Row],[Days for shipment (scheduled)]],Table4[[#This Row],[Week Day]])</f>
        <v>3</v>
      </c>
      <c r="E720">
        <v>1</v>
      </c>
      <c r="F720" t="s">
        <v>23</v>
      </c>
      <c r="H720">
        <v>17</v>
      </c>
      <c r="I720" t="str">
        <f>_xlfn.XLOOKUP(Table3[[#This Row],[Category Id]],DataCo_Products[Product Category Id],DataCo_Products[Product Category Name])</f>
        <v>Cleats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>
        <v>17</v>
      </c>
      <c r="T720">
        <v>365</v>
      </c>
      <c r="U720" t="str">
        <f>_xlfn.XLOOKUP(Table3[[#This Row],[Product Id]],DataCo_Products[Product Id],DataCo_Products[Product Name])</f>
        <v>Perfect Fitness Perfect Rip Deck</v>
      </c>
      <c r="V720">
        <v>59.990001679999999</v>
      </c>
      <c r="W720">
        <v>54.488929209402009</v>
      </c>
      <c r="X720">
        <v>5</v>
      </c>
      <c r="Y720">
        <v>44.990001679999999</v>
      </c>
      <c r="Z720">
        <v>299.9500084</v>
      </c>
      <c r="AA72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0" t="s">
        <v>30</v>
      </c>
    </row>
    <row r="721" spans="1:28" x14ac:dyDescent="0.35">
      <c r="A721">
        <v>8163</v>
      </c>
      <c r="B721" s="1">
        <v>42124</v>
      </c>
      <c r="C721">
        <v>2</v>
      </c>
      <c r="D721">
        <f>WORKDAY(Table3[[#This Row],[Days for shipment (scheduled)]],Table4[[#This Row],[Week Day]])</f>
        <v>4</v>
      </c>
      <c r="E721">
        <v>1</v>
      </c>
      <c r="F721" t="s">
        <v>23</v>
      </c>
      <c r="H721">
        <v>17</v>
      </c>
      <c r="I721" t="str">
        <f>_xlfn.XLOOKUP(Table3[[#This Row],[Category Id]],DataCo_Products[Product Category Id],DataCo_Products[Product Category Name])</f>
        <v>Cleats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>
        <v>17</v>
      </c>
      <c r="T721">
        <v>365</v>
      </c>
      <c r="U721" t="str">
        <f>_xlfn.XLOOKUP(Table3[[#This Row],[Product Id]],DataCo_Products[Product Id],DataCo_Products[Product Name])</f>
        <v>Perfect Fitness Perfect Rip Deck</v>
      </c>
      <c r="V721">
        <v>59.990001679999999</v>
      </c>
      <c r="W721">
        <v>54.488929209402009</v>
      </c>
      <c r="X721">
        <v>5</v>
      </c>
      <c r="Y721">
        <v>44.990001679999999</v>
      </c>
      <c r="Z721">
        <v>299.9500084</v>
      </c>
      <c r="AA72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1" t="s">
        <v>30</v>
      </c>
    </row>
    <row r="722" spans="1:28" x14ac:dyDescent="0.35">
      <c r="A722">
        <v>53413</v>
      </c>
      <c r="B722" s="1">
        <v>42784</v>
      </c>
      <c r="C722">
        <v>2</v>
      </c>
      <c r="D722">
        <f>WORKDAY(Table3[[#This Row],[Days for shipment (scheduled)]],Table4[[#This Row],[Week Day]])</f>
        <v>5</v>
      </c>
      <c r="E722">
        <v>1</v>
      </c>
      <c r="F722" t="s">
        <v>23</v>
      </c>
      <c r="H722">
        <v>17</v>
      </c>
      <c r="I722" t="str">
        <f>_xlfn.XLOOKUP(Table3[[#This Row],[Category Id]],DataCo_Products[Product Category Id],DataCo_Products[Product Category Name])</f>
        <v>Cleats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>
        <v>17</v>
      </c>
      <c r="T722">
        <v>365</v>
      </c>
      <c r="U722" t="str">
        <f>_xlfn.XLOOKUP(Table3[[#This Row],[Product Id]],DataCo_Products[Product Id],DataCo_Products[Product Name])</f>
        <v>Perfect Fitness Perfect Rip Deck</v>
      </c>
      <c r="V722">
        <v>59.990001679999999</v>
      </c>
      <c r="W722">
        <v>54.488929209402009</v>
      </c>
      <c r="X722">
        <v>5</v>
      </c>
      <c r="Y722">
        <v>53.990001679999999</v>
      </c>
      <c r="Z722">
        <v>299.9500084</v>
      </c>
      <c r="AA72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2" t="s">
        <v>30</v>
      </c>
    </row>
    <row r="723" spans="1:28" x14ac:dyDescent="0.35">
      <c r="A723">
        <v>53202</v>
      </c>
      <c r="B723" s="1">
        <v>42781</v>
      </c>
      <c r="C723">
        <v>2</v>
      </c>
      <c r="D723">
        <f>WORKDAY(Table3[[#This Row],[Days for shipment (scheduled)]],Table4[[#This Row],[Week Day]])</f>
        <v>6</v>
      </c>
      <c r="E723">
        <v>1</v>
      </c>
      <c r="F723" t="s">
        <v>23</v>
      </c>
      <c r="H723">
        <v>17</v>
      </c>
      <c r="I723" t="str">
        <f>_xlfn.XLOOKUP(Table3[[#This Row],[Category Id]],DataCo_Products[Product Category Id],DataCo_Products[Product Category Name])</f>
        <v>Cleats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>
        <v>17</v>
      </c>
      <c r="T723">
        <v>365</v>
      </c>
      <c r="U723" t="str">
        <f>_xlfn.XLOOKUP(Table3[[#This Row],[Product Id]],DataCo_Products[Product Id],DataCo_Products[Product Name])</f>
        <v>Perfect Fitness Perfect Rip Deck</v>
      </c>
      <c r="V723">
        <v>59.990001679999999</v>
      </c>
      <c r="W723">
        <v>54.488929209402009</v>
      </c>
      <c r="X723">
        <v>5</v>
      </c>
      <c r="Y723">
        <v>74.989997860000003</v>
      </c>
      <c r="Z723">
        <v>299.9500084</v>
      </c>
      <c r="AA72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3" t="s">
        <v>30</v>
      </c>
    </row>
    <row r="724" spans="1:28" x14ac:dyDescent="0.35">
      <c r="A724">
        <v>3987</v>
      </c>
      <c r="B724" s="1">
        <v>42063</v>
      </c>
      <c r="C724">
        <v>2</v>
      </c>
      <c r="D724">
        <f>WORKDAY(Table3[[#This Row],[Days for shipment (scheduled)]],Table4[[#This Row],[Week Day]])</f>
        <v>9</v>
      </c>
      <c r="E724">
        <v>1</v>
      </c>
      <c r="F724" t="s">
        <v>23</v>
      </c>
      <c r="H724">
        <v>24</v>
      </c>
      <c r="I724" t="str">
        <f>_xlfn.XLOOKUP(Table3[[#This Row],[Category Id]],DataCo_Products[Product Category Id],DataCo_Products[Product Category Name])</f>
        <v>Women's Apparel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>
        <v>24</v>
      </c>
      <c r="T724">
        <v>502</v>
      </c>
      <c r="U724" t="str">
        <f>_xlfn.XLOOKUP(Table3[[#This Row],[Product Id]],DataCo_Products[Product Id],DataCo_Products[Product Name])</f>
        <v>Nike Men's Dri-FIT Victory Golf Polo</v>
      </c>
      <c r="V724">
        <v>50</v>
      </c>
      <c r="W724">
        <v>43.678035218757444</v>
      </c>
      <c r="X724">
        <v>5</v>
      </c>
      <c r="Y724">
        <v>5</v>
      </c>
      <c r="Z724">
        <v>250</v>
      </c>
      <c r="AA72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4" t="s">
        <v>30</v>
      </c>
    </row>
    <row r="725" spans="1:28" x14ac:dyDescent="0.35">
      <c r="A725">
        <v>8578</v>
      </c>
      <c r="B725" s="1">
        <v>42160</v>
      </c>
      <c r="C725">
        <v>2</v>
      </c>
      <c r="D725">
        <f>WORKDAY(Table3[[#This Row],[Days for shipment (scheduled)]],Table4[[#This Row],[Week Day]])</f>
        <v>10</v>
      </c>
      <c r="E725">
        <v>1</v>
      </c>
      <c r="F725" t="s">
        <v>23</v>
      </c>
      <c r="H725">
        <v>29</v>
      </c>
      <c r="I725" t="str">
        <f>_xlfn.XLOOKUP(Table3[[#This Row],[Category Id]],DataCo_Products[Product Category Id],DataCo_Products[Product Category Name])</f>
        <v>Shop By Sport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>
        <v>29</v>
      </c>
      <c r="T725">
        <v>627</v>
      </c>
      <c r="U725" t="str">
        <f>_xlfn.XLOOKUP(Table3[[#This Row],[Product Id]],DataCo_Products[Product Id],DataCo_Products[Product Name])</f>
        <v>Under Armour Girls' Toddler Spine Surge Runni</v>
      </c>
      <c r="V725">
        <v>39.990001679999999</v>
      </c>
      <c r="W725">
        <v>34.198098313835338</v>
      </c>
      <c r="X725">
        <v>5</v>
      </c>
      <c r="Y725">
        <v>4</v>
      </c>
      <c r="Z725">
        <v>199.9500084</v>
      </c>
      <c r="AA72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725" t="s">
        <v>30</v>
      </c>
    </row>
    <row r="726" spans="1:28" x14ac:dyDescent="0.35">
      <c r="A726">
        <v>55906</v>
      </c>
      <c r="B726" s="1">
        <v>42821</v>
      </c>
      <c r="C726">
        <v>2</v>
      </c>
      <c r="D726">
        <f>WORKDAY(Table3[[#This Row],[Days for shipment (scheduled)]],Table4[[#This Row],[Week Day]])</f>
        <v>11</v>
      </c>
      <c r="E726">
        <v>0</v>
      </c>
      <c r="F726" t="s">
        <v>23</v>
      </c>
      <c r="H726">
        <v>24</v>
      </c>
      <c r="I726" t="str">
        <f>_xlfn.XLOOKUP(Table3[[#This Row],[Category Id]],DataCo_Products[Product Category Id],DataCo_Products[Product Category Name])</f>
        <v>Women's Apparel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>
        <v>24</v>
      </c>
      <c r="T726">
        <v>502</v>
      </c>
      <c r="U726" t="str">
        <f>_xlfn.XLOOKUP(Table3[[#This Row],[Product Id]],DataCo_Products[Product Id],DataCo_Products[Product Name])</f>
        <v>Nike Men's Dri-FIT Victory Golf Polo</v>
      </c>
      <c r="V726">
        <v>50</v>
      </c>
      <c r="W726">
        <v>43.678035218757444</v>
      </c>
      <c r="X726">
        <v>5</v>
      </c>
      <c r="Y726">
        <v>7.5</v>
      </c>
      <c r="Z726">
        <v>250</v>
      </c>
      <c r="AA72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6" t="s">
        <v>30</v>
      </c>
    </row>
    <row r="727" spans="1:28" x14ac:dyDescent="0.35">
      <c r="A727">
        <v>10164</v>
      </c>
      <c r="B727" s="1">
        <v>42153</v>
      </c>
      <c r="C727">
        <v>2</v>
      </c>
      <c r="D727">
        <f>WORKDAY(Table3[[#This Row],[Days for shipment (scheduled)]],Table4[[#This Row],[Week Day]])</f>
        <v>3</v>
      </c>
      <c r="E727">
        <v>1</v>
      </c>
      <c r="F727" t="s">
        <v>23</v>
      </c>
      <c r="H727">
        <v>24</v>
      </c>
      <c r="I727" t="str">
        <f>_xlfn.XLOOKUP(Table3[[#This Row],[Category Id]],DataCo_Products[Product Category Id],DataCo_Products[Product Category Name])</f>
        <v>Women's Apparel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>
        <v>24</v>
      </c>
      <c r="T727">
        <v>502</v>
      </c>
      <c r="U727" t="str">
        <f>_xlfn.XLOOKUP(Table3[[#This Row],[Product Id]],DataCo_Products[Product Id],DataCo_Products[Product Name])</f>
        <v>Nike Men's Dri-FIT Victory Golf Polo</v>
      </c>
      <c r="V727">
        <v>50</v>
      </c>
      <c r="W727">
        <v>43.678035218757444</v>
      </c>
      <c r="X727">
        <v>5</v>
      </c>
      <c r="Y727">
        <v>12.5</v>
      </c>
      <c r="Z727">
        <v>250</v>
      </c>
      <c r="AA72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27" t="s">
        <v>30</v>
      </c>
    </row>
    <row r="728" spans="1:28" x14ac:dyDescent="0.35">
      <c r="A728">
        <v>58239</v>
      </c>
      <c r="B728" s="1">
        <v>42855</v>
      </c>
      <c r="C728">
        <v>2</v>
      </c>
      <c r="D728">
        <f>WORKDAY(Table3[[#This Row],[Days for shipment (scheduled)]],Table4[[#This Row],[Week Day]])</f>
        <v>4</v>
      </c>
      <c r="E728">
        <v>1</v>
      </c>
      <c r="F728" t="s">
        <v>23</v>
      </c>
      <c r="H728">
        <v>29</v>
      </c>
      <c r="I728" t="str">
        <f>_xlfn.XLOOKUP(Table3[[#This Row],[Category Id]],DataCo_Products[Product Category Id],DataCo_Products[Product Category Name])</f>
        <v>Shop By Sport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>
        <v>29</v>
      </c>
      <c r="T728">
        <v>627</v>
      </c>
      <c r="U728" t="str">
        <f>_xlfn.XLOOKUP(Table3[[#This Row],[Product Id]],DataCo_Products[Product Id],DataCo_Products[Product Name])</f>
        <v>Under Armour Girls' Toddler Spine Surge Runni</v>
      </c>
      <c r="V728">
        <v>39.990001679999999</v>
      </c>
      <c r="W728">
        <v>34.198098313835338</v>
      </c>
      <c r="X728">
        <v>5</v>
      </c>
      <c r="Y728">
        <v>11</v>
      </c>
      <c r="Z728">
        <v>199.9500084</v>
      </c>
      <c r="AA72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728" t="s">
        <v>30</v>
      </c>
    </row>
    <row r="729" spans="1:28" x14ac:dyDescent="0.35">
      <c r="A729">
        <v>3975</v>
      </c>
      <c r="B729" s="1">
        <v>42063</v>
      </c>
      <c r="C729">
        <v>2</v>
      </c>
      <c r="D729">
        <f>WORKDAY(Table3[[#This Row],[Days for shipment (scheduled)]],Table4[[#This Row],[Week Day]])</f>
        <v>5</v>
      </c>
      <c r="E729">
        <v>1</v>
      </c>
      <c r="F729" t="s">
        <v>23</v>
      </c>
      <c r="H729">
        <v>29</v>
      </c>
      <c r="I729" t="str">
        <f>_xlfn.XLOOKUP(Table3[[#This Row],[Category Id]],DataCo_Products[Product Category Id],DataCo_Products[Product Category Name])</f>
        <v>Shop By Sport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>
        <v>29</v>
      </c>
      <c r="T729">
        <v>627</v>
      </c>
      <c r="U729" t="str">
        <f>_xlfn.XLOOKUP(Table3[[#This Row],[Product Id]],DataCo_Products[Product Id],DataCo_Products[Product Name])</f>
        <v>Under Armour Girls' Toddler Spine Surge Runni</v>
      </c>
      <c r="V729">
        <v>39.990001679999999</v>
      </c>
      <c r="W729">
        <v>34.198098313835338</v>
      </c>
      <c r="X729">
        <v>5</v>
      </c>
      <c r="Y729">
        <v>18</v>
      </c>
      <c r="Z729">
        <v>199.9500084</v>
      </c>
      <c r="AA72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729" t="s">
        <v>30</v>
      </c>
    </row>
    <row r="730" spans="1:28" x14ac:dyDescent="0.35">
      <c r="A730">
        <v>54128</v>
      </c>
      <c r="B730" s="1">
        <v>42738</v>
      </c>
      <c r="C730">
        <v>2</v>
      </c>
      <c r="D730">
        <f>WORKDAY(Table3[[#This Row],[Days for shipment (scheduled)]],Table4[[#This Row],[Week Day]])</f>
        <v>6</v>
      </c>
      <c r="E730">
        <v>1</v>
      </c>
      <c r="F730" t="s">
        <v>23</v>
      </c>
      <c r="H730">
        <v>24</v>
      </c>
      <c r="I730" t="str">
        <f>_xlfn.XLOOKUP(Table3[[#This Row],[Category Id]],DataCo_Products[Product Category Id],DataCo_Products[Product Category Name])</f>
        <v>Women's Apparel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>
        <v>24</v>
      </c>
      <c r="T730">
        <v>502</v>
      </c>
      <c r="U730" t="str">
        <f>_xlfn.XLOOKUP(Table3[[#This Row],[Product Id]],DataCo_Products[Product Id],DataCo_Products[Product Name])</f>
        <v>Nike Men's Dri-FIT Victory Golf Polo</v>
      </c>
      <c r="V730">
        <v>50</v>
      </c>
      <c r="W730">
        <v>43.678035218757444</v>
      </c>
      <c r="X730">
        <v>5</v>
      </c>
      <c r="Y730">
        <v>30</v>
      </c>
      <c r="Z730">
        <v>250</v>
      </c>
      <c r="AA73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30" t="s">
        <v>30</v>
      </c>
    </row>
    <row r="731" spans="1:28" x14ac:dyDescent="0.35">
      <c r="A731">
        <v>54128</v>
      </c>
      <c r="B731" s="1">
        <v>42738</v>
      </c>
      <c r="C731">
        <v>2</v>
      </c>
      <c r="D731">
        <f>WORKDAY(Table3[[#This Row],[Days for shipment (scheduled)]],Table4[[#This Row],[Week Day]])</f>
        <v>9</v>
      </c>
      <c r="E731">
        <v>1</v>
      </c>
      <c r="F731" t="s">
        <v>23</v>
      </c>
      <c r="H731">
        <v>24</v>
      </c>
      <c r="I731" t="str">
        <f>_xlfn.XLOOKUP(Table3[[#This Row],[Category Id]],DataCo_Products[Product Category Id],DataCo_Products[Product Category Name])</f>
        <v>Women's Apparel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>
        <v>24</v>
      </c>
      <c r="T731">
        <v>502</v>
      </c>
      <c r="U731" t="str">
        <f>_xlfn.XLOOKUP(Table3[[#This Row],[Product Id]],DataCo_Products[Product Id],DataCo_Products[Product Name])</f>
        <v>Nike Men's Dri-FIT Victory Golf Polo</v>
      </c>
      <c r="V731">
        <v>50</v>
      </c>
      <c r="W731">
        <v>43.678035218757444</v>
      </c>
      <c r="X731">
        <v>5</v>
      </c>
      <c r="Y731">
        <v>32.5</v>
      </c>
      <c r="Z731">
        <v>250</v>
      </c>
      <c r="AA73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31" t="s">
        <v>30</v>
      </c>
    </row>
    <row r="732" spans="1:28" x14ac:dyDescent="0.35">
      <c r="A732">
        <v>5042</v>
      </c>
      <c r="B732" s="1">
        <v>42078</v>
      </c>
      <c r="C732">
        <v>2</v>
      </c>
      <c r="D732">
        <f>WORKDAY(Table3[[#This Row],[Days for shipment (scheduled)]],Table4[[#This Row],[Week Day]])</f>
        <v>10</v>
      </c>
      <c r="E732">
        <v>1</v>
      </c>
      <c r="F732" t="s">
        <v>23</v>
      </c>
      <c r="H732">
        <v>24</v>
      </c>
      <c r="I732" t="str">
        <f>_xlfn.XLOOKUP(Table3[[#This Row],[Category Id]],DataCo_Products[Product Category Id],DataCo_Products[Product Category Name])</f>
        <v>Women's Apparel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>
        <v>24</v>
      </c>
      <c r="T732">
        <v>502</v>
      </c>
      <c r="U732" t="str">
        <f>_xlfn.XLOOKUP(Table3[[#This Row],[Product Id]],DataCo_Products[Product Id],DataCo_Products[Product Name])</f>
        <v>Nike Men's Dri-FIT Victory Golf Polo</v>
      </c>
      <c r="V732">
        <v>50</v>
      </c>
      <c r="W732">
        <v>43.678035218757444</v>
      </c>
      <c r="X732">
        <v>5</v>
      </c>
      <c r="Y732">
        <v>32.5</v>
      </c>
      <c r="Z732">
        <v>250</v>
      </c>
      <c r="AA73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32" t="s">
        <v>30</v>
      </c>
    </row>
    <row r="733" spans="1:28" x14ac:dyDescent="0.35">
      <c r="A733">
        <v>51298</v>
      </c>
      <c r="B733" s="1">
        <v>42753</v>
      </c>
      <c r="C733">
        <v>2</v>
      </c>
      <c r="D733">
        <f>WORKDAY(Table3[[#This Row],[Days for shipment (scheduled)]],Table4[[#This Row],[Week Day]])</f>
        <v>11</v>
      </c>
      <c r="E733">
        <v>1</v>
      </c>
      <c r="F733" t="s">
        <v>23</v>
      </c>
      <c r="H733">
        <v>24</v>
      </c>
      <c r="I733" t="str">
        <f>_xlfn.XLOOKUP(Table3[[#This Row],[Category Id]],DataCo_Products[Product Category Id],DataCo_Products[Product Category Name])</f>
        <v>Women's Apparel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>
        <v>24</v>
      </c>
      <c r="T733">
        <v>502</v>
      </c>
      <c r="U733" t="str">
        <f>_xlfn.XLOOKUP(Table3[[#This Row],[Product Id]],DataCo_Products[Product Id],DataCo_Products[Product Name])</f>
        <v>Nike Men's Dri-FIT Victory Golf Polo</v>
      </c>
      <c r="V733">
        <v>50</v>
      </c>
      <c r="W733">
        <v>43.678035218757444</v>
      </c>
      <c r="X733">
        <v>5</v>
      </c>
      <c r="Y733">
        <v>45</v>
      </c>
      <c r="Z733">
        <v>250</v>
      </c>
      <c r="AA73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33" t="s">
        <v>30</v>
      </c>
    </row>
    <row r="734" spans="1:28" x14ac:dyDescent="0.35">
      <c r="A734">
        <v>56317</v>
      </c>
      <c r="B734" s="1">
        <v>42770</v>
      </c>
      <c r="C734">
        <v>2</v>
      </c>
      <c r="D734">
        <f>WORKDAY(Table3[[#This Row],[Days for shipment (scheduled)]],Table4[[#This Row],[Week Day]])</f>
        <v>3</v>
      </c>
      <c r="E734">
        <v>1</v>
      </c>
      <c r="F734" t="s">
        <v>23</v>
      </c>
      <c r="H734">
        <v>9</v>
      </c>
      <c r="I734" t="str">
        <f>_xlfn.XLOOKUP(Table3[[#This Row],[Category Id]],DataCo_Products[Product Category Id],DataCo_Products[Product Category Name])</f>
        <v>Cardio Equipment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>
        <v>9</v>
      </c>
      <c r="T734">
        <v>191</v>
      </c>
      <c r="U734" t="str">
        <f>_xlfn.XLOOKUP(Table3[[#This Row],[Product Id]],DataCo_Products[Product Id],DataCo_Products[Product Name])</f>
        <v>Nike Men's Free 5.0+ Running Shoe</v>
      </c>
      <c r="V734">
        <v>99.989997860000003</v>
      </c>
      <c r="W734">
        <v>95.114003926871064</v>
      </c>
      <c r="X734">
        <v>1</v>
      </c>
      <c r="Y734">
        <v>3</v>
      </c>
      <c r="Z734">
        <v>99.989997860000003</v>
      </c>
      <c r="AA7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4" t="s">
        <v>45</v>
      </c>
    </row>
    <row r="735" spans="1:28" x14ac:dyDescent="0.35">
      <c r="A735">
        <v>52407</v>
      </c>
      <c r="B735" s="1">
        <v>42827</v>
      </c>
      <c r="C735">
        <v>2</v>
      </c>
      <c r="D735">
        <f>WORKDAY(Table3[[#This Row],[Days for shipment (scheduled)]],Table4[[#This Row],[Week Day]])</f>
        <v>4</v>
      </c>
      <c r="E735">
        <v>1</v>
      </c>
      <c r="F735" t="s">
        <v>23</v>
      </c>
      <c r="H735">
        <v>9</v>
      </c>
      <c r="I735" t="str">
        <f>_xlfn.XLOOKUP(Table3[[#This Row],[Category Id]],DataCo_Products[Product Category Id],DataCo_Products[Product Category Name])</f>
        <v>Cardio Equipment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>
        <v>9</v>
      </c>
      <c r="T735">
        <v>191</v>
      </c>
      <c r="U735" t="str">
        <f>_xlfn.XLOOKUP(Table3[[#This Row],[Product Id]],DataCo_Products[Product Id],DataCo_Products[Product Name])</f>
        <v>Nike Men's Free 5.0+ Running Shoe</v>
      </c>
      <c r="V735">
        <v>99.989997860000003</v>
      </c>
      <c r="W735">
        <v>95.114003926871064</v>
      </c>
      <c r="X735">
        <v>1</v>
      </c>
      <c r="Y735">
        <v>3</v>
      </c>
      <c r="Z735">
        <v>99.989997860000003</v>
      </c>
      <c r="AA7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5" t="s">
        <v>45</v>
      </c>
    </row>
    <row r="736" spans="1:28" x14ac:dyDescent="0.35">
      <c r="A736">
        <v>8455</v>
      </c>
      <c r="B736" s="1">
        <v>42099</v>
      </c>
      <c r="C736">
        <v>2</v>
      </c>
      <c r="D736">
        <f>WORKDAY(Table3[[#This Row],[Days for shipment (scheduled)]],Table4[[#This Row],[Week Day]])</f>
        <v>5</v>
      </c>
      <c r="E736">
        <v>1</v>
      </c>
      <c r="F736" t="s">
        <v>23</v>
      </c>
      <c r="H736">
        <v>9</v>
      </c>
      <c r="I736" t="str">
        <f>_xlfn.XLOOKUP(Table3[[#This Row],[Category Id]],DataCo_Products[Product Category Id],DataCo_Products[Product Category Name])</f>
        <v>Cardio Equipment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>
        <v>9</v>
      </c>
      <c r="T736">
        <v>191</v>
      </c>
      <c r="U736" t="str">
        <f>_xlfn.XLOOKUP(Table3[[#This Row],[Product Id]],DataCo_Products[Product Id],DataCo_Products[Product Name])</f>
        <v>Nike Men's Free 5.0+ Running Shoe</v>
      </c>
      <c r="V736">
        <v>99.989997860000003</v>
      </c>
      <c r="W736">
        <v>95.114003926871064</v>
      </c>
      <c r="X736">
        <v>1</v>
      </c>
      <c r="Y736">
        <v>4</v>
      </c>
      <c r="Z736">
        <v>99.989997860000003</v>
      </c>
      <c r="AA7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6" t="s">
        <v>45</v>
      </c>
    </row>
    <row r="737" spans="1:28" x14ac:dyDescent="0.35">
      <c r="A737">
        <v>8455</v>
      </c>
      <c r="B737" s="1">
        <v>42099</v>
      </c>
      <c r="C737">
        <v>2</v>
      </c>
      <c r="D737">
        <f>WORKDAY(Table3[[#This Row],[Days for shipment (scheduled)]],Table4[[#This Row],[Week Day]])</f>
        <v>6</v>
      </c>
      <c r="E737">
        <v>1</v>
      </c>
      <c r="F737" t="s">
        <v>23</v>
      </c>
      <c r="H737">
        <v>9</v>
      </c>
      <c r="I737" t="str">
        <f>_xlfn.XLOOKUP(Table3[[#This Row],[Category Id]],DataCo_Products[Product Category Id],DataCo_Products[Product Category Name])</f>
        <v>Cardio Equipment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>
        <v>9</v>
      </c>
      <c r="T737">
        <v>191</v>
      </c>
      <c r="U737" t="str">
        <f>_xlfn.XLOOKUP(Table3[[#This Row],[Product Id]],DataCo_Products[Product Id],DataCo_Products[Product Name])</f>
        <v>Nike Men's Free 5.0+ Running Shoe</v>
      </c>
      <c r="V737">
        <v>99.989997860000003</v>
      </c>
      <c r="W737">
        <v>95.114003926871064</v>
      </c>
      <c r="X737">
        <v>1</v>
      </c>
      <c r="Y737">
        <v>5</v>
      </c>
      <c r="Z737">
        <v>99.989997860000003</v>
      </c>
      <c r="AA7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7" t="s">
        <v>45</v>
      </c>
    </row>
    <row r="738" spans="1:28" x14ac:dyDescent="0.35">
      <c r="A738">
        <v>10253</v>
      </c>
      <c r="B738" s="1">
        <v>42154</v>
      </c>
      <c r="C738">
        <v>2</v>
      </c>
      <c r="D738">
        <f>WORKDAY(Table3[[#This Row],[Days for shipment (scheduled)]],Table4[[#This Row],[Week Day]])</f>
        <v>9</v>
      </c>
      <c r="E738">
        <v>1</v>
      </c>
      <c r="F738" t="s">
        <v>23</v>
      </c>
      <c r="H738">
        <v>9</v>
      </c>
      <c r="I738" t="str">
        <f>_xlfn.XLOOKUP(Table3[[#This Row],[Category Id]],DataCo_Products[Product Category Id],DataCo_Products[Product Category Name])</f>
        <v>Cardio Equipment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>
        <v>9</v>
      </c>
      <c r="T738">
        <v>191</v>
      </c>
      <c r="U738" t="str">
        <f>_xlfn.XLOOKUP(Table3[[#This Row],[Product Id]],DataCo_Products[Product Id],DataCo_Products[Product Name])</f>
        <v>Nike Men's Free 5.0+ Running Shoe</v>
      </c>
      <c r="V738">
        <v>99.989997860000003</v>
      </c>
      <c r="W738">
        <v>95.114003926871064</v>
      </c>
      <c r="X738">
        <v>1</v>
      </c>
      <c r="Y738">
        <v>5</v>
      </c>
      <c r="Z738">
        <v>99.989997860000003</v>
      </c>
      <c r="AA7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8" t="s">
        <v>45</v>
      </c>
    </row>
    <row r="739" spans="1:28" x14ac:dyDescent="0.35">
      <c r="A739">
        <v>53816</v>
      </c>
      <c r="B739" s="1">
        <v>42790</v>
      </c>
      <c r="C739">
        <v>2</v>
      </c>
      <c r="D739">
        <f>WORKDAY(Table3[[#This Row],[Days for shipment (scheduled)]],Table4[[#This Row],[Week Day]])</f>
        <v>10</v>
      </c>
      <c r="E739">
        <v>0</v>
      </c>
      <c r="F739" t="s">
        <v>23</v>
      </c>
      <c r="H739">
        <v>9</v>
      </c>
      <c r="I739" t="str">
        <f>_xlfn.XLOOKUP(Table3[[#This Row],[Category Id]],DataCo_Products[Product Category Id],DataCo_Products[Product Category Name])</f>
        <v>Cardio Equipment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>
        <v>9</v>
      </c>
      <c r="T739">
        <v>191</v>
      </c>
      <c r="U739" t="str">
        <f>_xlfn.XLOOKUP(Table3[[#This Row],[Product Id]],DataCo_Products[Product Id],DataCo_Products[Product Name])</f>
        <v>Nike Men's Free 5.0+ Running Shoe</v>
      </c>
      <c r="V739">
        <v>99.989997860000003</v>
      </c>
      <c r="W739">
        <v>95.114003926871064</v>
      </c>
      <c r="X739">
        <v>1</v>
      </c>
      <c r="Y739">
        <v>9</v>
      </c>
      <c r="Z739">
        <v>99.989997860000003</v>
      </c>
      <c r="AA7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39" t="s">
        <v>45</v>
      </c>
    </row>
    <row r="740" spans="1:28" x14ac:dyDescent="0.35">
      <c r="A740">
        <v>1077</v>
      </c>
      <c r="B740" s="1">
        <v>42020</v>
      </c>
      <c r="C740">
        <v>2</v>
      </c>
      <c r="D740">
        <f>WORKDAY(Table3[[#This Row],[Days for shipment (scheduled)]],Table4[[#This Row],[Week Day]])</f>
        <v>11</v>
      </c>
      <c r="E740">
        <v>1</v>
      </c>
      <c r="F740" t="s">
        <v>23</v>
      </c>
      <c r="H740">
        <v>9</v>
      </c>
      <c r="I740" t="str">
        <f>_xlfn.XLOOKUP(Table3[[#This Row],[Category Id]],DataCo_Products[Product Category Id],DataCo_Products[Product Category Name])</f>
        <v>Cardio Equipment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>
        <v>9</v>
      </c>
      <c r="T740">
        <v>191</v>
      </c>
      <c r="U740" t="str">
        <f>_xlfn.XLOOKUP(Table3[[#This Row],[Product Id]],DataCo_Products[Product Id],DataCo_Products[Product Name])</f>
        <v>Nike Men's Free 5.0+ Running Shoe</v>
      </c>
      <c r="V740">
        <v>99.989997860000003</v>
      </c>
      <c r="W740">
        <v>95.114003926871064</v>
      </c>
      <c r="X740">
        <v>1</v>
      </c>
      <c r="Y740">
        <v>10</v>
      </c>
      <c r="Z740">
        <v>99.989997860000003</v>
      </c>
      <c r="AA7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0" t="s">
        <v>45</v>
      </c>
    </row>
    <row r="741" spans="1:28" x14ac:dyDescent="0.35">
      <c r="A741">
        <v>56037</v>
      </c>
      <c r="B741" s="1">
        <v>42822</v>
      </c>
      <c r="C741">
        <v>2</v>
      </c>
      <c r="D741">
        <f>WORKDAY(Table3[[#This Row],[Days for shipment (scheduled)]],Table4[[#This Row],[Week Day]])</f>
        <v>3</v>
      </c>
      <c r="E741">
        <v>1</v>
      </c>
      <c r="F741" t="s">
        <v>23</v>
      </c>
      <c r="H741">
        <v>9</v>
      </c>
      <c r="I741" t="str">
        <f>_xlfn.XLOOKUP(Table3[[#This Row],[Category Id]],DataCo_Products[Product Category Id],DataCo_Products[Product Category Name])</f>
        <v>Cardio Equipment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>
        <v>9</v>
      </c>
      <c r="T741">
        <v>191</v>
      </c>
      <c r="U741" t="str">
        <f>_xlfn.XLOOKUP(Table3[[#This Row],[Product Id]],DataCo_Products[Product Id],DataCo_Products[Product Name])</f>
        <v>Nike Men's Free 5.0+ Running Shoe</v>
      </c>
      <c r="V741">
        <v>99.989997860000003</v>
      </c>
      <c r="W741">
        <v>95.114003926871064</v>
      </c>
      <c r="X741">
        <v>1</v>
      </c>
      <c r="Y741">
        <v>18</v>
      </c>
      <c r="Z741">
        <v>99.989997860000003</v>
      </c>
      <c r="AA7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1" t="s">
        <v>45</v>
      </c>
    </row>
    <row r="742" spans="1:28" x14ac:dyDescent="0.35">
      <c r="A742">
        <v>8455</v>
      </c>
      <c r="B742" s="1">
        <v>42099</v>
      </c>
      <c r="C742">
        <v>2</v>
      </c>
      <c r="D742">
        <f>WORKDAY(Table3[[#This Row],[Days for shipment (scheduled)]],Table4[[#This Row],[Week Day]])</f>
        <v>4</v>
      </c>
      <c r="E742">
        <v>1</v>
      </c>
      <c r="F742" t="s">
        <v>23</v>
      </c>
      <c r="H742">
        <v>17</v>
      </c>
      <c r="I742" t="str">
        <f>_xlfn.XLOOKUP(Table3[[#This Row],[Category Id]],DataCo_Products[Product Category Id],DataCo_Products[Product Category Name])</f>
        <v>Cleats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>
        <v>17</v>
      </c>
      <c r="T742">
        <v>365</v>
      </c>
      <c r="U742" t="str">
        <f>_xlfn.XLOOKUP(Table3[[#This Row],[Product Id]],DataCo_Products[Product Id],DataCo_Products[Product Name])</f>
        <v>Perfect Fitness Perfect Rip Deck</v>
      </c>
      <c r="V742">
        <v>59.990001679999999</v>
      </c>
      <c r="W742">
        <v>54.488929209402009</v>
      </c>
      <c r="X742">
        <v>1</v>
      </c>
      <c r="Y742">
        <v>0</v>
      </c>
      <c r="Z742">
        <v>59.990001679999999</v>
      </c>
      <c r="AA7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2" t="s">
        <v>45</v>
      </c>
    </row>
    <row r="743" spans="1:28" x14ac:dyDescent="0.35">
      <c r="A743">
        <v>7884</v>
      </c>
      <c r="B743" s="1">
        <v>42120</v>
      </c>
      <c r="C743">
        <v>2</v>
      </c>
      <c r="D743">
        <f>WORKDAY(Table3[[#This Row],[Days for shipment (scheduled)]],Table4[[#This Row],[Week Day]])</f>
        <v>5</v>
      </c>
      <c r="E743">
        <v>1</v>
      </c>
      <c r="F743" t="s">
        <v>23</v>
      </c>
      <c r="H743">
        <v>17</v>
      </c>
      <c r="I743" t="str">
        <f>_xlfn.XLOOKUP(Table3[[#This Row],[Category Id]],DataCo_Products[Product Category Id],DataCo_Products[Product Category Name])</f>
        <v>Cleats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>
        <v>17</v>
      </c>
      <c r="T743">
        <v>365</v>
      </c>
      <c r="U743" t="str">
        <f>_xlfn.XLOOKUP(Table3[[#This Row],[Product Id]],DataCo_Products[Product Id],DataCo_Products[Product Name])</f>
        <v>Perfect Fitness Perfect Rip Deck</v>
      </c>
      <c r="V743">
        <v>59.990001679999999</v>
      </c>
      <c r="W743">
        <v>54.488929209402009</v>
      </c>
      <c r="X743">
        <v>1</v>
      </c>
      <c r="Y743">
        <v>0</v>
      </c>
      <c r="Z743">
        <v>59.990001679999999</v>
      </c>
      <c r="AA7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3" t="s">
        <v>45</v>
      </c>
    </row>
    <row r="744" spans="1:28" x14ac:dyDescent="0.35">
      <c r="A744">
        <v>2887</v>
      </c>
      <c r="B744" s="1">
        <v>42340</v>
      </c>
      <c r="C744">
        <v>4</v>
      </c>
      <c r="D744">
        <f>WORKDAY(Table3[[#This Row],[Days for shipment (scheduled)]],Table4[[#This Row],[Week Day]])</f>
        <v>10</v>
      </c>
      <c r="E744">
        <v>0</v>
      </c>
      <c r="F744" t="s">
        <v>62</v>
      </c>
      <c r="H744">
        <v>3</v>
      </c>
      <c r="I744" t="str">
        <f>_xlfn.XLOOKUP(Table3[[#This Row],[Category Id]],DataCo_Products[Product Category Id],DataCo_Products[Product Category Name])</f>
        <v>Baseball &amp; Softball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>
        <v>3</v>
      </c>
      <c r="T744">
        <v>44</v>
      </c>
      <c r="U744" t="str">
        <f>_xlfn.XLOOKUP(Table3[[#This Row],[Product Id]],DataCo_Products[Product Id],DataCo_Products[Product Name])</f>
        <v>adidas Men's F10 Messi TRX FG Soccer Cleat</v>
      </c>
      <c r="V744">
        <v>59.990001679999999</v>
      </c>
      <c r="W744">
        <v>57.194418487916671</v>
      </c>
      <c r="X744">
        <v>4</v>
      </c>
      <c r="Y744">
        <v>31.190000529999999</v>
      </c>
      <c r="Z744">
        <v>239.96000672</v>
      </c>
      <c r="AA7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4" t="s">
        <v>66</v>
      </c>
    </row>
    <row r="745" spans="1:28" x14ac:dyDescent="0.35">
      <c r="A745">
        <v>1186</v>
      </c>
      <c r="B745" s="1">
        <v>42022</v>
      </c>
      <c r="C745">
        <v>4</v>
      </c>
      <c r="D745">
        <f>WORKDAY(Table3[[#This Row],[Days for shipment (scheduled)]],Table4[[#This Row],[Week Day]])</f>
        <v>11</v>
      </c>
      <c r="E745">
        <v>0</v>
      </c>
      <c r="F745" t="s">
        <v>62</v>
      </c>
      <c r="H745">
        <v>9</v>
      </c>
      <c r="I745" t="str">
        <f>_xlfn.XLOOKUP(Table3[[#This Row],[Category Id]],DataCo_Products[Product Category Id],DataCo_Products[Product Category Name])</f>
        <v>Cardio Equipment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>
        <v>9</v>
      </c>
      <c r="T745">
        <v>191</v>
      </c>
      <c r="U745" t="str">
        <f>_xlfn.XLOOKUP(Table3[[#This Row],[Product Id]],DataCo_Products[Product Id],DataCo_Products[Product Name])</f>
        <v>Nike Men's Free 5.0+ Running Shoe</v>
      </c>
      <c r="V745">
        <v>99.989997860000003</v>
      </c>
      <c r="W745">
        <v>95.114003926871064</v>
      </c>
      <c r="X745">
        <v>4</v>
      </c>
      <c r="Y745">
        <v>4</v>
      </c>
      <c r="Z745">
        <v>399.95999144000001</v>
      </c>
      <c r="AA7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5" t="s">
        <v>66</v>
      </c>
    </row>
    <row r="746" spans="1:28" x14ac:dyDescent="0.35">
      <c r="A746">
        <v>8488</v>
      </c>
      <c r="B746" s="1">
        <v>42099</v>
      </c>
      <c r="C746">
        <v>4</v>
      </c>
      <c r="D746">
        <f>WORKDAY(Table3[[#This Row],[Days for shipment (scheduled)]],Table4[[#This Row],[Week Day]])</f>
        <v>12</v>
      </c>
      <c r="E746">
        <v>0</v>
      </c>
      <c r="F746" t="s">
        <v>62</v>
      </c>
      <c r="H746">
        <v>9</v>
      </c>
      <c r="I746" t="str">
        <f>_xlfn.XLOOKUP(Table3[[#This Row],[Category Id]],DataCo_Products[Product Category Id],DataCo_Products[Product Category Name])</f>
        <v>Cardio Equipment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>
        <v>9</v>
      </c>
      <c r="T746">
        <v>191</v>
      </c>
      <c r="U746" t="str">
        <f>_xlfn.XLOOKUP(Table3[[#This Row],[Product Id]],DataCo_Products[Product Id],DataCo_Products[Product Name])</f>
        <v>Nike Men's Free 5.0+ Running Shoe</v>
      </c>
      <c r="V746">
        <v>99.989997860000003</v>
      </c>
      <c r="W746">
        <v>95.114003926871064</v>
      </c>
      <c r="X746">
        <v>4</v>
      </c>
      <c r="Y746">
        <v>63.990001679999999</v>
      </c>
      <c r="Z746">
        <v>399.95999144000001</v>
      </c>
      <c r="AA7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6" t="s">
        <v>66</v>
      </c>
    </row>
    <row r="747" spans="1:28" x14ac:dyDescent="0.35">
      <c r="A747">
        <v>55000</v>
      </c>
      <c r="B747" s="1">
        <v>42807</v>
      </c>
      <c r="C747">
        <v>4</v>
      </c>
      <c r="D747">
        <f>WORKDAY(Table3[[#This Row],[Days for shipment (scheduled)]],Table4[[#This Row],[Week Day]])</f>
        <v>13</v>
      </c>
      <c r="E747">
        <v>0</v>
      </c>
      <c r="F747" t="s">
        <v>62</v>
      </c>
      <c r="H747">
        <v>9</v>
      </c>
      <c r="I747" t="str">
        <f>_xlfn.XLOOKUP(Table3[[#This Row],[Category Id]],DataCo_Products[Product Category Id],DataCo_Products[Product Category Name])</f>
        <v>Cardio Equipment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>
        <v>9</v>
      </c>
      <c r="T747">
        <v>191</v>
      </c>
      <c r="U747" t="str">
        <f>_xlfn.XLOOKUP(Table3[[#This Row],[Product Id]],DataCo_Products[Product Id],DataCo_Products[Product Name])</f>
        <v>Nike Men's Free 5.0+ Running Shoe</v>
      </c>
      <c r="V747">
        <v>99.989997860000003</v>
      </c>
      <c r="W747">
        <v>95.114003926871064</v>
      </c>
      <c r="X747">
        <v>4</v>
      </c>
      <c r="Y747">
        <v>79.989997860000003</v>
      </c>
      <c r="Z747">
        <v>399.95999144000001</v>
      </c>
      <c r="AA7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7" t="s">
        <v>66</v>
      </c>
    </row>
    <row r="748" spans="1:28" x14ac:dyDescent="0.35">
      <c r="A748">
        <v>55201</v>
      </c>
      <c r="B748" s="1">
        <v>42810</v>
      </c>
      <c r="C748">
        <v>4</v>
      </c>
      <c r="D748">
        <f>WORKDAY(Table3[[#This Row],[Days for shipment (scheduled)]],Table4[[#This Row],[Week Day]])</f>
        <v>5</v>
      </c>
      <c r="E748">
        <v>0</v>
      </c>
      <c r="F748" t="s">
        <v>62</v>
      </c>
      <c r="H748">
        <v>17</v>
      </c>
      <c r="I748" t="str">
        <f>_xlfn.XLOOKUP(Table3[[#This Row],[Category Id]],DataCo_Products[Product Category Id],DataCo_Products[Product Category Name])</f>
        <v>Cleats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>
        <v>17</v>
      </c>
      <c r="T748">
        <v>365</v>
      </c>
      <c r="U748" t="str">
        <f>_xlfn.XLOOKUP(Table3[[#This Row],[Product Id]],DataCo_Products[Product Id],DataCo_Products[Product Name])</f>
        <v>Perfect Fitness Perfect Rip Deck</v>
      </c>
      <c r="V748">
        <v>59.990001679999999</v>
      </c>
      <c r="W748">
        <v>54.488929209402009</v>
      </c>
      <c r="X748">
        <v>4</v>
      </c>
      <c r="Y748">
        <v>21.600000380000001</v>
      </c>
      <c r="Z748">
        <v>239.96000672</v>
      </c>
      <c r="AA7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8" t="s">
        <v>66</v>
      </c>
    </row>
    <row r="749" spans="1:28" x14ac:dyDescent="0.35">
      <c r="A749">
        <v>1186</v>
      </c>
      <c r="B749" s="1">
        <v>42022</v>
      </c>
      <c r="C749">
        <v>4</v>
      </c>
      <c r="D749">
        <f>WORKDAY(Table3[[#This Row],[Days for shipment (scheduled)]],Table4[[#This Row],[Week Day]])</f>
        <v>6</v>
      </c>
      <c r="E749">
        <v>0</v>
      </c>
      <c r="F749" t="s">
        <v>62</v>
      </c>
      <c r="H749">
        <v>17</v>
      </c>
      <c r="I749" t="str">
        <f>_xlfn.XLOOKUP(Table3[[#This Row],[Category Id]],DataCo_Products[Product Category Id],DataCo_Products[Product Category Name])</f>
        <v>Cleats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>
        <v>17</v>
      </c>
      <c r="T749">
        <v>365</v>
      </c>
      <c r="U749" t="str">
        <f>_xlfn.XLOOKUP(Table3[[#This Row],[Product Id]],DataCo_Products[Product Id],DataCo_Products[Product Name])</f>
        <v>Perfect Fitness Perfect Rip Deck</v>
      </c>
      <c r="V749">
        <v>59.990001679999999</v>
      </c>
      <c r="W749">
        <v>54.488929209402009</v>
      </c>
      <c r="X749">
        <v>4</v>
      </c>
      <c r="Y749">
        <v>35.990001679999999</v>
      </c>
      <c r="Z749">
        <v>239.96000672</v>
      </c>
      <c r="AA7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49" t="s">
        <v>66</v>
      </c>
    </row>
    <row r="750" spans="1:28" x14ac:dyDescent="0.35">
      <c r="A750">
        <v>1383</v>
      </c>
      <c r="B750" s="1">
        <v>42025</v>
      </c>
      <c r="C750">
        <v>4</v>
      </c>
      <c r="D750">
        <f>WORKDAY(Table3[[#This Row],[Days for shipment (scheduled)]],Table4[[#This Row],[Week Day]])</f>
        <v>9</v>
      </c>
      <c r="E750">
        <v>0</v>
      </c>
      <c r="F750" t="s">
        <v>62</v>
      </c>
      <c r="H750">
        <v>17</v>
      </c>
      <c r="I750" t="str">
        <f>_xlfn.XLOOKUP(Table3[[#This Row],[Category Id]],DataCo_Products[Product Category Id],DataCo_Products[Product Category Name])</f>
        <v>Cleats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>
        <v>17</v>
      </c>
      <c r="T750">
        <v>365</v>
      </c>
      <c r="U750" t="str">
        <f>_xlfn.XLOOKUP(Table3[[#This Row],[Product Id]],DataCo_Products[Product Id],DataCo_Products[Product Name])</f>
        <v>Perfect Fitness Perfect Rip Deck</v>
      </c>
      <c r="V750">
        <v>59.990001679999999</v>
      </c>
      <c r="W750">
        <v>54.488929209402009</v>
      </c>
      <c r="X750">
        <v>4</v>
      </c>
      <c r="Y750">
        <v>35.990001679999999</v>
      </c>
      <c r="Z750">
        <v>239.96000672</v>
      </c>
      <c r="AA7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0" t="s">
        <v>66</v>
      </c>
    </row>
    <row r="751" spans="1:28" x14ac:dyDescent="0.35">
      <c r="A751">
        <v>53581</v>
      </c>
      <c r="B751" s="1">
        <v>42787</v>
      </c>
      <c r="C751">
        <v>4</v>
      </c>
      <c r="D751">
        <f>WORKDAY(Table3[[#This Row],[Days for shipment (scheduled)]],Table4[[#This Row],[Week Day]])</f>
        <v>10</v>
      </c>
      <c r="E751">
        <v>0</v>
      </c>
      <c r="F751" t="s">
        <v>62</v>
      </c>
      <c r="H751">
        <v>17</v>
      </c>
      <c r="I751" t="str">
        <f>_xlfn.XLOOKUP(Table3[[#This Row],[Category Id]],DataCo_Products[Product Category Id],DataCo_Products[Product Category Name])</f>
        <v>Cleats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>
        <v>17</v>
      </c>
      <c r="T751">
        <v>365</v>
      </c>
      <c r="U751" t="str">
        <f>_xlfn.XLOOKUP(Table3[[#This Row],[Product Id]],DataCo_Products[Product Id],DataCo_Products[Product Name])</f>
        <v>Perfect Fitness Perfect Rip Deck</v>
      </c>
      <c r="V751">
        <v>59.990001679999999</v>
      </c>
      <c r="W751">
        <v>54.488929209402009</v>
      </c>
      <c r="X751">
        <v>4</v>
      </c>
      <c r="Y751">
        <v>38.38999939</v>
      </c>
      <c r="Z751">
        <v>239.96000672</v>
      </c>
      <c r="AA7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1" t="s">
        <v>66</v>
      </c>
    </row>
    <row r="752" spans="1:28" x14ac:dyDescent="0.35">
      <c r="A752">
        <v>1383</v>
      </c>
      <c r="B752" s="1">
        <v>42025</v>
      </c>
      <c r="C752">
        <v>4</v>
      </c>
      <c r="D752">
        <f>WORKDAY(Table3[[#This Row],[Days for shipment (scheduled)]],Table4[[#This Row],[Week Day]])</f>
        <v>11</v>
      </c>
      <c r="E752">
        <v>0</v>
      </c>
      <c r="F752" t="s">
        <v>62</v>
      </c>
      <c r="H752">
        <v>17</v>
      </c>
      <c r="I752" t="str">
        <f>_xlfn.XLOOKUP(Table3[[#This Row],[Category Id]],DataCo_Products[Product Category Id],DataCo_Products[Product Category Name])</f>
        <v>Cleats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>
        <v>17</v>
      </c>
      <c r="T752">
        <v>365</v>
      </c>
      <c r="U752" t="str">
        <f>_xlfn.XLOOKUP(Table3[[#This Row],[Product Id]],DataCo_Products[Product Id],DataCo_Products[Product Name])</f>
        <v>Perfect Fitness Perfect Rip Deck</v>
      </c>
      <c r="V752">
        <v>59.990001679999999</v>
      </c>
      <c r="W752">
        <v>54.488929209402009</v>
      </c>
      <c r="X752">
        <v>4</v>
      </c>
      <c r="Y752">
        <v>38.38999939</v>
      </c>
      <c r="Z752">
        <v>239.96000672</v>
      </c>
      <c r="AA7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2" t="s">
        <v>66</v>
      </c>
    </row>
    <row r="753" spans="1:28" x14ac:dyDescent="0.35">
      <c r="A753">
        <v>57479</v>
      </c>
      <c r="B753" s="1">
        <v>42844</v>
      </c>
      <c r="C753">
        <v>4</v>
      </c>
      <c r="D753">
        <f>WORKDAY(Table3[[#This Row],[Days for shipment (scheduled)]],Table4[[#This Row],[Week Day]])</f>
        <v>12</v>
      </c>
      <c r="E753">
        <v>0</v>
      </c>
      <c r="F753" t="s">
        <v>62</v>
      </c>
      <c r="H753">
        <v>17</v>
      </c>
      <c r="I753" t="str">
        <f>_xlfn.XLOOKUP(Table3[[#This Row],[Category Id]],DataCo_Products[Product Category Id],DataCo_Products[Product Category Name])</f>
        <v>Cleats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>
        <v>17</v>
      </c>
      <c r="T753">
        <v>365</v>
      </c>
      <c r="U753" t="str">
        <f>_xlfn.XLOOKUP(Table3[[#This Row],[Product Id]],DataCo_Products[Product Id],DataCo_Products[Product Name])</f>
        <v>Perfect Fitness Perfect Rip Deck</v>
      </c>
      <c r="V753">
        <v>59.990001679999999</v>
      </c>
      <c r="W753">
        <v>54.488929209402009</v>
      </c>
      <c r="X753">
        <v>4</v>
      </c>
      <c r="Y753">
        <v>40.790000919999997</v>
      </c>
      <c r="Z753">
        <v>239.96000672</v>
      </c>
      <c r="AA7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3" t="s">
        <v>66</v>
      </c>
    </row>
    <row r="754" spans="1:28" x14ac:dyDescent="0.35">
      <c r="A754">
        <v>738</v>
      </c>
      <c r="B754" s="1">
        <v>42309</v>
      </c>
      <c r="C754">
        <v>4</v>
      </c>
      <c r="D754">
        <f>WORKDAY(Table3[[#This Row],[Days for shipment (scheduled)]],Table4[[#This Row],[Week Day]])</f>
        <v>13</v>
      </c>
      <c r="E754">
        <v>0</v>
      </c>
      <c r="F754" t="s">
        <v>62</v>
      </c>
      <c r="H754">
        <v>17</v>
      </c>
      <c r="I754" t="str">
        <f>_xlfn.XLOOKUP(Table3[[#This Row],[Category Id]],DataCo_Products[Product Category Id],DataCo_Products[Product Category Name])</f>
        <v>Cleats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>
        <v>17</v>
      </c>
      <c r="T754">
        <v>365</v>
      </c>
      <c r="U754" t="str">
        <f>_xlfn.XLOOKUP(Table3[[#This Row],[Product Id]],DataCo_Products[Product Id],DataCo_Products[Product Name])</f>
        <v>Perfect Fitness Perfect Rip Deck</v>
      </c>
      <c r="V754">
        <v>59.990001679999999</v>
      </c>
      <c r="W754">
        <v>54.488929209402009</v>
      </c>
      <c r="X754">
        <v>4</v>
      </c>
      <c r="Y754">
        <v>40.790000919999997</v>
      </c>
      <c r="Z754">
        <v>239.96000672</v>
      </c>
      <c r="AA7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4" t="s">
        <v>66</v>
      </c>
    </row>
    <row r="755" spans="1:28" x14ac:dyDescent="0.35">
      <c r="A755">
        <v>56476</v>
      </c>
      <c r="B755" s="1">
        <v>42829</v>
      </c>
      <c r="C755">
        <v>4</v>
      </c>
      <c r="D755">
        <f>WORKDAY(Table3[[#This Row],[Days for shipment (scheduled)]],Table4[[#This Row],[Week Day]])</f>
        <v>5</v>
      </c>
      <c r="E755">
        <v>0</v>
      </c>
      <c r="F755" t="s">
        <v>62</v>
      </c>
      <c r="H755">
        <v>17</v>
      </c>
      <c r="I755" t="str">
        <f>_xlfn.XLOOKUP(Table3[[#This Row],[Category Id]],DataCo_Products[Product Category Id],DataCo_Products[Product Category Name])</f>
        <v>Cleats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>
        <v>17</v>
      </c>
      <c r="T755">
        <v>365</v>
      </c>
      <c r="U755" t="str">
        <f>_xlfn.XLOOKUP(Table3[[#This Row],[Product Id]],DataCo_Products[Product Id],DataCo_Products[Product Name])</f>
        <v>Perfect Fitness Perfect Rip Deck</v>
      </c>
      <c r="V755">
        <v>59.990001679999999</v>
      </c>
      <c r="W755">
        <v>54.488929209402009</v>
      </c>
      <c r="X755">
        <v>4</v>
      </c>
      <c r="Y755">
        <v>40.790000919999997</v>
      </c>
      <c r="Z755">
        <v>239.96000672</v>
      </c>
      <c r="AA7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5" t="s">
        <v>66</v>
      </c>
    </row>
    <row r="756" spans="1:28" x14ac:dyDescent="0.35">
      <c r="A756">
        <v>8488</v>
      </c>
      <c r="B756" s="1">
        <v>42099</v>
      </c>
      <c r="C756">
        <v>4</v>
      </c>
      <c r="D756">
        <f>WORKDAY(Table3[[#This Row],[Days for shipment (scheduled)]],Table4[[#This Row],[Week Day]])</f>
        <v>6</v>
      </c>
      <c r="E756">
        <v>0</v>
      </c>
      <c r="F756" t="s">
        <v>62</v>
      </c>
      <c r="H756">
        <v>17</v>
      </c>
      <c r="I756" t="str">
        <f>_xlfn.XLOOKUP(Table3[[#This Row],[Category Id]],DataCo_Products[Product Category Id],DataCo_Products[Product Category Name])</f>
        <v>Cleats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>
        <v>17</v>
      </c>
      <c r="T756">
        <v>365</v>
      </c>
      <c r="U756" t="str">
        <f>_xlfn.XLOOKUP(Table3[[#This Row],[Product Id]],DataCo_Products[Product Id],DataCo_Products[Product Name])</f>
        <v>Perfect Fitness Perfect Rip Deck</v>
      </c>
      <c r="V756">
        <v>59.990001679999999</v>
      </c>
      <c r="W756">
        <v>54.488929209402009</v>
      </c>
      <c r="X756">
        <v>4</v>
      </c>
      <c r="Y756">
        <v>40.790000919999997</v>
      </c>
      <c r="Z756">
        <v>239.96000672</v>
      </c>
      <c r="AA7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6" t="s">
        <v>66</v>
      </c>
    </row>
    <row r="757" spans="1:28" x14ac:dyDescent="0.35">
      <c r="A757">
        <v>57575</v>
      </c>
      <c r="B757" s="1">
        <v>42845</v>
      </c>
      <c r="C757">
        <v>4</v>
      </c>
      <c r="D757">
        <f>WORKDAY(Table3[[#This Row],[Days for shipment (scheduled)]],Table4[[#This Row],[Week Day]])</f>
        <v>9</v>
      </c>
      <c r="E757">
        <v>1</v>
      </c>
      <c r="F757" t="s">
        <v>62</v>
      </c>
      <c r="H757">
        <v>7</v>
      </c>
      <c r="I757" t="str">
        <f>_xlfn.XLOOKUP(Table3[[#This Row],[Category Id]],DataCo_Products[Product Category Id],DataCo_Products[Product Category Name])</f>
        <v>Hockey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>
        <v>7</v>
      </c>
      <c r="T757">
        <v>135</v>
      </c>
      <c r="U757" t="str">
        <f>_xlfn.XLOOKUP(Table3[[#This Row],[Product Id]],DataCo_Products[Product Id],DataCo_Products[Product Name])</f>
        <v>Nike Dri-FIT Crew Sock 6 Pack</v>
      </c>
      <c r="V757">
        <v>22</v>
      </c>
      <c r="W757">
        <v>19.656208341820829</v>
      </c>
      <c r="X757">
        <v>2</v>
      </c>
      <c r="Y757">
        <v>0.439999998</v>
      </c>
      <c r="Z757">
        <v>44</v>
      </c>
      <c r="AA7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7" t="s">
        <v>66</v>
      </c>
    </row>
    <row r="758" spans="1:28" x14ac:dyDescent="0.35">
      <c r="A758">
        <v>57380</v>
      </c>
      <c r="B758" s="1">
        <v>42842</v>
      </c>
      <c r="C758">
        <v>1</v>
      </c>
      <c r="D758">
        <f>WORKDAY(Table3[[#This Row],[Days for shipment (scheduled)]],Table4[[#This Row],[Week Day]])</f>
        <v>5</v>
      </c>
      <c r="E758">
        <v>1</v>
      </c>
      <c r="F758" t="s">
        <v>187</v>
      </c>
      <c r="H758">
        <v>7</v>
      </c>
      <c r="I758" t="str">
        <f>_xlfn.XLOOKUP(Table3[[#This Row],[Category Id]],DataCo_Products[Product Category Id],DataCo_Products[Product Category Name])</f>
        <v>Hockey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>
        <v>7</v>
      </c>
      <c r="T758">
        <v>135</v>
      </c>
      <c r="U758" t="str">
        <f>_xlfn.XLOOKUP(Table3[[#This Row],[Product Id]],DataCo_Products[Product Id],DataCo_Products[Product Name])</f>
        <v>Nike Dri-FIT Crew Sock 6 Pack</v>
      </c>
      <c r="V758">
        <v>22</v>
      </c>
      <c r="W758">
        <v>19.656208341820829</v>
      </c>
      <c r="X758">
        <v>4</v>
      </c>
      <c r="Y758">
        <v>4.4000000950000002</v>
      </c>
      <c r="Z758">
        <v>88</v>
      </c>
      <c r="AA75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758" t="s">
        <v>30</v>
      </c>
    </row>
    <row r="759" spans="1:28" x14ac:dyDescent="0.35">
      <c r="A759">
        <v>57353</v>
      </c>
      <c r="B759" s="1">
        <v>42842</v>
      </c>
      <c r="C759">
        <v>0</v>
      </c>
      <c r="D759">
        <f>WORKDAY(Table3[[#This Row],[Days for shipment (scheduled)]],Table4[[#This Row],[Week Day]])</f>
        <v>6</v>
      </c>
      <c r="E759">
        <v>0</v>
      </c>
      <c r="F759" t="s">
        <v>214</v>
      </c>
      <c r="H759">
        <v>7</v>
      </c>
      <c r="I759" t="str">
        <f>_xlfn.XLOOKUP(Table3[[#This Row],[Category Id]],DataCo_Products[Product Category Id],DataCo_Products[Product Category Name])</f>
        <v>Hockey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>
        <v>7</v>
      </c>
      <c r="T759">
        <v>135</v>
      </c>
      <c r="U759" t="str">
        <f>_xlfn.XLOOKUP(Table3[[#This Row],[Product Id]],DataCo_Products[Product Id],DataCo_Products[Product Name])</f>
        <v>Nike Dri-FIT Crew Sock 6 Pack</v>
      </c>
      <c r="V759">
        <v>22</v>
      </c>
      <c r="W759">
        <v>19.656208341820829</v>
      </c>
      <c r="X759">
        <v>1</v>
      </c>
      <c r="Y759">
        <v>0.87999999500000003</v>
      </c>
      <c r="Z759">
        <v>22</v>
      </c>
      <c r="AA7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59" t="s">
        <v>45</v>
      </c>
    </row>
    <row r="760" spans="1:28" x14ac:dyDescent="0.35">
      <c r="A760">
        <v>77202</v>
      </c>
      <c r="B760" s="1">
        <v>43131</v>
      </c>
      <c r="C760">
        <v>4</v>
      </c>
      <c r="D760">
        <f>WORKDAY(Table3[[#This Row],[Days for shipment (scheduled)]],Table4[[#This Row],[Week Day]])</f>
        <v>12</v>
      </c>
      <c r="E760">
        <v>0</v>
      </c>
      <c r="F760" t="s">
        <v>62</v>
      </c>
      <c r="H760">
        <v>73</v>
      </c>
      <c r="I760" t="str">
        <f>_xlfn.XLOOKUP(Table3[[#This Row],[Category Id]],DataCo_Products[Product Category Id],DataCo_Products[Product Category Name])</f>
        <v>Sporting Goods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>
        <v>73</v>
      </c>
      <c r="T760">
        <v>1360</v>
      </c>
      <c r="U760" t="str">
        <f>_xlfn.XLOOKUP(Table3[[#This Row],[Product Id]],DataCo_Products[Product Id],DataCo_Products[Product Name])</f>
        <v xml:space="preserve">Smart watch </v>
      </c>
      <c r="V760">
        <v>327.75</v>
      </c>
      <c r="W760">
        <v>297.07027734645828</v>
      </c>
      <c r="X760">
        <v>1</v>
      </c>
      <c r="Y760">
        <v>13.10999966</v>
      </c>
      <c r="Z760">
        <v>327.75</v>
      </c>
      <c r="AA7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0" t="s">
        <v>45</v>
      </c>
    </row>
    <row r="761" spans="1:28" x14ac:dyDescent="0.35">
      <c r="A761">
        <v>75939</v>
      </c>
      <c r="B761" s="1">
        <v>43113</v>
      </c>
      <c r="C761">
        <v>4</v>
      </c>
      <c r="D761">
        <f>WORKDAY(Table3[[#This Row],[Days for shipment (scheduled)]],Table4[[#This Row],[Week Day]])</f>
        <v>13</v>
      </c>
      <c r="E761">
        <v>1</v>
      </c>
      <c r="F761" t="s">
        <v>62</v>
      </c>
      <c r="H761">
        <v>73</v>
      </c>
      <c r="I761" t="str">
        <f>_xlfn.XLOOKUP(Table3[[#This Row],[Category Id]],DataCo_Products[Product Category Id],DataCo_Products[Product Category Name])</f>
        <v>Sporting Goods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>
        <v>73</v>
      </c>
      <c r="T761">
        <v>1360</v>
      </c>
      <c r="U761" t="str">
        <f>_xlfn.XLOOKUP(Table3[[#This Row],[Product Id]],DataCo_Products[Product Id],DataCo_Products[Product Name])</f>
        <v xml:space="preserve">Smart watch </v>
      </c>
      <c r="V761">
        <v>327.75</v>
      </c>
      <c r="W761">
        <v>297.07027734645828</v>
      </c>
      <c r="X761">
        <v>1</v>
      </c>
      <c r="Y761">
        <v>16.38999939</v>
      </c>
      <c r="Z761">
        <v>327.75</v>
      </c>
      <c r="AA7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1" t="s">
        <v>66</v>
      </c>
    </row>
    <row r="762" spans="1:28" x14ac:dyDescent="0.35">
      <c r="A762">
        <v>75938</v>
      </c>
      <c r="B762" s="1">
        <v>43113</v>
      </c>
      <c r="C762">
        <v>4</v>
      </c>
      <c r="D762">
        <f>WORKDAY(Table3[[#This Row],[Days for shipment (scheduled)]],Table4[[#This Row],[Week Day]])</f>
        <v>5</v>
      </c>
      <c r="E762">
        <v>0</v>
      </c>
      <c r="F762" t="s">
        <v>62</v>
      </c>
      <c r="H762">
        <v>73</v>
      </c>
      <c r="I762" t="str">
        <f>_xlfn.XLOOKUP(Table3[[#This Row],[Category Id]],DataCo_Products[Product Category Id],DataCo_Products[Product Category Name])</f>
        <v>Sporting Goods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>
        <v>73</v>
      </c>
      <c r="T762">
        <v>1360</v>
      </c>
      <c r="U762" t="str">
        <f>_xlfn.XLOOKUP(Table3[[#This Row],[Product Id]],DataCo_Products[Product Id],DataCo_Products[Product Name])</f>
        <v xml:space="preserve">Smart watch </v>
      </c>
      <c r="V762">
        <v>327.75</v>
      </c>
      <c r="W762">
        <v>297.07027734645828</v>
      </c>
      <c r="X762">
        <v>1</v>
      </c>
      <c r="Y762">
        <v>18.030000690000001</v>
      </c>
      <c r="Z762">
        <v>327.75</v>
      </c>
      <c r="AA76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62" t="s">
        <v>30</v>
      </c>
    </row>
    <row r="763" spans="1:28" x14ac:dyDescent="0.35">
      <c r="A763">
        <v>75937</v>
      </c>
      <c r="B763" s="1">
        <v>43113</v>
      </c>
      <c r="C763">
        <v>4</v>
      </c>
      <c r="D763">
        <f>WORKDAY(Table3[[#This Row],[Days for shipment (scheduled)]],Table4[[#This Row],[Week Day]])</f>
        <v>6</v>
      </c>
      <c r="E763">
        <v>0</v>
      </c>
      <c r="F763" t="s">
        <v>62</v>
      </c>
      <c r="H763">
        <v>73</v>
      </c>
      <c r="I763" t="str">
        <f>_xlfn.XLOOKUP(Table3[[#This Row],[Category Id]],DataCo_Products[Product Category Id],DataCo_Products[Product Category Name])</f>
        <v>Sporting Goods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>
        <v>73</v>
      </c>
      <c r="T763">
        <v>1360</v>
      </c>
      <c r="U763" t="str">
        <f>_xlfn.XLOOKUP(Table3[[#This Row],[Product Id]],DataCo_Products[Product Id],DataCo_Products[Product Name])</f>
        <v xml:space="preserve">Smart watch </v>
      </c>
      <c r="V763">
        <v>327.75</v>
      </c>
      <c r="W763">
        <v>297.07027734645828</v>
      </c>
      <c r="X763">
        <v>1</v>
      </c>
      <c r="Y763">
        <v>22.940000529999999</v>
      </c>
      <c r="Z763">
        <v>327.75</v>
      </c>
      <c r="AA7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3" t="s">
        <v>45</v>
      </c>
    </row>
    <row r="764" spans="1:28" x14ac:dyDescent="0.35">
      <c r="A764">
        <v>75936</v>
      </c>
      <c r="B764" s="1">
        <v>43113</v>
      </c>
      <c r="C764">
        <v>4</v>
      </c>
      <c r="D764">
        <f>WORKDAY(Table3[[#This Row],[Days for shipment (scheduled)]],Table4[[#This Row],[Week Day]])</f>
        <v>9</v>
      </c>
      <c r="E764">
        <v>0</v>
      </c>
      <c r="F764" t="s">
        <v>62</v>
      </c>
      <c r="H764">
        <v>73</v>
      </c>
      <c r="I764" t="str">
        <f>_xlfn.XLOOKUP(Table3[[#This Row],[Category Id]],DataCo_Products[Product Category Id],DataCo_Products[Product Category Name])</f>
        <v>Sporting Goods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>
        <v>73</v>
      </c>
      <c r="T764">
        <v>1360</v>
      </c>
      <c r="U764" t="str">
        <f>_xlfn.XLOOKUP(Table3[[#This Row],[Product Id]],DataCo_Products[Product Id],DataCo_Products[Product Name])</f>
        <v xml:space="preserve">Smart watch </v>
      </c>
      <c r="V764">
        <v>327.75</v>
      </c>
      <c r="W764">
        <v>297.07027734645828</v>
      </c>
      <c r="X764">
        <v>1</v>
      </c>
      <c r="Y764">
        <v>29.5</v>
      </c>
      <c r="Z764">
        <v>327.75</v>
      </c>
      <c r="AA76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64" t="s">
        <v>30</v>
      </c>
    </row>
    <row r="765" spans="1:28" x14ac:dyDescent="0.35">
      <c r="A765">
        <v>75935</v>
      </c>
      <c r="B765" s="1">
        <v>43113</v>
      </c>
      <c r="C765">
        <v>4</v>
      </c>
      <c r="D765">
        <f>WORKDAY(Table3[[#This Row],[Days for shipment (scheduled)]],Table4[[#This Row],[Week Day]])</f>
        <v>10</v>
      </c>
      <c r="E765">
        <v>0</v>
      </c>
      <c r="F765" t="s">
        <v>62</v>
      </c>
      <c r="H765">
        <v>73</v>
      </c>
      <c r="I765" t="str">
        <f>_xlfn.XLOOKUP(Table3[[#This Row],[Category Id]],DataCo_Products[Product Category Id],DataCo_Products[Product Category Name])</f>
        <v>Sporting Goods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>
        <v>73</v>
      </c>
      <c r="T765">
        <v>1360</v>
      </c>
      <c r="U765" t="str">
        <f>_xlfn.XLOOKUP(Table3[[#This Row],[Product Id]],DataCo_Products[Product Id],DataCo_Products[Product Name])</f>
        <v xml:space="preserve">Smart watch </v>
      </c>
      <c r="V765">
        <v>327.75</v>
      </c>
      <c r="W765">
        <v>297.07027734645828</v>
      </c>
      <c r="X765">
        <v>1</v>
      </c>
      <c r="Y765">
        <v>32.77999878</v>
      </c>
      <c r="Z765">
        <v>327.75</v>
      </c>
      <c r="AA7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5" t="s">
        <v>66</v>
      </c>
    </row>
    <row r="766" spans="1:28" x14ac:dyDescent="0.35">
      <c r="A766">
        <v>75934</v>
      </c>
      <c r="B766" s="1">
        <v>43113</v>
      </c>
      <c r="C766">
        <v>1</v>
      </c>
      <c r="D766">
        <f>WORKDAY(Table3[[#This Row],[Days for shipment (scheduled)]],Table4[[#This Row],[Week Day]])</f>
        <v>6</v>
      </c>
      <c r="E766">
        <v>1</v>
      </c>
      <c r="F766" t="s">
        <v>187</v>
      </c>
      <c r="H766">
        <v>73</v>
      </c>
      <c r="I766" t="str">
        <f>_xlfn.XLOOKUP(Table3[[#This Row],[Category Id]],DataCo_Products[Product Category Id],DataCo_Products[Product Category Name])</f>
        <v>Sporting Goods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>
        <v>73</v>
      </c>
      <c r="T766">
        <v>1360</v>
      </c>
      <c r="U766" t="str">
        <f>_xlfn.XLOOKUP(Table3[[#This Row],[Product Id]],DataCo_Products[Product Id],DataCo_Products[Product Name])</f>
        <v xml:space="preserve">Smart watch </v>
      </c>
      <c r="V766">
        <v>327.75</v>
      </c>
      <c r="W766">
        <v>297.07027734645828</v>
      </c>
      <c r="X766">
        <v>1</v>
      </c>
      <c r="Y766">
        <v>39.33000183</v>
      </c>
      <c r="Z766">
        <v>327.75</v>
      </c>
      <c r="AA7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6" t="s">
        <v>45</v>
      </c>
    </row>
    <row r="767" spans="1:28" x14ac:dyDescent="0.35">
      <c r="A767">
        <v>75933</v>
      </c>
      <c r="B767" s="1">
        <v>43113</v>
      </c>
      <c r="C767">
        <v>1</v>
      </c>
      <c r="D767">
        <f>WORKDAY(Table3[[#This Row],[Days for shipment (scheduled)]],Table4[[#This Row],[Week Day]])</f>
        <v>9</v>
      </c>
      <c r="E767">
        <v>1</v>
      </c>
      <c r="F767" t="s">
        <v>187</v>
      </c>
      <c r="H767">
        <v>73</v>
      </c>
      <c r="I767" t="str">
        <f>_xlfn.XLOOKUP(Table3[[#This Row],[Category Id]],DataCo_Products[Product Category Id],DataCo_Products[Product Category Name])</f>
        <v>Sporting Goods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>
        <v>73</v>
      </c>
      <c r="T767">
        <v>1360</v>
      </c>
      <c r="U767" t="str">
        <f>_xlfn.XLOOKUP(Table3[[#This Row],[Product Id]],DataCo_Products[Product Id],DataCo_Products[Product Name])</f>
        <v xml:space="preserve">Smart watch </v>
      </c>
      <c r="V767">
        <v>327.75</v>
      </c>
      <c r="W767">
        <v>297.07027734645828</v>
      </c>
      <c r="X767">
        <v>1</v>
      </c>
      <c r="Y767">
        <v>42.61000061</v>
      </c>
      <c r="Z767">
        <v>327.75</v>
      </c>
      <c r="AA7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67" t="s">
        <v>66</v>
      </c>
    </row>
    <row r="768" spans="1:28" x14ac:dyDescent="0.35">
      <c r="A768">
        <v>75932</v>
      </c>
      <c r="B768" s="1">
        <v>43113</v>
      </c>
      <c r="C768">
        <v>2</v>
      </c>
      <c r="D768">
        <f>WORKDAY(Table3[[#This Row],[Days for shipment (scheduled)]],Table4[[#This Row],[Week Day]])</f>
        <v>11</v>
      </c>
      <c r="E768">
        <v>1</v>
      </c>
      <c r="F768" t="s">
        <v>23</v>
      </c>
      <c r="H768">
        <v>73</v>
      </c>
      <c r="I768" t="str">
        <f>_xlfn.XLOOKUP(Table3[[#This Row],[Category Id]],DataCo_Products[Product Category Id],DataCo_Products[Product Category Name])</f>
        <v>Sporting Goods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>
        <v>73</v>
      </c>
      <c r="T768">
        <v>1360</v>
      </c>
      <c r="U768" t="str">
        <f>_xlfn.XLOOKUP(Table3[[#This Row],[Product Id]],DataCo_Products[Product Id],DataCo_Products[Product Name])</f>
        <v xml:space="preserve">Smart watch </v>
      </c>
      <c r="V768">
        <v>327.75</v>
      </c>
      <c r="W768">
        <v>297.07027734645828</v>
      </c>
      <c r="X768">
        <v>1</v>
      </c>
      <c r="Y768">
        <v>49.159999849999998</v>
      </c>
      <c r="Z768">
        <v>327.75</v>
      </c>
      <c r="AA76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68" t="s">
        <v>30</v>
      </c>
    </row>
    <row r="769" spans="1:28" x14ac:dyDescent="0.35">
      <c r="A769">
        <v>75931</v>
      </c>
      <c r="B769" s="1">
        <v>43113</v>
      </c>
      <c r="C769">
        <v>1</v>
      </c>
      <c r="D769">
        <f>WORKDAY(Table3[[#This Row],[Days for shipment (scheduled)]],Table4[[#This Row],[Week Day]])</f>
        <v>2</v>
      </c>
      <c r="E769">
        <v>1</v>
      </c>
      <c r="F769" t="s">
        <v>187</v>
      </c>
      <c r="H769">
        <v>73</v>
      </c>
      <c r="I769" t="str">
        <f>_xlfn.XLOOKUP(Table3[[#This Row],[Category Id]],DataCo_Products[Product Category Id],DataCo_Products[Product Category Name])</f>
        <v>Sporting Goods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>
        <v>73</v>
      </c>
      <c r="T769">
        <v>1360</v>
      </c>
      <c r="U769" t="str">
        <f>_xlfn.XLOOKUP(Table3[[#This Row],[Product Id]],DataCo_Products[Product Id],DataCo_Products[Product Name])</f>
        <v xml:space="preserve">Smart watch </v>
      </c>
      <c r="V769">
        <v>327.75</v>
      </c>
      <c r="W769">
        <v>297.07027734645828</v>
      </c>
      <c r="X769">
        <v>1</v>
      </c>
      <c r="Y769">
        <v>52.439998629999998</v>
      </c>
      <c r="Z769">
        <v>327.75</v>
      </c>
      <c r="AA76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69" t="s">
        <v>30</v>
      </c>
    </row>
    <row r="770" spans="1:28" x14ac:dyDescent="0.35">
      <c r="A770">
        <v>75930</v>
      </c>
      <c r="B770" s="1">
        <v>43113</v>
      </c>
      <c r="C770">
        <v>2</v>
      </c>
      <c r="D770">
        <f>WORKDAY(Table3[[#This Row],[Days for shipment (scheduled)]],Table4[[#This Row],[Week Day]])</f>
        <v>4</v>
      </c>
      <c r="E770">
        <v>0</v>
      </c>
      <c r="F770" t="s">
        <v>23</v>
      </c>
      <c r="H770">
        <v>73</v>
      </c>
      <c r="I770" t="str">
        <f>_xlfn.XLOOKUP(Table3[[#This Row],[Category Id]],DataCo_Products[Product Category Id],DataCo_Products[Product Category Name])</f>
        <v>Sporting Goods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>
        <v>73</v>
      </c>
      <c r="T770">
        <v>1360</v>
      </c>
      <c r="U770" t="str">
        <f>_xlfn.XLOOKUP(Table3[[#This Row],[Product Id]],DataCo_Products[Product Id],DataCo_Products[Product Name])</f>
        <v xml:space="preserve">Smart watch </v>
      </c>
      <c r="V770">
        <v>327.75</v>
      </c>
      <c r="W770">
        <v>297.07027734645828</v>
      </c>
      <c r="X770">
        <v>1</v>
      </c>
      <c r="Y770">
        <v>55.72000122</v>
      </c>
      <c r="Z770">
        <v>327.75</v>
      </c>
      <c r="AA7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0" t="s">
        <v>66</v>
      </c>
    </row>
    <row r="771" spans="1:28" x14ac:dyDescent="0.35">
      <c r="A771">
        <v>75929</v>
      </c>
      <c r="B771" s="1">
        <v>43113</v>
      </c>
      <c r="C771">
        <v>2</v>
      </c>
      <c r="D771">
        <f>WORKDAY(Table3[[#This Row],[Days for shipment (scheduled)]],Table4[[#This Row],[Week Day]])</f>
        <v>5</v>
      </c>
      <c r="E771">
        <v>1</v>
      </c>
      <c r="F771" t="s">
        <v>23</v>
      </c>
      <c r="H771">
        <v>73</v>
      </c>
      <c r="I771" t="str">
        <f>_xlfn.XLOOKUP(Table3[[#This Row],[Category Id]],DataCo_Products[Product Category Id],DataCo_Products[Product Category Name])</f>
        <v>Sporting Goods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>
        <v>73</v>
      </c>
      <c r="T771">
        <v>1360</v>
      </c>
      <c r="U771" t="str">
        <f>_xlfn.XLOOKUP(Table3[[#This Row],[Product Id]],DataCo_Products[Product Id],DataCo_Products[Product Name])</f>
        <v xml:space="preserve">Smart watch </v>
      </c>
      <c r="V771">
        <v>327.75</v>
      </c>
      <c r="W771">
        <v>297.07027734645828</v>
      </c>
      <c r="X771">
        <v>1</v>
      </c>
      <c r="Y771">
        <v>59</v>
      </c>
      <c r="Z771">
        <v>327.75</v>
      </c>
      <c r="AA7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1" t="s">
        <v>66</v>
      </c>
    </row>
    <row r="772" spans="1:28" x14ac:dyDescent="0.35">
      <c r="A772">
        <v>75928</v>
      </c>
      <c r="B772" s="1">
        <v>43113</v>
      </c>
      <c r="C772">
        <v>2</v>
      </c>
      <c r="D772">
        <f>WORKDAY(Table3[[#This Row],[Days for shipment (scheduled)]],Table4[[#This Row],[Week Day]])</f>
        <v>6</v>
      </c>
      <c r="E772">
        <v>1</v>
      </c>
      <c r="F772" t="s">
        <v>23</v>
      </c>
      <c r="H772">
        <v>73</v>
      </c>
      <c r="I772" t="str">
        <f>_xlfn.XLOOKUP(Table3[[#This Row],[Category Id]],DataCo_Products[Product Category Id],DataCo_Products[Product Category Name])</f>
        <v>Sporting Goods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>
        <v>73</v>
      </c>
      <c r="T772">
        <v>1360</v>
      </c>
      <c r="U772" t="str">
        <f>_xlfn.XLOOKUP(Table3[[#This Row],[Product Id]],DataCo_Products[Product Id],DataCo_Products[Product Name])</f>
        <v xml:space="preserve">Smart watch </v>
      </c>
      <c r="V772">
        <v>327.75</v>
      </c>
      <c r="W772">
        <v>297.07027734645828</v>
      </c>
      <c r="X772">
        <v>1</v>
      </c>
      <c r="Y772">
        <v>65.550003050000001</v>
      </c>
      <c r="Z772">
        <v>327.75</v>
      </c>
      <c r="AA7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2" t="s">
        <v>66</v>
      </c>
    </row>
    <row r="773" spans="1:28" x14ac:dyDescent="0.35">
      <c r="A773">
        <v>75927</v>
      </c>
      <c r="B773" s="1">
        <v>43113</v>
      </c>
      <c r="C773">
        <v>1</v>
      </c>
      <c r="D773">
        <f>WORKDAY(Table3[[#This Row],[Days for shipment (scheduled)]],Table4[[#This Row],[Week Day]])</f>
        <v>6</v>
      </c>
      <c r="E773">
        <v>1</v>
      </c>
      <c r="F773" t="s">
        <v>187</v>
      </c>
      <c r="H773">
        <v>73</v>
      </c>
      <c r="I773" t="str">
        <f>_xlfn.XLOOKUP(Table3[[#This Row],[Category Id]],DataCo_Products[Product Category Id],DataCo_Products[Product Category Name])</f>
        <v>Sporting Goods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>
        <v>73</v>
      </c>
      <c r="T773">
        <v>1360</v>
      </c>
      <c r="U773" t="str">
        <f>_xlfn.XLOOKUP(Table3[[#This Row],[Product Id]],DataCo_Products[Product Id],DataCo_Products[Product Name])</f>
        <v xml:space="preserve">Smart watch </v>
      </c>
      <c r="V773">
        <v>327.75</v>
      </c>
      <c r="W773">
        <v>297.07027734645828</v>
      </c>
      <c r="X773">
        <v>1</v>
      </c>
      <c r="Y773">
        <v>81.940002440000001</v>
      </c>
      <c r="Z773">
        <v>327.75</v>
      </c>
      <c r="AA7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3" t="s">
        <v>45</v>
      </c>
    </row>
    <row r="774" spans="1:28" x14ac:dyDescent="0.35">
      <c r="A774">
        <v>75926</v>
      </c>
      <c r="B774" s="1">
        <v>43113</v>
      </c>
      <c r="C774">
        <v>1</v>
      </c>
      <c r="D774">
        <f>WORKDAY(Table3[[#This Row],[Days for shipment (scheduled)]],Table4[[#This Row],[Week Day]])</f>
        <v>9</v>
      </c>
      <c r="E774">
        <v>1</v>
      </c>
      <c r="F774" t="s">
        <v>187</v>
      </c>
      <c r="H774">
        <v>73</v>
      </c>
      <c r="I774" t="str">
        <f>_xlfn.XLOOKUP(Table3[[#This Row],[Category Id]],DataCo_Products[Product Category Id],DataCo_Products[Product Category Name])</f>
        <v>Sporting Goods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>
        <v>73</v>
      </c>
      <c r="T774">
        <v>1360</v>
      </c>
      <c r="U774" t="str">
        <f>_xlfn.XLOOKUP(Table3[[#This Row],[Product Id]],DataCo_Products[Product Id],DataCo_Products[Product Name])</f>
        <v xml:space="preserve">Smart watch </v>
      </c>
      <c r="V774">
        <v>327.75</v>
      </c>
      <c r="W774">
        <v>297.07027734645828</v>
      </c>
      <c r="X774">
        <v>1</v>
      </c>
      <c r="Y774">
        <v>0</v>
      </c>
      <c r="Z774">
        <v>327.75</v>
      </c>
      <c r="AA7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4" t="s">
        <v>66</v>
      </c>
    </row>
    <row r="775" spans="1:28" x14ac:dyDescent="0.35">
      <c r="A775">
        <v>75925</v>
      </c>
      <c r="B775" s="1">
        <v>43113</v>
      </c>
      <c r="C775">
        <v>1</v>
      </c>
      <c r="D775">
        <f>WORKDAY(Table3[[#This Row],[Days for shipment (scheduled)]],Table4[[#This Row],[Week Day]])</f>
        <v>10</v>
      </c>
      <c r="E775">
        <v>1</v>
      </c>
      <c r="F775" t="s">
        <v>187</v>
      </c>
      <c r="H775">
        <v>73</v>
      </c>
      <c r="I775" t="str">
        <f>_xlfn.XLOOKUP(Table3[[#This Row],[Category Id]],DataCo_Products[Product Category Id],DataCo_Products[Product Category Name])</f>
        <v>Sporting Goods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>
        <v>73</v>
      </c>
      <c r="T775">
        <v>1360</v>
      </c>
      <c r="U775" t="str">
        <f>_xlfn.XLOOKUP(Table3[[#This Row],[Product Id]],DataCo_Products[Product Id],DataCo_Products[Product Name])</f>
        <v xml:space="preserve">Smart watch </v>
      </c>
      <c r="V775">
        <v>327.75</v>
      </c>
      <c r="W775">
        <v>297.07027734645828</v>
      </c>
      <c r="X775">
        <v>1</v>
      </c>
      <c r="Y775">
        <v>3.2799999710000001</v>
      </c>
      <c r="Z775">
        <v>327.75</v>
      </c>
      <c r="AA7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5" t="s">
        <v>45</v>
      </c>
    </row>
    <row r="776" spans="1:28" x14ac:dyDescent="0.35">
      <c r="A776">
        <v>75924</v>
      </c>
      <c r="B776" s="1">
        <v>43113</v>
      </c>
      <c r="C776">
        <v>2</v>
      </c>
      <c r="D776">
        <f>WORKDAY(Table3[[#This Row],[Days for shipment (scheduled)]],Table4[[#This Row],[Week Day]])</f>
        <v>3</v>
      </c>
      <c r="E776">
        <v>1</v>
      </c>
      <c r="F776" t="s">
        <v>23</v>
      </c>
      <c r="H776">
        <v>73</v>
      </c>
      <c r="I776" t="str">
        <f>_xlfn.XLOOKUP(Table3[[#This Row],[Category Id]],DataCo_Products[Product Category Id],DataCo_Products[Product Category Name])</f>
        <v>Sporting Goods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>
        <v>73</v>
      </c>
      <c r="T776">
        <v>1360</v>
      </c>
      <c r="U776" t="str">
        <f>_xlfn.XLOOKUP(Table3[[#This Row],[Product Id]],DataCo_Products[Product Id],DataCo_Products[Product Name])</f>
        <v xml:space="preserve">Smart watch </v>
      </c>
      <c r="V776">
        <v>327.75</v>
      </c>
      <c r="W776">
        <v>297.07027734645828</v>
      </c>
      <c r="X776">
        <v>1</v>
      </c>
      <c r="Y776">
        <v>6.5599999430000002</v>
      </c>
      <c r="Z776">
        <v>327.75</v>
      </c>
      <c r="AA77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76" t="s">
        <v>30</v>
      </c>
    </row>
    <row r="777" spans="1:28" x14ac:dyDescent="0.35">
      <c r="A777">
        <v>75923</v>
      </c>
      <c r="B777" s="1">
        <v>43113</v>
      </c>
      <c r="C777">
        <v>1</v>
      </c>
      <c r="D777">
        <f>WORKDAY(Table3[[#This Row],[Days for shipment (scheduled)]],Table4[[#This Row],[Week Day]])</f>
        <v>3</v>
      </c>
      <c r="E777">
        <v>1</v>
      </c>
      <c r="F777" t="s">
        <v>187</v>
      </c>
      <c r="H777">
        <v>73</v>
      </c>
      <c r="I777" t="str">
        <f>_xlfn.XLOOKUP(Table3[[#This Row],[Category Id]],DataCo_Products[Product Category Id],DataCo_Products[Product Category Name])</f>
        <v>Sporting Goods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>
        <v>73</v>
      </c>
      <c r="T777">
        <v>1360</v>
      </c>
      <c r="U777" t="str">
        <f>_xlfn.XLOOKUP(Table3[[#This Row],[Product Id]],DataCo_Products[Product Id],DataCo_Products[Product Name])</f>
        <v xml:space="preserve">Smart watch </v>
      </c>
      <c r="V777">
        <v>327.75</v>
      </c>
      <c r="W777">
        <v>297.07027734645828</v>
      </c>
      <c r="X777">
        <v>1</v>
      </c>
      <c r="Y777">
        <v>9.8299999239999991</v>
      </c>
      <c r="Z777">
        <v>327.75</v>
      </c>
      <c r="AA77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77" t="s">
        <v>30</v>
      </c>
    </row>
    <row r="778" spans="1:28" x14ac:dyDescent="0.35">
      <c r="A778">
        <v>75922</v>
      </c>
      <c r="B778" s="1">
        <v>43113</v>
      </c>
      <c r="C778">
        <v>1</v>
      </c>
      <c r="D778">
        <f>WORKDAY(Table3[[#This Row],[Days for shipment (scheduled)]],Table4[[#This Row],[Week Day]])</f>
        <v>4</v>
      </c>
      <c r="E778">
        <v>1</v>
      </c>
      <c r="F778" t="s">
        <v>187</v>
      </c>
      <c r="H778">
        <v>73</v>
      </c>
      <c r="I778" t="str">
        <f>_xlfn.XLOOKUP(Table3[[#This Row],[Category Id]],DataCo_Products[Product Category Id],DataCo_Products[Product Category Name])</f>
        <v>Sporting Goods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>
        <v>73</v>
      </c>
      <c r="T778">
        <v>1360</v>
      </c>
      <c r="U778" t="str">
        <f>_xlfn.XLOOKUP(Table3[[#This Row],[Product Id]],DataCo_Products[Product Id],DataCo_Products[Product Name])</f>
        <v xml:space="preserve">Smart watch </v>
      </c>
      <c r="V778">
        <v>327.75</v>
      </c>
      <c r="W778">
        <v>297.07027734645828</v>
      </c>
      <c r="X778">
        <v>1</v>
      </c>
      <c r="Y778">
        <v>13.10999966</v>
      </c>
      <c r="Z778">
        <v>327.75</v>
      </c>
      <c r="AA7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78" t="s">
        <v>45</v>
      </c>
    </row>
    <row r="779" spans="1:28" x14ac:dyDescent="0.35">
      <c r="A779">
        <v>75921</v>
      </c>
      <c r="B779" s="1">
        <v>43113</v>
      </c>
      <c r="C779">
        <v>0</v>
      </c>
      <c r="D779">
        <f>WORKDAY(Table3[[#This Row],[Days for shipment (scheduled)]],Table4[[#This Row],[Week Day]])</f>
        <v>5</v>
      </c>
      <c r="E779">
        <v>0</v>
      </c>
      <c r="F779" t="s">
        <v>214</v>
      </c>
      <c r="H779">
        <v>73</v>
      </c>
      <c r="I779" t="str">
        <f>_xlfn.XLOOKUP(Table3[[#This Row],[Category Id]],DataCo_Products[Product Category Id],DataCo_Products[Product Category Name])</f>
        <v>Sporting Goods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>
        <v>73</v>
      </c>
      <c r="T779">
        <v>1360</v>
      </c>
      <c r="U779" t="str">
        <f>_xlfn.XLOOKUP(Table3[[#This Row],[Product Id]],DataCo_Products[Product Id],DataCo_Products[Product Name])</f>
        <v xml:space="preserve">Smart watch </v>
      </c>
      <c r="V779">
        <v>327.75</v>
      </c>
      <c r="W779">
        <v>297.07027734645828</v>
      </c>
      <c r="X779">
        <v>1</v>
      </c>
      <c r="Y779">
        <v>16.38999939</v>
      </c>
      <c r="Z779">
        <v>327.75</v>
      </c>
      <c r="AA77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79" t="s">
        <v>30</v>
      </c>
    </row>
    <row r="780" spans="1:28" x14ac:dyDescent="0.35">
      <c r="A780">
        <v>75920</v>
      </c>
      <c r="B780" s="1">
        <v>43113</v>
      </c>
      <c r="C780">
        <v>0</v>
      </c>
      <c r="D780">
        <f>WORKDAY(Table3[[#This Row],[Days for shipment (scheduled)]],Table4[[#This Row],[Week Day]])</f>
        <v>6</v>
      </c>
      <c r="E780">
        <v>0</v>
      </c>
      <c r="F780" t="s">
        <v>214</v>
      </c>
      <c r="H780">
        <v>73</v>
      </c>
      <c r="I780" t="str">
        <f>_xlfn.XLOOKUP(Table3[[#This Row],[Category Id]],DataCo_Products[Product Category Id],DataCo_Products[Product Category Name])</f>
        <v>Sporting Goods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>
        <v>73</v>
      </c>
      <c r="T780">
        <v>1360</v>
      </c>
      <c r="U780" t="str">
        <f>_xlfn.XLOOKUP(Table3[[#This Row],[Product Id]],DataCo_Products[Product Id],DataCo_Products[Product Name])</f>
        <v xml:space="preserve">Smart watch </v>
      </c>
      <c r="V780">
        <v>327.75</v>
      </c>
      <c r="W780">
        <v>297.07027734645828</v>
      </c>
      <c r="X780">
        <v>1</v>
      </c>
      <c r="Y780">
        <v>18.030000690000001</v>
      </c>
      <c r="Z780">
        <v>327.75</v>
      </c>
      <c r="AA7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0" t="s">
        <v>66</v>
      </c>
    </row>
    <row r="781" spans="1:28" x14ac:dyDescent="0.35">
      <c r="A781">
        <v>75919</v>
      </c>
      <c r="B781" s="1">
        <v>43113</v>
      </c>
      <c r="C781">
        <v>4</v>
      </c>
      <c r="D781">
        <f>WORKDAY(Table3[[#This Row],[Days for shipment (scheduled)]],Table4[[#This Row],[Week Day]])</f>
        <v>12</v>
      </c>
      <c r="E781">
        <v>1</v>
      </c>
      <c r="F781" t="s">
        <v>62</v>
      </c>
      <c r="H781">
        <v>73</v>
      </c>
      <c r="I781" t="str">
        <f>_xlfn.XLOOKUP(Table3[[#This Row],[Category Id]],DataCo_Products[Product Category Id],DataCo_Products[Product Category Name])</f>
        <v>Sporting Goods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>
        <v>73</v>
      </c>
      <c r="T781">
        <v>1360</v>
      </c>
      <c r="U781" t="str">
        <f>_xlfn.XLOOKUP(Table3[[#This Row],[Product Id]],DataCo_Products[Product Id],DataCo_Products[Product Name])</f>
        <v xml:space="preserve">Smart watch </v>
      </c>
      <c r="V781">
        <v>327.75</v>
      </c>
      <c r="W781">
        <v>297.07027734645828</v>
      </c>
      <c r="X781">
        <v>1</v>
      </c>
      <c r="Y781">
        <v>22.940000529999999</v>
      </c>
      <c r="Z781">
        <v>327.75</v>
      </c>
      <c r="AA7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1" t="s">
        <v>66</v>
      </c>
    </row>
    <row r="782" spans="1:28" x14ac:dyDescent="0.35">
      <c r="A782">
        <v>75918</v>
      </c>
      <c r="B782" s="1">
        <v>43113</v>
      </c>
      <c r="C782">
        <v>2</v>
      </c>
      <c r="D782">
        <f>WORKDAY(Table3[[#This Row],[Days for shipment (scheduled)]],Table4[[#This Row],[Week Day]])</f>
        <v>11</v>
      </c>
      <c r="E782">
        <v>1</v>
      </c>
      <c r="F782" t="s">
        <v>23</v>
      </c>
      <c r="H782">
        <v>73</v>
      </c>
      <c r="I782" t="str">
        <f>_xlfn.XLOOKUP(Table3[[#This Row],[Category Id]],DataCo_Products[Product Category Id],DataCo_Products[Product Category Name])</f>
        <v>Sporting Goods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>
        <v>73</v>
      </c>
      <c r="T782">
        <v>1360</v>
      </c>
      <c r="U782" t="str">
        <f>_xlfn.XLOOKUP(Table3[[#This Row],[Product Id]],DataCo_Products[Product Id],DataCo_Products[Product Name])</f>
        <v xml:space="preserve">Smart watch </v>
      </c>
      <c r="V782">
        <v>327.75</v>
      </c>
      <c r="W782">
        <v>297.07027734645828</v>
      </c>
      <c r="X782">
        <v>1</v>
      </c>
      <c r="Y782">
        <v>29.5</v>
      </c>
      <c r="Z782">
        <v>327.75</v>
      </c>
      <c r="AA7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2" t="s">
        <v>66</v>
      </c>
    </row>
    <row r="783" spans="1:28" x14ac:dyDescent="0.35">
      <c r="A783">
        <v>75917</v>
      </c>
      <c r="B783" s="1">
        <v>43113</v>
      </c>
      <c r="C783">
        <v>2</v>
      </c>
      <c r="D783">
        <f>WORKDAY(Table3[[#This Row],[Days for shipment (scheduled)]],Table4[[#This Row],[Week Day]])</f>
        <v>3</v>
      </c>
      <c r="E783">
        <v>0</v>
      </c>
      <c r="F783" t="s">
        <v>23</v>
      </c>
      <c r="H783">
        <v>73</v>
      </c>
      <c r="I783" t="str">
        <f>_xlfn.XLOOKUP(Table3[[#This Row],[Category Id]],DataCo_Products[Product Category Id],DataCo_Products[Product Category Name])</f>
        <v>Sporting Goods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>
        <v>73</v>
      </c>
      <c r="T783">
        <v>1360</v>
      </c>
      <c r="U783" t="str">
        <f>_xlfn.XLOOKUP(Table3[[#This Row],[Product Id]],DataCo_Products[Product Id],DataCo_Products[Product Name])</f>
        <v xml:space="preserve">Smart watch </v>
      </c>
      <c r="V783">
        <v>327.75</v>
      </c>
      <c r="W783">
        <v>297.07027734645828</v>
      </c>
      <c r="X783">
        <v>1</v>
      </c>
      <c r="Y783">
        <v>32.77999878</v>
      </c>
      <c r="Z783">
        <v>327.75</v>
      </c>
      <c r="AA7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3" t="s">
        <v>66</v>
      </c>
    </row>
    <row r="784" spans="1:28" x14ac:dyDescent="0.35">
      <c r="A784">
        <v>75916</v>
      </c>
      <c r="B784" s="1">
        <v>43113</v>
      </c>
      <c r="C784">
        <v>2</v>
      </c>
      <c r="D784">
        <f>WORKDAY(Table3[[#This Row],[Days for shipment (scheduled)]],Table4[[#This Row],[Week Day]])</f>
        <v>4</v>
      </c>
      <c r="E784">
        <v>0</v>
      </c>
      <c r="F784" t="s">
        <v>23</v>
      </c>
      <c r="H784">
        <v>73</v>
      </c>
      <c r="I784" t="str">
        <f>_xlfn.XLOOKUP(Table3[[#This Row],[Category Id]],DataCo_Products[Product Category Id],DataCo_Products[Product Category Name])</f>
        <v>Sporting Goods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>
        <v>73</v>
      </c>
      <c r="T784">
        <v>1360</v>
      </c>
      <c r="U784" t="str">
        <f>_xlfn.XLOOKUP(Table3[[#This Row],[Product Id]],DataCo_Products[Product Id],DataCo_Products[Product Name])</f>
        <v xml:space="preserve">Smart watch </v>
      </c>
      <c r="V784">
        <v>327.75</v>
      </c>
      <c r="W784">
        <v>297.07027734645828</v>
      </c>
      <c r="X784">
        <v>1</v>
      </c>
      <c r="Y784">
        <v>39.33000183</v>
      </c>
      <c r="Z784">
        <v>327.75</v>
      </c>
      <c r="AA7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4" t="s">
        <v>66</v>
      </c>
    </row>
    <row r="785" spans="1:28" x14ac:dyDescent="0.35">
      <c r="A785">
        <v>75915</v>
      </c>
      <c r="B785" s="1">
        <v>43113</v>
      </c>
      <c r="C785">
        <v>2</v>
      </c>
      <c r="D785">
        <f>WORKDAY(Table3[[#This Row],[Days for shipment (scheduled)]],Table4[[#This Row],[Week Day]])</f>
        <v>5</v>
      </c>
      <c r="E785">
        <v>1</v>
      </c>
      <c r="F785" t="s">
        <v>23</v>
      </c>
      <c r="H785">
        <v>73</v>
      </c>
      <c r="I785" t="str">
        <f>_xlfn.XLOOKUP(Table3[[#This Row],[Category Id]],DataCo_Products[Product Category Id],DataCo_Products[Product Category Name])</f>
        <v>Sporting Goods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>
        <v>73</v>
      </c>
      <c r="T785">
        <v>1360</v>
      </c>
      <c r="U785" t="str">
        <f>_xlfn.XLOOKUP(Table3[[#This Row],[Product Id]],DataCo_Products[Product Id],DataCo_Products[Product Name])</f>
        <v xml:space="preserve">Smart watch </v>
      </c>
      <c r="V785">
        <v>327.75</v>
      </c>
      <c r="W785">
        <v>297.07027734645828</v>
      </c>
      <c r="X785">
        <v>1</v>
      </c>
      <c r="Y785">
        <v>42.61000061</v>
      </c>
      <c r="Z785">
        <v>327.75</v>
      </c>
      <c r="AA7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5" t="s">
        <v>45</v>
      </c>
    </row>
    <row r="786" spans="1:28" x14ac:dyDescent="0.35">
      <c r="A786">
        <v>75914</v>
      </c>
      <c r="B786" s="1">
        <v>43113</v>
      </c>
      <c r="C786">
        <v>2</v>
      </c>
      <c r="D786">
        <f>WORKDAY(Table3[[#This Row],[Days for shipment (scheduled)]],Table4[[#This Row],[Week Day]])</f>
        <v>6</v>
      </c>
      <c r="E786">
        <v>1</v>
      </c>
      <c r="F786" t="s">
        <v>23</v>
      </c>
      <c r="H786">
        <v>73</v>
      </c>
      <c r="I786" t="str">
        <f>_xlfn.XLOOKUP(Table3[[#This Row],[Category Id]],DataCo_Products[Product Category Id],DataCo_Products[Product Category Name])</f>
        <v>Sporting Goods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>
        <v>73</v>
      </c>
      <c r="T786">
        <v>1360</v>
      </c>
      <c r="U786" t="str">
        <f>_xlfn.XLOOKUP(Table3[[#This Row],[Product Id]],DataCo_Products[Product Id],DataCo_Products[Product Name])</f>
        <v xml:space="preserve">Smart watch </v>
      </c>
      <c r="V786">
        <v>327.75</v>
      </c>
      <c r="W786">
        <v>297.07027734645828</v>
      </c>
      <c r="X786">
        <v>1</v>
      </c>
      <c r="Y786">
        <v>49.159999849999998</v>
      </c>
      <c r="Z786">
        <v>327.75</v>
      </c>
      <c r="AA7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6" t="s">
        <v>66</v>
      </c>
    </row>
    <row r="787" spans="1:28" x14ac:dyDescent="0.35">
      <c r="A787">
        <v>75913</v>
      </c>
      <c r="B787" s="1">
        <v>43113</v>
      </c>
      <c r="C787">
        <v>4</v>
      </c>
      <c r="D787">
        <f>WORKDAY(Table3[[#This Row],[Days for shipment (scheduled)]],Table4[[#This Row],[Week Day]])</f>
        <v>11</v>
      </c>
      <c r="E787">
        <v>0</v>
      </c>
      <c r="F787" t="s">
        <v>62</v>
      </c>
      <c r="H787">
        <v>73</v>
      </c>
      <c r="I787" t="str">
        <f>_xlfn.XLOOKUP(Table3[[#This Row],[Category Id]],DataCo_Products[Product Category Id],DataCo_Products[Product Category Name])</f>
        <v>Sporting Goods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>
        <v>73</v>
      </c>
      <c r="T787">
        <v>1360</v>
      </c>
      <c r="U787" t="str">
        <f>_xlfn.XLOOKUP(Table3[[#This Row],[Product Id]],DataCo_Products[Product Id],DataCo_Products[Product Name])</f>
        <v xml:space="preserve">Smart watch </v>
      </c>
      <c r="V787">
        <v>327.75</v>
      </c>
      <c r="W787">
        <v>297.07027734645828</v>
      </c>
      <c r="X787">
        <v>1</v>
      </c>
      <c r="Y787">
        <v>52.439998629999998</v>
      </c>
      <c r="Z787">
        <v>327.75</v>
      </c>
      <c r="AA78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87" t="s">
        <v>30</v>
      </c>
    </row>
    <row r="788" spans="1:28" x14ac:dyDescent="0.35">
      <c r="A788">
        <v>75912</v>
      </c>
      <c r="B788" s="1">
        <v>43113</v>
      </c>
      <c r="C788">
        <v>4</v>
      </c>
      <c r="D788">
        <f>WORKDAY(Table3[[#This Row],[Days for shipment (scheduled)]],Table4[[#This Row],[Week Day]])</f>
        <v>12</v>
      </c>
      <c r="E788">
        <v>0</v>
      </c>
      <c r="F788" t="s">
        <v>62</v>
      </c>
      <c r="H788">
        <v>73</v>
      </c>
      <c r="I788" t="str">
        <f>_xlfn.XLOOKUP(Table3[[#This Row],[Category Id]],DataCo_Products[Product Category Id],DataCo_Products[Product Category Name])</f>
        <v>Sporting Goods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>
        <v>73</v>
      </c>
      <c r="T788">
        <v>1360</v>
      </c>
      <c r="U788" t="str">
        <f>_xlfn.XLOOKUP(Table3[[#This Row],[Product Id]],DataCo_Products[Product Id],DataCo_Products[Product Name])</f>
        <v xml:space="preserve">Smart watch </v>
      </c>
      <c r="V788">
        <v>327.75</v>
      </c>
      <c r="W788">
        <v>297.07027734645828</v>
      </c>
      <c r="X788">
        <v>1</v>
      </c>
      <c r="Y788">
        <v>55.72000122</v>
      </c>
      <c r="Z788">
        <v>327.75</v>
      </c>
      <c r="AA7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8" t="s">
        <v>45</v>
      </c>
    </row>
    <row r="789" spans="1:28" x14ac:dyDescent="0.35">
      <c r="A789">
        <v>75911</v>
      </c>
      <c r="B789" s="1">
        <v>43113</v>
      </c>
      <c r="C789">
        <v>4</v>
      </c>
      <c r="D789">
        <f>WORKDAY(Table3[[#This Row],[Days for shipment (scheduled)]],Table4[[#This Row],[Week Day]])</f>
        <v>13</v>
      </c>
      <c r="E789">
        <v>0</v>
      </c>
      <c r="F789" t="s">
        <v>62</v>
      </c>
      <c r="H789">
        <v>73</v>
      </c>
      <c r="I789" t="str">
        <f>_xlfn.XLOOKUP(Table3[[#This Row],[Category Id]],DataCo_Products[Product Category Id],DataCo_Products[Product Category Name])</f>
        <v>Sporting Goods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>
        <v>73</v>
      </c>
      <c r="T789">
        <v>1360</v>
      </c>
      <c r="U789" t="str">
        <f>_xlfn.XLOOKUP(Table3[[#This Row],[Product Id]],DataCo_Products[Product Id],DataCo_Products[Product Name])</f>
        <v xml:space="preserve">Smart watch </v>
      </c>
      <c r="V789">
        <v>327.75</v>
      </c>
      <c r="W789">
        <v>297.07027734645828</v>
      </c>
      <c r="X789">
        <v>1</v>
      </c>
      <c r="Y789">
        <v>59</v>
      </c>
      <c r="Z789">
        <v>327.75</v>
      </c>
      <c r="AA7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89" t="s">
        <v>66</v>
      </c>
    </row>
    <row r="790" spans="1:28" x14ac:dyDescent="0.35">
      <c r="A790">
        <v>75910</v>
      </c>
      <c r="B790" s="1">
        <v>43113</v>
      </c>
      <c r="C790">
        <v>4</v>
      </c>
      <c r="D790">
        <f>WORKDAY(Table3[[#This Row],[Days for shipment (scheduled)]],Table4[[#This Row],[Week Day]])</f>
        <v>5</v>
      </c>
      <c r="E790">
        <v>1</v>
      </c>
      <c r="F790" t="s">
        <v>62</v>
      </c>
      <c r="H790">
        <v>73</v>
      </c>
      <c r="I790" t="str">
        <f>_xlfn.XLOOKUP(Table3[[#This Row],[Category Id]],DataCo_Products[Product Category Id],DataCo_Products[Product Category Name])</f>
        <v>Sporting Goods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>
        <v>73</v>
      </c>
      <c r="T790">
        <v>1360</v>
      </c>
      <c r="U790" t="str">
        <f>_xlfn.XLOOKUP(Table3[[#This Row],[Product Id]],DataCo_Products[Product Id],DataCo_Products[Product Name])</f>
        <v xml:space="preserve">Smart watch </v>
      </c>
      <c r="V790">
        <v>327.75</v>
      </c>
      <c r="W790">
        <v>297.07027734645828</v>
      </c>
      <c r="X790">
        <v>1</v>
      </c>
      <c r="Y790">
        <v>65.550003050000001</v>
      </c>
      <c r="Z790">
        <v>327.75</v>
      </c>
      <c r="AA7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0" t="s">
        <v>45</v>
      </c>
    </row>
    <row r="791" spans="1:28" x14ac:dyDescent="0.35">
      <c r="A791">
        <v>75909</v>
      </c>
      <c r="B791" s="1">
        <v>43113</v>
      </c>
      <c r="C791">
        <v>4</v>
      </c>
      <c r="D791">
        <f>WORKDAY(Table3[[#This Row],[Days for shipment (scheduled)]],Table4[[#This Row],[Week Day]])</f>
        <v>6</v>
      </c>
      <c r="E791">
        <v>1</v>
      </c>
      <c r="F791" t="s">
        <v>62</v>
      </c>
      <c r="H791">
        <v>73</v>
      </c>
      <c r="I791" t="str">
        <f>_xlfn.XLOOKUP(Table3[[#This Row],[Category Id]],DataCo_Products[Product Category Id],DataCo_Products[Product Category Name])</f>
        <v>Sporting Goods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>
        <v>73</v>
      </c>
      <c r="T791">
        <v>1360</v>
      </c>
      <c r="U791" t="str">
        <f>_xlfn.XLOOKUP(Table3[[#This Row],[Product Id]],DataCo_Products[Product Id],DataCo_Products[Product Name])</f>
        <v xml:space="preserve">Smart watch </v>
      </c>
      <c r="V791">
        <v>327.75</v>
      </c>
      <c r="W791">
        <v>297.07027734645828</v>
      </c>
      <c r="X791">
        <v>1</v>
      </c>
      <c r="Y791">
        <v>81.940002440000001</v>
      </c>
      <c r="Z791">
        <v>327.75</v>
      </c>
      <c r="AA7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1" t="s">
        <v>45</v>
      </c>
    </row>
    <row r="792" spans="1:28" x14ac:dyDescent="0.35">
      <c r="A792">
        <v>75908</v>
      </c>
      <c r="B792" s="1">
        <v>43113</v>
      </c>
      <c r="C792">
        <v>4</v>
      </c>
      <c r="D792">
        <f>WORKDAY(Table3[[#This Row],[Days for shipment (scheduled)]],Table4[[#This Row],[Week Day]])</f>
        <v>9</v>
      </c>
      <c r="E792">
        <v>0</v>
      </c>
      <c r="F792" t="s">
        <v>62</v>
      </c>
      <c r="H792">
        <v>73</v>
      </c>
      <c r="I792" t="str">
        <f>_xlfn.XLOOKUP(Table3[[#This Row],[Category Id]],DataCo_Products[Product Category Id],DataCo_Products[Product Category Name])</f>
        <v>Sporting Goods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>
        <v>73</v>
      </c>
      <c r="T792">
        <v>1360</v>
      </c>
      <c r="U792" t="str">
        <f>_xlfn.XLOOKUP(Table3[[#This Row],[Product Id]],DataCo_Products[Product Id],DataCo_Products[Product Name])</f>
        <v xml:space="preserve">Smart watch </v>
      </c>
      <c r="V792">
        <v>327.75</v>
      </c>
      <c r="W792">
        <v>297.07027734645828</v>
      </c>
      <c r="X792">
        <v>1</v>
      </c>
      <c r="Y792">
        <v>0</v>
      </c>
      <c r="Z792">
        <v>327.75</v>
      </c>
      <c r="AA79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92" t="s">
        <v>30</v>
      </c>
    </row>
    <row r="793" spans="1:28" x14ac:dyDescent="0.35">
      <c r="A793">
        <v>75907</v>
      </c>
      <c r="B793" s="1">
        <v>43113</v>
      </c>
      <c r="C793">
        <v>1</v>
      </c>
      <c r="D793">
        <f>WORKDAY(Table3[[#This Row],[Days for shipment (scheduled)]],Table4[[#This Row],[Week Day]])</f>
        <v>5</v>
      </c>
      <c r="E793">
        <v>1</v>
      </c>
      <c r="F793" t="s">
        <v>187</v>
      </c>
      <c r="H793">
        <v>73</v>
      </c>
      <c r="I793" t="str">
        <f>_xlfn.XLOOKUP(Table3[[#This Row],[Category Id]],DataCo_Products[Product Category Id],DataCo_Products[Product Category Name])</f>
        <v>Sporting Goods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>
        <v>73</v>
      </c>
      <c r="T793">
        <v>1360</v>
      </c>
      <c r="U793" t="str">
        <f>_xlfn.XLOOKUP(Table3[[#This Row],[Product Id]],DataCo_Products[Product Id],DataCo_Products[Product Name])</f>
        <v xml:space="preserve">Smart watch </v>
      </c>
      <c r="V793">
        <v>327.75</v>
      </c>
      <c r="W793">
        <v>297.07027734645828</v>
      </c>
      <c r="X793">
        <v>1</v>
      </c>
      <c r="Y793">
        <v>3.2799999710000001</v>
      </c>
      <c r="Z793">
        <v>327.75</v>
      </c>
      <c r="AA7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3" t="s">
        <v>45</v>
      </c>
    </row>
    <row r="794" spans="1:28" x14ac:dyDescent="0.35">
      <c r="A794">
        <v>75906</v>
      </c>
      <c r="B794" s="1">
        <v>43113</v>
      </c>
      <c r="C794">
        <v>1</v>
      </c>
      <c r="D794">
        <f>WORKDAY(Table3[[#This Row],[Days for shipment (scheduled)]],Table4[[#This Row],[Week Day]])</f>
        <v>6</v>
      </c>
      <c r="E794">
        <v>1</v>
      </c>
      <c r="F794" t="s">
        <v>187</v>
      </c>
      <c r="H794">
        <v>73</v>
      </c>
      <c r="I794" t="str">
        <f>_xlfn.XLOOKUP(Table3[[#This Row],[Category Id]],DataCo_Products[Product Category Id],DataCo_Products[Product Category Name])</f>
        <v>Sporting Goods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>
        <v>73</v>
      </c>
      <c r="T794">
        <v>1360</v>
      </c>
      <c r="U794" t="str">
        <f>_xlfn.XLOOKUP(Table3[[#This Row],[Product Id]],DataCo_Products[Product Id],DataCo_Products[Product Name])</f>
        <v xml:space="preserve">Smart watch </v>
      </c>
      <c r="V794">
        <v>327.75</v>
      </c>
      <c r="W794">
        <v>297.07027734645828</v>
      </c>
      <c r="X794">
        <v>1</v>
      </c>
      <c r="Y794">
        <v>6.5599999430000002</v>
      </c>
      <c r="Z794">
        <v>327.75</v>
      </c>
      <c r="AA79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94" t="s">
        <v>30</v>
      </c>
    </row>
    <row r="795" spans="1:28" x14ac:dyDescent="0.35">
      <c r="A795">
        <v>75905</v>
      </c>
      <c r="B795" s="1">
        <v>43113</v>
      </c>
      <c r="C795">
        <v>1</v>
      </c>
      <c r="D795">
        <f>WORKDAY(Table3[[#This Row],[Days for shipment (scheduled)]],Table4[[#This Row],[Week Day]])</f>
        <v>9</v>
      </c>
      <c r="E795">
        <v>1</v>
      </c>
      <c r="F795" t="s">
        <v>187</v>
      </c>
      <c r="H795">
        <v>73</v>
      </c>
      <c r="I795" t="str">
        <f>_xlfn.XLOOKUP(Table3[[#This Row],[Category Id]],DataCo_Products[Product Category Id],DataCo_Products[Product Category Name])</f>
        <v>Sporting Goods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>
        <v>73</v>
      </c>
      <c r="T795">
        <v>1360</v>
      </c>
      <c r="U795" t="str">
        <f>_xlfn.XLOOKUP(Table3[[#This Row],[Product Id]],DataCo_Products[Product Id],DataCo_Products[Product Name])</f>
        <v xml:space="preserve">Smart watch </v>
      </c>
      <c r="V795">
        <v>327.75</v>
      </c>
      <c r="W795">
        <v>297.07027734645828</v>
      </c>
      <c r="X795">
        <v>1</v>
      </c>
      <c r="Y795">
        <v>9.8299999239999991</v>
      </c>
      <c r="Z795">
        <v>327.75</v>
      </c>
      <c r="AA79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95" t="s">
        <v>30</v>
      </c>
    </row>
    <row r="796" spans="1:28" x14ac:dyDescent="0.35">
      <c r="A796">
        <v>75904</v>
      </c>
      <c r="B796" s="1">
        <v>43113</v>
      </c>
      <c r="C796">
        <v>1</v>
      </c>
      <c r="D796">
        <f>WORKDAY(Table3[[#This Row],[Days for shipment (scheduled)]],Table4[[#This Row],[Week Day]])</f>
        <v>10</v>
      </c>
      <c r="E796">
        <v>1</v>
      </c>
      <c r="F796" t="s">
        <v>187</v>
      </c>
      <c r="H796">
        <v>73</v>
      </c>
      <c r="I796" t="str">
        <f>_xlfn.XLOOKUP(Table3[[#This Row],[Category Id]],DataCo_Products[Product Category Id],DataCo_Products[Product Category Name])</f>
        <v>Sporting Goods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>
        <v>73</v>
      </c>
      <c r="T796">
        <v>1360</v>
      </c>
      <c r="U796" t="str">
        <f>_xlfn.XLOOKUP(Table3[[#This Row],[Product Id]],DataCo_Products[Product Id],DataCo_Products[Product Name])</f>
        <v xml:space="preserve">Smart watch </v>
      </c>
      <c r="V796">
        <v>327.75</v>
      </c>
      <c r="W796">
        <v>297.07027734645828</v>
      </c>
      <c r="X796">
        <v>1</v>
      </c>
      <c r="Y796">
        <v>13.10999966</v>
      </c>
      <c r="Z796">
        <v>327.75</v>
      </c>
      <c r="AA79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796" t="s">
        <v>30</v>
      </c>
    </row>
    <row r="797" spans="1:28" x14ac:dyDescent="0.35">
      <c r="A797">
        <v>75903</v>
      </c>
      <c r="B797" s="1">
        <v>43435</v>
      </c>
      <c r="C797">
        <v>1</v>
      </c>
      <c r="D797">
        <f>WORKDAY(Table3[[#This Row],[Days for shipment (scheduled)]],Table4[[#This Row],[Week Day]])</f>
        <v>2</v>
      </c>
      <c r="E797">
        <v>1</v>
      </c>
      <c r="F797" t="s">
        <v>187</v>
      </c>
      <c r="H797">
        <v>73</v>
      </c>
      <c r="I797" t="str">
        <f>_xlfn.XLOOKUP(Table3[[#This Row],[Category Id]],DataCo_Products[Product Category Id],DataCo_Products[Product Category Name])</f>
        <v>Sporting Goods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>
        <v>73</v>
      </c>
      <c r="T797">
        <v>1360</v>
      </c>
      <c r="U797" t="str">
        <f>_xlfn.XLOOKUP(Table3[[#This Row],[Product Id]],DataCo_Products[Product Id],DataCo_Products[Product Name])</f>
        <v xml:space="preserve">Smart watch </v>
      </c>
      <c r="V797">
        <v>327.75</v>
      </c>
      <c r="W797">
        <v>297.07027734645828</v>
      </c>
      <c r="X797">
        <v>1</v>
      </c>
      <c r="Y797">
        <v>16.38999939</v>
      </c>
      <c r="Z797">
        <v>327.75</v>
      </c>
      <c r="AA7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7" t="s">
        <v>45</v>
      </c>
    </row>
    <row r="798" spans="1:28" x14ac:dyDescent="0.35">
      <c r="A798">
        <v>75902</v>
      </c>
      <c r="B798" s="1">
        <v>43435</v>
      </c>
      <c r="C798">
        <v>0</v>
      </c>
      <c r="D798">
        <f>WORKDAY(Table3[[#This Row],[Days for shipment (scheduled)]],Table4[[#This Row],[Week Day]])</f>
        <v>3</v>
      </c>
      <c r="E798">
        <v>1</v>
      </c>
      <c r="F798" t="s">
        <v>214</v>
      </c>
      <c r="H798">
        <v>73</v>
      </c>
      <c r="I798" t="str">
        <f>_xlfn.XLOOKUP(Table3[[#This Row],[Category Id]],DataCo_Products[Product Category Id],DataCo_Products[Product Category Name])</f>
        <v>Sporting Goods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>
        <v>73</v>
      </c>
      <c r="T798">
        <v>1360</v>
      </c>
      <c r="U798" t="str">
        <f>_xlfn.XLOOKUP(Table3[[#This Row],[Product Id]],DataCo_Products[Product Id],DataCo_Products[Product Name])</f>
        <v xml:space="preserve">Smart watch </v>
      </c>
      <c r="V798">
        <v>327.75</v>
      </c>
      <c r="W798">
        <v>297.07027734645828</v>
      </c>
      <c r="X798">
        <v>1</v>
      </c>
      <c r="Y798">
        <v>18.030000690000001</v>
      </c>
      <c r="Z798">
        <v>327.75</v>
      </c>
      <c r="AA7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8" t="s">
        <v>45</v>
      </c>
    </row>
    <row r="799" spans="1:28" x14ac:dyDescent="0.35">
      <c r="A799">
        <v>75901</v>
      </c>
      <c r="B799" s="1">
        <v>43435</v>
      </c>
      <c r="C799">
        <v>0</v>
      </c>
      <c r="D799">
        <f>WORKDAY(Table3[[#This Row],[Days for shipment (scheduled)]],Table4[[#This Row],[Week Day]])</f>
        <v>4</v>
      </c>
      <c r="E799">
        <v>0</v>
      </c>
      <c r="F799" t="s">
        <v>214</v>
      </c>
      <c r="H799">
        <v>73</v>
      </c>
      <c r="I799" t="str">
        <f>_xlfn.XLOOKUP(Table3[[#This Row],[Category Id]],DataCo_Products[Product Category Id],DataCo_Products[Product Category Name])</f>
        <v>Sporting Goods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>
        <v>73</v>
      </c>
      <c r="T799">
        <v>1360</v>
      </c>
      <c r="U799" t="str">
        <f>_xlfn.XLOOKUP(Table3[[#This Row],[Product Id]],DataCo_Products[Product Id],DataCo_Products[Product Name])</f>
        <v xml:space="preserve">Smart watch </v>
      </c>
      <c r="V799">
        <v>327.75</v>
      </c>
      <c r="W799">
        <v>297.07027734645828</v>
      </c>
      <c r="X799">
        <v>1</v>
      </c>
      <c r="Y799">
        <v>22.940000529999999</v>
      </c>
      <c r="Z799">
        <v>327.75</v>
      </c>
      <c r="AA7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799" t="s">
        <v>66</v>
      </c>
    </row>
    <row r="800" spans="1:28" x14ac:dyDescent="0.35">
      <c r="A800">
        <v>75900</v>
      </c>
      <c r="B800" s="1">
        <v>43435</v>
      </c>
      <c r="C800">
        <v>0</v>
      </c>
      <c r="D800">
        <f>WORKDAY(Table3[[#This Row],[Days for shipment (scheduled)]],Table4[[#This Row],[Week Day]])</f>
        <v>5</v>
      </c>
      <c r="E800">
        <v>1</v>
      </c>
      <c r="F800" t="s">
        <v>214</v>
      </c>
      <c r="H800">
        <v>73</v>
      </c>
      <c r="I800" t="str">
        <f>_xlfn.XLOOKUP(Table3[[#This Row],[Category Id]],DataCo_Products[Product Category Id],DataCo_Products[Product Category Name])</f>
        <v>Sporting Goods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>
        <v>73</v>
      </c>
      <c r="T800">
        <v>1360</v>
      </c>
      <c r="U800" t="str">
        <f>_xlfn.XLOOKUP(Table3[[#This Row],[Product Id]],DataCo_Products[Product Id],DataCo_Products[Product Name])</f>
        <v xml:space="preserve">Smart watch </v>
      </c>
      <c r="V800">
        <v>327.75</v>
      </c>
      <c r="W800">
        <v>297.07027734645828</v>
      </c>
      <c r="X800">
        <v>1</v>
      </c>
      <c r="Y800">
        <v>29.5</v>
      </c>
      <c r="Z800">
        <v>327.75</v>
      </c>
      <c r="AA80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00" t="s">
        <v>30</v>
      </c>
    </row>
    <row r="801" spans="1:28" x14ac:dyDescent="0.35">
      <c r="A801">
        <v>75899</v>
      </c>
      <c r="B801" s="1">
        <v>43435</v>
      </c>
      <c r="C801">
        <v>0</v>
      </c>
      <c r="D801">
        <f>WORKDAY(Table3[[#This Row],[Days for shipment (scheduled)]],Table4[[#This Row],[Week Day]])</f>
        <v>6</v>
      </c>
      <c r="E801">
        <v>1</v>
      </c>
      <c r="F801" t="s">
        <v>214</v>
      </c>
      <c r="H801">
        <v>73</v>
      </c>
      <c r="I801" t="str">
        <f>_xlfn.XLOOKUP(Table3[[#This Row],[Category Id]],DataCo_Products[Product Category Id],DataCo_Products[Product Category Name])</f>
        <v>Sporting Goods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>
        <v>73</v>
      </c>
      <c r="T801">
        <v>1360</v>
      </c>
      <c r="U801" t="str">
        <f>_xlfn.XLOOKUP(Table3[[#This Row],[Product Id]],DataCo_Products[Product Id],DataCo_Products[Product Name])</f>
        <v xml:space="preserve">Smart watch </v>
      </c>
      <c r="V801">
        <v>327.75</v>
      </c>
      <c r="W801">
        <v>297.07027734645828</v>
      </c>
      <c r="X801">
        <v>1</v>
      </c>
      <c r="Y801">
        <v>32.77999878</v>
      </c>
      <c r="Z801">
        <v>327.75</v>
      </c>
      <c r="AA8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1" t="s">
        <v>45</v>
      </c>
    </row>
    <row r="802" spans="1:28" x14ac:dyDescent="0.35">
      <c r="A802">
        <v>75898</v>
      </c>
      <c r="B802" s="1">
        <v>43435</v>
      </c>
      <c r="C802">
        <v>4</v>
      </c>
      <c r="D802">
        <f>WORKDAY(Table3[[#This Row],[Days for shipment (scheduled)]],Table4[[#This Row],[Week Day]])</f>
        <v>12</v>
      </c>
      <c r="E802">
        <v>0</v>
      </c>
      <c r="F802" t="s">
        <v>62</v>
      </c>
      <c r="H802">
        <v>73</v>
      </c>
      <c r="I802" t="str">
        <f>_xlfn.XLOOKUP(Table3[[#This Row],[Category Id]],DataCo_Products[Product Category Id],DataCo_Products[Product Category Name])</f>
        <v>Sporting Goods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>
        <v>73</v>
      </c>
      <c r="T802">
        <v>1360</v>
      </c>
      <c r="U802" t="str">
        <f>_xlfn.XLOOKUP(Table3[[#This Row],[Product Id]],DataCo_Products[Product Id],DataCo_Products[Product Name])</f>
        <v xml:space="preserve">Smart watch </v>
      </c>
      <c r="V802">
        <v>327.75</v>
      </c>
      <c r="W802">
        <v>297.07027734645828</v>
      </c>
      <c r="X802">
        <v>1</v>
      </c>
      <c r="Y802">
        <v>39.33000183</v>
      </c>
      <c r="Z802">
        <v>327.75</v>
      </c>
      <c r="AA80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02" t="s">
        <v>30</v>
      </c>
    </row>
    <row r="803" spans="1:28" x14ac:dyDescent="0.35">
      <c r="A803">
        <v>75897</v>
      </c>
      <c r="B803" s="1">
        <v>43435</v>
      </c>
      <c r="C803">
        <v>4</v>
      </c>
      <c r="D803">
        <f>WORKDAY(Table3[[#This Row],[Days for shipment (scheduled)]],Table4[[#This Row],[Week Day]])</f>
        <v>13</v>
      </c>
      <c r="E803">
        <v>0</v>
      </c>
      <c r="F803" t="s">
        <v>62</v>
      </c>
      <c r="H803">
        <v>73</v>
      </c>
      <c r="I803" t="str">
        <f>_xlfn.XLOOKUP(Table3[[#This Row],[Category Id]],DataCo_Products[Product Category Id],DataCo_Products[Product Category Name])</f>
        <v>Sporting Goods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>
        <v>73</v>
      </c>
      <c r="T803">
        <v>1360</v>
      </c>
      <c r="U803" t="str">
        <f>_xlfn.XLOOKUP(Table3[[#This Row],[Product Id]],DataCo_Products[Product Id],DataCo_Products[Product Name])</f>
        <v xml:space="preserve">Smart watch </v>
      </c>
      <c r="V803">
        <v>327.75</v>
      </c>
      <c r="W803">
        <v>297.07027734645828</v>
      </c>
      <c r="X803">
        <v>1</v>
      </c>
      <c r="Y803">
        <v>42.61000061</v>
      </c>
      <c r="Z803">
        <v>327.75</v>
      </c>
      <c r="AA80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03" t="s">
        <v>30</v>
      </c>
    </row>
    <row r="804" spans="1:28" x14ac:dyDescent="0.35">
      <c r="A804">
        <v>75896</v>
      </c>
      <c r="B804" s="1">
        <v>43435</v>
      </c>
      <c r="C804">
        <v>4</v>
      </c>
      <c r="D804">
        <f>WORKDAY(Table3[[#This Row],[Days for shipment (scheduled)]],Table4[[#This Row],[Week Day]])</f>
        <v>5</v>
      </c>
      <c r="E804">
        <v>0</v>
      </c>
      <c r="F804" t="s">
        <v>62</v>
      </c>
      <c r="H804">
        <v>73</v>
      </c>
      <c r="I804" t="str">
        <f>_xlfn.XLOOKUP(Table3[[#This Row],[Category Id]],DataCo_Products[Product Category Id],DataCo_Products[Product Category Name])</f>
        <v>Sporting Goods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>
        <v>73</v>
      </c>
      <c r="T804">
        <v>1360</v>
      </c>
      <c r="U804" t="str">
        <f>_xlfn.XLOOKUP(Table3[[#This Row],[Product Id]],DataCo_Products[Product Id],DataCo_Products[Product Name])</f>
        <v xml:space="preserve">Smart watch </v>
      </c>
      <c r="V804">
        <v>327.75</v>
      </c>
      <c r="W804">
        <v>297.07027734645828</v>
      </c>
      <c r="X804">
        <v>1</v>
      </c>
      <c r="Y804">
        <v>49.159999849999998</v>
      </c>
      <c r="Z804">
        <v>327.75</v>
      </c>
      <c r="AA8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4" t="s">
        <v>45</v>
      </c>
    </row>
    <row r="805" spans="1:28" x14ac:dyDescent="0.35">
      <c r="A805">
        <v>75895</v>
      </c>
      <c r="B805" s="1">
        <v>43435</v>
      </c>
      <c r="C805">
        <v>4</v>
      </c>
      <c r="D805">
        <f>WORKDAY(Table3[[#This Row],[Days for shipment (scheduled)]],Table4[[#This Row],[Week Day]])</f>
        <v>6</v>
      </c>
      <c r="E805">
        <v>1</v>
      </c>
      <c r="F805" t="s">
        <v>62</v>
      </c>
      <c r="H805">
        <v>73</v>
      </c>
      <c r="I805" t="str">
        <f>_xlfn.XLOOKUP(Table3[[#This Row],[Category Id]],DataCo_Products[Product Category Id],DataCo_Products[Product Category Name])</f>
        <v>Sporting Goods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>
        <v>73</v>
      </c>
      <c r="T805">
        <v>1360</v>
      </c>
      <c r="U805" t="str">
        <f>_xlfn.XLOOKUP(Table3[[#This Row],[Product Id]],DataCo_Products[Product Id],DataCo_Products[Product Name])</f>
        <v xml:space="preserve">Smart watch </v>
      </c>
      <c r="V805">
        <v>327.75</v>
      </c>
      <c r="W805">
        <v>297.07027734645828</v>
      </c>
      <c r="X805">
        <v>1</v>
      </c>
      <c r="Y805">
        <v>52.439998629999998</v>
      </c>
      <c r="Z805">
        <v>327.75</v>
      </c>
      <c r="AA8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5" t="s">
        <v>66</v>
      </c>
    </row>
    <row r="806" spans="1:28" x14ac:dyDescent="0.35">
      <c r="A806">
        <v>75894</v>
      </c>
      <c r="B806" s="1">
        <v>43435</v>
      </c>
      <c r="C806">
        <v>2</v>
      </c>
      <c r="D806">
        <f>WORKDAY(Table3[[#This Row],[Days for shipment (scheduled)]],Table4[[#This Row],[Week Day]])</f>
        <v>5</v>
      </c>
      <c r="E806">
        <v>1</v>
      </c>
      <c r="F806" t="s">
        <v>23</v>
      </c>
      <c r="H806">
        <v>73</v>
      </c>
      <c r="I806" t="str">
        <f>_xlfn.XLOOKUP(Table3[[#This Row],[Category Id]],DataCo_Products[Product Category Id],DataCo_Products[Product Category Name])</f>
        <v>Sporting Goods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>
        <v>73</v>
      </c>
      <c r="T806">
        <v>1360</v>
      </c>
      <c r="U806" t="str">
        <f>_xlfn.XLOOKUP(Table3[[#This Row],[Product Id]],DataCo_Products[Product Id],DataCo_Products[Product Name])</f>
        <v xml:space="preserve">Smart watch </v>
      </c>
      <c r="V806">
        <v>327.75</v>
      </c>
      <c r="W806">
        <v>297.07027734645828</v>
      </c>
      <c r="X806">
        <v>1</v>
      </c>
      <c r="Y806">
        <v>55.72000122</v>
      </c>
      <c r="Z806">
        <v>327.75</v>
      </c>
      <c r="AA8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6" t="s">
        <v>66</v>
      </c>
    </row>
    <row r="807" spans="1:28" x14ac:dyDescent="0.35">
      <c r="A807">
        <v>75893</v>
      </c>
      <c r="B807" s="1">
        <v>43435</v>
      </c>
      <c r="C807">
        <v>4</v>
      </c>
      <c r="D807">
        <f>WORKDAY(Table3[[#This Row],[Days for shipment (scheduled)]],Table4[[#This Row],[Week Day]])</f>
        <v>10</v>
      </c>
      <c r="E807">
        <v>0</v>
      </c>
      <c r="F807" t="s">
        <v>62</v>
      </c>
      <c r="H807">
        <v>73</v>
      </c>
      <c r="I807" t="str">
        <f>_xlfn.XLOOKUP(Table3[[#This Row],[Category Id]],DataCo_Products[Product Category Id],DataCo_Products[Product Category Name])</f>
        <v>Sporting Goods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>
        <v>73</v>
      </c>
      <c r="T807">
        <v>1360</v>
      </c>
      <c r="U807" t="str">
        <f>_xlfn.XLOOKUP(Table3[[#This Row],[Product Id]],DataCo_Products[Product Id],DataCo_Products[Product Name])</f>
        <v xml:space="preserve">Smart watch </v>
      </c>
      <c r="V807">
        <v>327.75</v>
      </c>
      <c r="W807">
        <v>297.07027734645828</v>
      </c>
      <c r="X807">
        <v>1</v>
      </c>
      <c r="Y807">
        <v>59</v>
      </c>
      <c r="Z807">
        <v>327.75</v>
      </c>
      <c r="AA8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07" t="s">
        <v>66</v>
      </c>
    </row>
    <row r="808" spans="1:28" x14ac:dyDescent="0.35">
      <c r="A808">
        <v>28744</v>
      </c>
      <c r="B808" s="1">
        <v>42424</v>
      </c>
      <c r="C808">
        <v>2</v>
      </c>
      <c r="D808">
        <f>WORKDAY(Table3[[#This Row],[Days for shipment (scheduled)]],Table4[[#This Row],[Week Day]])</f>
        <v>9</v>
      </c>
      <c r="E808">
        <v>1</v>
      </c>
      <c r="F808" t="s">
        <v>23</v>
      </c>
      <c r="H808">
        <v>17</v>
      </c>
      <c r="I808" t="str">
        <f>_xlfn.XLOOKUP(Table3[[#This Row],[Category Id]],DataCo_Products[Product Category Id],DataCo_Products[Product Category Name])</f>
        <v>Cleats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>
        <v>17</v>
      </c>
      <c r="T808">
        <v>365</v>
      </c>
      <c r="U808" t="str">
        <f>_xlfn.XLOOKUP(Table3[[#This Row],[Product Id]],DataCo_Products[Product Id],DataCo_Products[Product Name])</f>
        <v>Perfect Fitness Perfect Rip Deck</v>
      </c>
      <c r="V808">
        <v>59.990001679999999</v>
      </c>
      <c r="W808">
        <v>54.488929209402009</v>
      </c>
      <c r="X808">
        <v>2</v>
      </c>
      <c r="Y808">
        <v>4.8000001909999996</v>
      </c>
      <c r="Z808">
        <v>119.98000336</v>
      </c>
      <c r="AA80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08" t="s">
        <v>30</v>
      </c>
    </row>
    <row r="809" spans="1:28" x14ac:dyDescent="0.35">
      <c r="A809">
        <v>45461</v>
      </c>
      <c r="B809" s="1">
        <v>42668</v>
      </c>
      <c r="C809">
        <v>2</v>
      </c>
      <c r="D809">
        <f>WORKDAY(Table3[[#This Row],[Days for shipment (scheduled)]],Table4[[#This Row],[Week Day]])</f>
        <v>10</v>
      </c>
      <c r="E809">
        <v>0</v>
      </c>
      <c r="F809" t="s">
        <v>23</v>
      </c>
      <c r="H809">
        <v>29</v>
      </c>
      <c r="I809" t="str">
        <f>_xlfn.XLOOKUP(Table3[[#This Row],[Category Id]],DataCo_Products[Product Category Id],DataCo_Products[Product Category Name])</f>
        <v>Shop By Sport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>
        <v>29</v>
      </c>
      <c r="T809">
        <v>627</v>
      </c>
      <c r="U809" t="str">
        <f>_xlfn.XLOOKUP(Table3[[#This Row],[Product Id]],DataCo_Products[Product Id],DataCo_Products[Product Name])</f>
        <v>Under Armour Girls' Toddler Spine Surge Runni</v>
      </c>
      <c r="V809">
        <v>39.990001679999999</v>
      </c>
      <c r="W809">
        <v>34.198098313835338</v>
      </c>
      <c r="X809">
        <v>2</v>
      </c>
      <c r="Y809">
        <v>0.80000001200000004</v>
      </c>
      <c r="Z809">
        <v>79.980003359999998</v>
      </c>
      <c r="AA80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09" t="s">
        <v>30</v>
      </c>
    </row>
    <row r="810" spans="1:28" x14ac:dyDescent="0.35">
      <c r="A810">
        <v>31115</v>
      </c>
      <c r="B810" s="1">
        <v>42459</v>
      </c>
      <c r="C810">
        <v>2</v>
      </c>
      <c r="D810">
        <f>WORKDAY(Table3[[#This Row],[Days for shipment (scheduled)]],Table4[[#This Row],[Week Day]])</f>
        <v>11</v>
      </c>
      <c r="E810">
        <v>1</v>
      </c>
      <c r="F810" t="s">
        <v>23</v>
      </c>
      <c r="H810">
        <v>24</v>
      </c>
      <c r="I810" t="str">
        <f>_xlfn.XLOOKUP(Table3[[#This Row],[Category Id]],DataCo_Products[Product Category Id],DataCo_Products[Product Category Name])</f>
        <v>Women's Apparel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>
        <v>24</v>
      </c>
      <c r="T810">
        <v>502</v>
      </c>
      <c r="U810" t="str">
        <f>_xlfn.XLOOKUP(Table3[[#This Row],[Product Id]],DataCo_Products[Product Id],DataCo_Products[Product Name])</f>
        <v>Nike Men's Dri-FIT Victory Golf Polo</v>
      </c>
      <c r="V810">
        <v>50</v>
      </c>
      <c r="W810">
        <v>43.678035218757444</v>
      </c>
      <c r="X810">
        <v>2</v>
      </c>
      <c r="Y810">
        <v>4</v>
      </c>
      <c r="Z810">
        <v>100</v>
      </c>
      <c r="AA81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10" t="s">
        <v>30</v>
      </c>
    </row>
    <row r="811" spans="1:28" x14ac:dyDescent="0.35">
      <c r="A811">
        <v>45766</v>
      </c>
      <c r="B811" s="1">
        <v>42673</v>
      </c>
      <c r="C811">
        <v>2</v>
      </c>
      <c r="D811">
        <f>WORKDAY(Table3[[#This Row],[Days for shipment (scheduled)]],Table4[[#This Row],[Week Day]])</f>
        <v>3</v>
      </c>
      <c r="E811">
        <v>0</v>
      </c>
      <c r="F811" t="s">
        <v>23</v>
      </c>
      <c r="H811">
        <v>29</v>
      </c>
      <c r="I811" t="str">
        <f>_xlfn.XLOOKUP(Table3[[#This Row],[Category Id]],DataCo_Products[Product Category Id],DataCo_Products[Product Category Name])</f>
        <v>Shop By Sport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>
        <v>29</v>
      </c>
      <c r="T811">
        <v>627</v>
      </c>
      <c r="U811" t="str">
        <f>_xlfn.XLOOKUP(Table3[[#This Row],[Product Id]],DataCo_Products[Product Id],DataCo_Products[Product Name])</f>
        <v>Under Armour Girls' Toddler Spine Surge Runni</v>
      </c>
      <c r="V811">
        <v>39.990001679999999</v>
      </c>
      <c r="W811">
        <v>34.198098313835338</v>
      </c>
      <c r="X811">
        <v>2</v>
      </c>
      <c r="Y811">
        <v>4</v>
      </c>
      <c r="Z811">
        <v>79.980003359999998</v>
      </c>
      <c r="AA81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11" t="s">
        <v>30</v>
      </c>
    </row>
    <row r="812" spans="1:28" x14ac:dyDescent="0.35">
      <c r="A812">
        <v>47752</v>
      </c>
      <c r="B812" s="1">
        <v>42702</v>
      </c>
      <c r="C812">
        <v>2</v>
      </c>
      <c r="D812">
        <f>WORKDAY(Table3[[#This Row],[Days for shipment (scheduled)]],Table4[[#This Row],[Week Day]])</f>
        <v>4</v>
      </c>
      <c r="E812">
        <v>1</v>
      </c>
      <c r="F812" t="s">
        <v>23</v>
      </c>
      <c r="H812">
        <v>24</v>
      </c>
      <c r="I812" t="str">
        <f>_xlfn.XLOOKUP(Table3[[#This Row],[Category Id]],DataCo_Products[Product Category Id],DataCo_Products[Product Category Name])</f>
        <v>Women's Apparel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>
        <v>24</v>
      </c>
      <c r="T812">
        <v>502</v>
      </c>
      <c r="U812" t="str">
        <f>_xlfn.XLOOKUP(Table3[[#This Row],[Product Id]],DataCo_Products[Product Id],DataCo_Products[Product Name])</f>
        <v>Nike Men's Dri-FIT Victory Golf Polo</v>
      </c>
      <c r="V812">
        <v>50</v>
      </c>
      <c r="W812">
        <v>43.678035218757444</v>
      </c>
      <c r="X812">
        <v>2</v>
      </c>
      <c r="Y812">
        <v>9</v>
      </c>
      <c r="Z812">
        <v>100</v>
      </c>
      <c r="AA81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12" t="s">
        <v>30</v>
      </c>
    </row>
    <row r="813" spans="1:28" x14ac:dyDescent="0.35">
      <c r="A813">
        <v>50054</v>
      </c>
      <c r="B813" s="1">
        <v>42735</v>
      </c>
      <c r="C813">
        <v>2</v>
      </c>
      <c r="D813">
        <f>WORKDAY(Table3[[#This Row],[Days for shipment (scheduled)]],Table4[[#This Row],[Week Day]])</f>
        <v>5</v>
      </c>
      <c r="E813">
        <v>1</v>
      </c>
      <c r="F813" t="s">
        <v>23</v>
      </c>
      <c r="H813">
        <v>24</v>
      </c>
      <c r="I813" t="str">
        <f>_xlfn.XLOOKUP(Table3[[#This Row],[Category Id]],DataCo_Products[Product Category Id],DataCo_Products[Product Category Name])</f>
        <v>Women's Apparel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>
        <v>24</v>
      </c>
      <c r="T813">
        <v>502</v>
      </c>
      <c r="U813" t="str">
        <f>_xlfn.XLOOKUP(Table3[[#This Row],[Product Id]],DataCo_Products[Product Id],DataCo_Products[Product Name])</f>
        <v>Nike Men's Dri-FIT Victory Golf Polo</v>
      </c>
      <c r="V813">
        <v>50</v>
      </c>
      <c r="W813">
        <v>43.678035218757444</v>
      </c>
      <c r="X813">
        <v>2</v>
      </c>
      <c r="Y813">
        <v>13</v>
      </c>
      <c r="Z813">
        <v>100</v>
      </c>
      <c r="AA81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13" t="s">
        <v>30</v>
      </c>
    </row>
    <row r="814" spans="1:28" x14ac:dyDescent="0.35">
      <c r="A814">
        <v>20365</v>
      </c>
      <c r="B814" s="1">
        <v>42302</v>
      </c>
      <c r="C814">
        <v>2</v>
      </c>
      <c r="D814">
        <f>WORKDAY(Table3[[#This Row],[Days for shipment (scheduled)]],Table4[[#This Row],[Week Day]])</f>
        <v>6</v>
      </c>
      <c r="E814">
        <v>1</v>
      </c>
      <c r="F814" t="s">
        <v>23</v>
      </c>
      <c r="H814">
        <v>24</v>
      </c>
      <c r="I814" t="str">
        <f>_xlfn.XLOOKUP(Table3[[#This Row],[Category Id]],DataCo_Products[Product Category Id],DataCo_Products[Product Category Name])</f>
        <v>Women's Apparel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>
        <v>24</v>
      </c>
      <c r="T814">
        <v>502</v>
      </c>
      <c r="U814" t="str">
        <f>_xlfn.XLOOKUP(Table3[[#This Row],[Product Id]],DataCo_Products[Product Id],DataCo_Products[Product Name])</f>
        <v>Nike Men's Dri-FIT Victory Golf Polo</v>
      </c>
      <c r="V814">
        <v>50</v>
      </c>
      <c r="W814">
        <v>43.678035218757444</v>
      </c>
      <c r="X814">
        <v>2</v>
      </c>
      <c r="Y814">
        <v>18</v>
      </c>
      <c r="Z814">
        <v>100</v>
      </c>
      <c r="AA81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814" t="s">
        <v>30</v>
      </c>
    </row>
    <row r="815" spans="1:28" x14ac:dyDescent="0.35">
      <c r="A815">
        <v>41686</v>
      </c>
      <c r="B815" s="1">
        <v>42613</v>
      </c>
      <c r="C815">
        <v>4</v>
      </c>
      <c r="D815">
        <f>WORKDAY(Table3[[#This Row],[Days for shipment (scheduled)]],Table4[[#This Row],[Week Day]])</f>
        <v>11</v>
      </c>
      <c r="E815">
        <v>0</v>
      </c>
      <c r="F815" t="s">
        <v>62</v>
      </c>
      <c r="H815">
        <v>18</v>
      </c>
      <c r="I815" t="str">
        <f>_xlfn.XLOOKUP(Table3[[#This Row],[Category Id]],DataCo_Products[Product Category Id],DataCo_Products[Product Category Name])</f>
        <v>Men's Footwear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>
        <v>18</v>
      </c>
      <c r="T815">
        <v>403</v>
      </c>
      <c r="U815" t="str">
        <f>_xlfn.XLOOKUP(Table3[[#This Row],[Product Id]],DataCo_Products[Product Id],DataCo_Products[Product Name])</f>
        <v>Nike Men's CJ Elite 2 TD Football Cleat</v>
      </c>
      <c r="V815">
        <v>129.9900055</v>
      </c>
      <c r="W815">
        <v>110.80340837177086</v>
      </c>
      <c r="X815">
        <v>1</v>
      </c>
      <c r="Y815">
        <v>5.1999998090000004</v>
      </c>
      <c r="Z815">
        <v>129.9900055</v>
      </c>
      <c r="AA8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5" t="s">
        <v>45</v>
      </c>
    </row>
    <row r="816" spans="1:28" x14ac:dyDescent="0.35">
      <c r="A816">
        <v>41896</v>
      </c>
      <c r="B816" s="1">
        <v>42438</v>
      </c>
      <c r="C816">
        <v>4</v>
      </c>
      <c r="D816">
        <f>WORKDAY(Table3[[#This Row],[Days for shipment (scheduled)]],Table4[[#This Row],[Week Day]])</f>
        <v>12</v>
      </c>
      <c r="E816">
        <v>0</v>
      </c>
      <c r="F816" t="s">
        <v>62</v>
      </c>
      <c r="H816">
        <v>18</v>
      </c>
      <c r="I816" t="str">
        <f>_xlfn.XLOOKUP(Table3[[#This Row],[Category Id]],DataCo_Products[Product Category Id],DataCo_Products[Product Category Name])</f>
        <v>Men's Footwear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>
        <v>18</v>
      </c>
      <c r="T816">
        <v>403</v>
      </c>
      <c r="U816" t="str">
        <f>_xlfn.XLOOKUP(Table3[[#This Row],[Product Id]],DataCo_Products[Product Id],DataCo_Products[Product Name])</f>
        <v>Nike Men's CJ Elite 2 TD Football Cleat</v>
      </c>
      <c r="V816">
        <v>129.9900055</v>
      </c>
      <c r="W816">
        <v>110.80340837177086</v>
      </c>
      <c r="X816">
        <v>1</v>
      </c>
      <c r="Y816">
        <v>5.1999998090000004</v>
      </c>
      <c r="Z816">
        <v>129.9900055</v>
      </c>
      <c r="AA8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6" t="s">
        <v>45</v>
      </c>
    </row>
    <row r="817" spans="1:28" x14ac:dyDescent="0.35">
      <c r="A817">
        <v>28168</v>
      </c>
      <c r="B817" s="1">
        <v>42416</v>
      </c>
      <c r="C817">
        <v>4</v>
      </c>
      <c r="D817">
        <f>WORKDAY(Table3[[#This Row],[Days for shipment (scheduled)]],Table4[[#This Row],[Week Day]])</f>
        <v>13</v>
      </c>
      <c r="E817">
        <v>0</v>
      </c>
      <c r="F817" t="s">
        <v>62</v>
      </c>
      <c r="H817">
        <v>17</v>
      </c>
      <c r="I817" t="str">
        <f>_xlfn.XLOOKUP(Table3[[#This Row],[Category Id]],DataCo_Products[Product Category Id],DataCo_Products[Product Category Name])</f>
        <v>Cleats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>
        <v>17</v>
      </c>
      <c r="T817">
        <v>365</v>
      </c>
      <c r="U817" t="str">
        <f>_xlfn.XLOOKUP(Table3[[#This Row],[Product Id]],DataCo_Products[Product Id],DataCo_Products[Product Name])</f>
        <v>Perfect Fitness Perfect Rip Deck</v>
      </c>
      <c r="V817">
        <v>59.990001679999999</v>
      </c>
      <c r="W817">
        <v>54.488929209402009</v>
      </c>
      <c r="X817">
        <v>1</v>
      </c>
      <c r="Y817">
        <v>3</v>
      </c>
      <c r="Z817">
        <v>59.990001679999999</v>
      </c>
      <c r="AA8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7" t="s">
        <v>45</v>
      </c>
    </row>
    <row r="818" spans="1:28" x14ac:dyDescent="0.35">
      <c r="A818">
        <v>24992</v>
      </c>
      <c r="B818" s="1">
        <v>42369</v>
      </c>
      <c r="C818">
        <v>4</v>
      </c>
      <c r="D818">
        <f>WORKDAY(Table3[[#This Row],[Days for shipment (scheduled)]],Table4[[#This Row],[Week Day]])</f>
        <v>5</v>
      </c>
      <c r="E818">
        <v>0</v>
      </c>
      <c r="F818" t="s">
        <v>62</v>
      </c>
      <c r="H818">
        <v>18</v>
      </c>
      <c r="I818" t="str">
        <f>_xlfn.XLOOKUP(Table3[[#This Row],[Category Id]],DataCo_Products[Product Category Id],DataCo_Products[Product Category Name])</f>
        <v>Men's Footwear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>
        <v>18</v>
      </c>
      <c r="T818">
        <v>403</v>
      </c>
      <c r="U818" t="str">
        <f>_xlfn.XLOOKUP(Table3[[#This Row],[Product Id]],DataCo_Products[Product Id],DataCo_Products[Product Name])</f>
        <v>Nike Men's CJ Elite 2 TD Football Cleat</v>
      </c>
      <c r="V818">
        <v>129.9900055</v>
      </c>
      <c r="W818">
        <v>110.80340837177086</v>
      </c>
      <c r="X818">
        <v>1</v>
      </c>
      <c r="Y818">
        <v>6.5</v>
      </c>
      <c r="Z818">
        <v>129.9900055</v>
      </c>
      <c r="AA8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8" t="s">
        <v>45</v>
      </c>
    </row>
    <row r="819" spans="1:28" x14ac:dyDescent="0.35">
      <c r="A819">
        <v>30851</v>
      </c>
      <c r="B819" s="1">
        <v>42455</v>
      </c>
      <c r="C819">
        <v>4</v>
      </c>
      <c r="D819">
        <f>WORKDAY(Table3[[#This Row],[Days for shipment (scheduled)]],Table4[[#This Row],[Week Day]])</f>
        <v>6</v>
      </c>
      <c r="E819">
        <v>0</v>
      </c>
      <c r="F819" t="s">
        <v>62</v>
      </c>
      <c r="H819">
        <v>18</v>
      </c>
      <c r="I819" t="str">
        <f>_xlfn.XLOOKUP(Table3[[#This Row],[Category Id]],DataCo_Products[Product Category Id],DataCo_Products[Product Category Name])</f>
        <v>Men's Footwear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>
        <v>18</v>
      </c>
      <c r="T819">
        <v>403</v>
      </c>
      <c r="U819" t="str">
        <f>_xlfn.XLOOKUP(Table3[[#This Row],[Product Id]],DataCo_Products[Product Id],DataCo_Products[Product Name])</f>
        <v>Nike Men's CJ Elite 2 TD Football Cleat</v>
      </c>
      <c r="V819">
        <v>129.9900055</v>
      </c>
      <c r="W819">
        <v>110.80340837177086</v>
      </c>
      <c r="X819">
        <v>1</v>
      </c>
      <c r="Y819">
        <v>6.5</v>
      </c>
      <c r="Z819">
        <v>129.9900055</v>
      </c>
      <c r="AA8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19" t="s">
        <v>45</v>
      </c>
    </row>
    <row r="820" spans="1:28" x14ac:dyDescent="0.35">
      <c r="A820">
        <v>25074</v>
      </c>
      <c r="B820" s="1">
        <v>42401</v>
      </c>
      <c r="C820">
        <v>4</v>
      </c>
      <c r="D820">
        <f>WORKDAY(Table3[[#This Row],[Days for shipment (scheduled)]],Table4[[#This Row],[Week Day]])</f>
        <v>9</v>
      </c>
      <c r="E820">
        <v>1</v>
      </c>
      <c r="F820" t="s">
        <v>62</v>
      </c>
      <c r="H820">
        <v>18</v>
      </c>
      <c r="I820" t="str">
        <f>_xlfn.XLOOKUP(Table3[[#This Row],[Category Id]],DataCo_Products[Product Category Id],DataCo_Products[Product Category Name])</f>
        <v>Men's Footwear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>
        <v>18</v>
      </c>
      <c r="T820">
        <v>403</v>
      </c>
      <c r="U820" t="str">
        <f>_xlfn.XLOOKUP(Table3[[#This Row],[Product Id]],DataCo_Products[Product Id],DataCo_Products[Product Name])</f>
        <v>Nike Men's CJ Elite 2 TD Football Cleat</v>
      </c>
      <c r="V820">
        <v>129.9900055</v>
      </c>
      <c r="W820">
        <v>110.80340837177086</v>
      </c>
      <c r="X820">
        <v>1</v>
      </c>
      <c r="Y820">
        <v>6.5</v>
      </c>
      <c r="Z820">
        <v>129.9900055</v>
      </c>
      <c r="AA8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0" t="s">
        <v>45</v>
      </c>
    </row>
    <row r="821" spans="1:28" x14ac:dyDescent="0.35">
      <c r="A821">
        <v>76870</v>
      </c>
      <c r="B821" s="1">
        <v>43127</v>
      </c>
      <c r="C821">
        <v>4</v>
      </c>
      <c r="D821">
        <f>WORKDAY(Table3[[#This Row],[Days for shipment (scheduled)]],Table4[[#This Row],[Week Day]])</f>
        <v>10</v>
      </c>
      <c r="E821">
        <v>1</v>
      </c>
      <c r="F821" t="s">
        <v>62</v>
      </c>
      <c r="H821">
        <v>76</v>
      </c>
      <c r="I821" t="str">
        <f>_xlfn.XLOOKUP(Table3[[#This Row],[Category Id]],DataCo_Products[Product Category Id],DataCo_Products[Product Category Name])</f>
        <v>Women's Clothing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>
        <v>76</v>
      </c>
      <c r="T821">
        <v>1363</v>
      </c>
      <c r="U821" t="str">
        <f>_xlfn.XLOOKUP(Table3[[#This Row],[Product Id]],DataCo_Products[Product Id],DataCo_Products[Product Name])</f>
        <v>Summer dresses</v>
      </c>
      <c r="V821">
        <v>215.82000729999999</v>
      </c>
      <c r="W821">
        <v>186.82667412499998</v>
      </c>
      <c r="X821">
        <v>1</v>
      </c>
      <c r="Y821">
        <v>10.789999959999999</v>
      </c>
      <c r="Z821">
        <v>215.82000729999999</v>
      </c>
      <c r="AA8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1" t="s">
        <v>45</v>
      </c>
    </row>
    <row r="822" spans="1:28" x14ac:dyDescent="0.35">
      <c r="A822">
        <v>25163</v>
      </c>
      <c r="B822" s="1">
        <v>42430</v>
      </c>
      <c r="C822">
        <v>4</v>
      </c>
      <c r="D822">
        <f>WORKDAY(Table3[[#This Row],[Days for shipment (scheduled)]],Table4[[#This Row],[Week Day]])</f>
        <v>11</v>
      </c>
      <c r="E822">
        <v>0</v>
      </c>
      <c r="F822" t="s">
        <v>62</v>
      </c>
      <c r="H822">
        <v>18</v>
      </c>
      <c r="I822" t="str">
        <f>_xlfn.XLOOKUP(Table3[[#This Row],[Category Id]],DataCo_Products[Product Category Id],DataCo_Products[Product Category Name])</f>
        <v>Men's Footwear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>
        <v>18</v>
      </c>
      <c r="T822">
        <v>403</v>
      </c>
      <c r="U822" t="str">
        <f>_xlfn.XLOOKUP(Table3[[#This Row],[Product Id]],DataCo_Products[Product Id],DataCo_Products[Product Name])</f>
        <v>Nike Men's CJ Elite 2 TD Football Cleat</v>
      </c>
      <c r="V822">
        <v>129.9900055</v>
      </c>
      <c r="W822">
        <v>110.80340837177086</v>
      </c>
      <c r="X822">
        <v>1</v>
      </c>
      <c r="Y822">
        <v>6.5</v>
      </c>
      <c r="Z822">
        <v>129.9900055</v>
      </c>
      <c r="AA8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2" t="s">
        <v>45</v>
      </c>
    </row>
    <row r="823" spans="1:28" x14ac:dyDescent="0.35">
      <c r="A823">
        <v>28036</v>
      </c>
      <c r="B823" s="1">
        <v>42414</v>
      </c>
      <c r="C823">
        <v>4</v>
      </c>
      <c r="D823">
        <f>WORKDAY(Table3[[#This Row],[Days for shipment (scheduled)]],Table4[[#This Row],[Week Day]])</f>
        <v>12</v>
      </c>
      <c r="E823">
        <v>0</v>
      </c>
      <c r="F823" t="s">
        <v>62</v>
      </c>
      <c r="H823">
        <v>18</v>
      </c>
      <c r="I823" t="str">
        <f>_xlfn.XLOOKUP(Table3[[#This Row],[Category Id]],DataCo_Products[Product Category Id],DataCo_Products[Product Category Name])</f>
        <v>Men's Footwear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>
        <v>18</v>
      </c>
      <c r="T823">
        <v>403</v>
      </c>
      <c r="U823" t="str">
        <f>_xlfn.XLOOKUP(Table3[[#This Row],[Product Id]],DataCo_Products[Product Id],DataCo_Products[Product Name])</f>
        <v>Nike Men's CJ Elite 2 TD Football Cleat</v>
      </c>
      <c r="V823">
        <v>129.9900055</v>
      </c>
      <c r="W823">
        <v>110.80340837177086</v>
      </c>
      <c r="X823">
        <v>1</v>
      </c>
      <c r="Y823">
        <v>6.5</v>
      </c>
      <c r="Z823">
        <v>129.9900055</v>
      </c>
      <c r="AA8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3" t="s">
        <v>45</v>
      </c>
    </row>
    <row r="824" spans="1:28" x14ac:dyDescent="0.35">
      <c r="A824">
        <v>22679</v>
      </c>
      <c r="B824" s="1">
        <v>42336</v>
      </c>
      <c r="C824">
        <v>4</v>
      </c>
      <c r="D824">
        <f>WORKDAY(Table3[[#This Row],[Days for shipment (scheduled)]],Table4[[#This Row],[Week Day]])</f>
        <v>13</v>
      </c>
      <c r="E824">
        <v>1</v>
      </c>
      <c r="F824" t="s">
        <v>62</v>
      </c>
      <c r="H824">
        <v>18</v>
      </c>
      <c r="I824" t="str">
        <f>_xlfn.XLOOKUP(Table3[[#This Row],[Category Id]],DataCo_Products[Product Category Id],DataCo_Products[Product Category Name])</f>
        <v>Men's Footwear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>
        <v>18</v>
      </c>
      <c r="T824">
        <v>403</v>
      </c>
      <c r="U824" t="str">
        <f>_xlfn.XLOOKUP(Table3[[#This Row],[Product Id]],DataCo_Products[Product Id],DataCo_Products[Product Name])</f>
        <v>Nike Men's CJ Elite 2 TD Football Cleat</v>
      </c>
      <c r="V824">
        <v>129.9900055</v>
      </c>
      <c r="W824">
        <v>110.80340837177086</v>
      </c>
      <c r="X824">
        <v>1</v>
      </c>
      <c r="Y824">
        <v>6.5</v>
      </c>
      <c r="Z824">
        <v>129.9900055</v>
      </c>
      <c r="AA8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4" t="s">
        <v>45</v>
      </c>
    </row>
    <row r="825" spans="1:28" x14ac:dyDescent="0.35">
      <c r="A825">
        <v>23610</v>
      </c>
      <c r="B825" s="1">
        <v>42320</v>
      </c>
      <c r="C825">
        <v>4</v>
      </c>
      <c r="D825">
        <f>WORKDAY(Table3[[#This Row],[Days for shipment (scheduled)]],Table4[[#This Row],[Week Day]])</f>
        <v>5</v>
      </c>
      <c r="E825">
        <v>1</v>
      </c>
      <c r="F825" t="s">
        <v>62</v>
      </c>
      <c r="H825">
        <v>18</v>
      </c>
      <c r="I825" t="str">
        <f>_xlfn.XLOOKUP(Table3[[#This Row],[Category Id]],DataCo_Products[Product Category Id],DataCo_Products[Product Category Name])</f>
        <v>Men's Footwear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>
        <v>18</v>
      </c>
      <c r="T825">
        <v>403</v>
      </c>
      <c r="U825" t="str">
        <f>_xlfn.XLOOKUP(Table3[[#This Row],[Product Id]],DataCo_Products[Product Id],DataCo_Products[Product Name])</f>
        <v>Nike Men's CJ Elite 2 TD Football Cleat</v>
      </c>
      <c r="V825">
        <v>129.9900055</v>
      </c>
      <c r="W825">
        <v>110.80340837177086</v>
      </c>
      <c r="X825">
        <v>1</v>
      </c>
      <c r="Y825">
        <v>6.5</v>
      </c>
      <c r="Z825">
        <v>129.9900055</v>
      </c>
      <c r="AA8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5" t="s">
        <v>45</v>
      </c>
    </row>
    <row r="826" spans="1:28" x14ac:dyDescent="0.35">
      <c r="A826">
        <v>42828</v>
      </c>
      <c r="B826" s="1">
        <v>42630</v>
      </c>
      <c r="C826">
        <v>4</v>
      </c>
      <c r="D826">
        <f>WORKDAY(Table3[[#This Row],[Days for shipment (scheduled)]],Table4[[#This Row],[Week Day]])</f>
        <v>6</v>
      </c>
      <c r="E826">
        <v>0</v>
      </c>
      <c r="F826" t="s">
        <v>62</v>
      </c>
      <c r="H826">
        <v>17</v>
      </c>
      <c r="I826" t="str">
        <f>_xlfn.XLOOKUP(Table3[[#This Row],[Category Id]],DataCo_Products[Product Category Id],DataCo_Products[Product Category Name])</f>
        <v>Cleats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>
        <v>17</v>
      </c>
      <c r="T826">
        <v>365</v>
      </c>
      <c r="U826" t="str">
        <f>_xlfn.XLOOKUP(Table3[[#This Row],[Product Id]],DataCo_Products[Product Id],DataCo_Products[Product Name])</f>
        <v>Perfect Fitness Perfect Rip Deck</v>
      </c>
      <c r="V826">
        <v>59.990001679999999</v>
      </c>
      <c r="W826">
        <v>54.488929209402009</v>
      </c>
      <c r="X826">
        <v>1</v>
      </c>
      <c r="Y826">
        <v>3</v>
      </c>
      <c r="Z826">
        <v>59.990001679999999</v>
      </c>
      <c r="AA8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6" t="s">
        <v>45</v>
      </c>
    </row>
    <row r="827" spans="1:28" x14ac:dyDescent="0.35">
      <c r="A827">
        <v>41896</v>
      </c>
      <c r="B827" s="1">
        <v>42438</v>
      </c>
      <c r="C827">
        <v>4</v>
      </c>
      <c r="D827">
        <f>WORKDAY(Table3[[#This Row],[Days for shipment (scheduled)]],Table4[[#This Row],[Week Day]])</f>
        <v>9</v>
      </c>
      <c r="E827">
        <v>0</v>
      </c>
      <c r="F827" t="s">
        <v>62</v>
      </c>
      <c r="H827">
        <v>18</v>
      </c>
      <c r="I827" t="str">
        <f>_xlfn.XLOOKUP(Table3[[#This Row],[Category Id]],DataCo_Products[Product Category Id],DataCo_Products[Product Category Name])</f>
        <v>Men's Footwear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>
        <v>18</v>
      </c>
      <c r="T827">
        <v>403</v>
      </c>
      <c r="U827" t="str">
        <f>_xlfn.XLOOKUP(Table3[[#This Row],[Product Id]],DataCo_Products[Product Id],DataCo_Products[Product Name])</f>
        <v>Nike Men's CJ Elite 2 TD Football Cleat</v>
      </c>
      <c r="V827">
        <v>129.9900055</v>
      </c>
      <c r="W827">
        <v>110.80340837177086</v>
      </c>
      <c r="X827">
        <v>1</v>
      </c>
      <c r="Y827">
        <v>6.5</v>
      </c>
      <c r="Z827">
        <v>129.9900055</v>
      </c>
      <c r="AA8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7" t="s">
        <v>45</v>
      </c>
    </row>
    <row r="828" spans="1:28" x14ac:dyDescent="0.35">
      <c r="A828">
        <v>48713</v>
      </c>
      <c r="B828" s="1">
        <v>42716</v>
      </c>
      <c r="C828">
        <v>4</v>
      </c>
      <c r="D828">
        <f>WORKDAY(Table3[[#This Row],[Days for shipment (scheduled)]],Table4[[#This Row],[Week Day]])</f>
        <v>10</v>
      </c>
      <c r="E828">
        <v>0</v>
      </c>
      <c r="F828" t="s">
        <v>62</v>
      </c>
      <c r="H828">
        <v>18</v>
      </c>
      <c r="I828" t="str">
        <f>_xlfn.XLOOKUP(Table3[[#This Row],[Category Id]],DataCo_Products[Product Category Id],DataCo_Products[Product Category Name])</f>
        <v>Men's Footwear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>
        <v>18</v>
      </c>
      <c r="T828">
        <v>403</v>
      </c>
      <c r="U828" t="str">
        <f>_xlfn.XLOOKUP(Table3[[#This Row],[Product Id]],DataCo_Products[Product Id],DataCo_Products[Product Name])</f>
        <v>Nike Men's CJ Elite 2 TD Football Cleat</v>
      </c>
      <c r="V828">
        <v>129.9900055</v>
      </c>
      <c r="W828">
        <v>110.80340837177086</v>
      </c>
      <c r="X828">
        <v>1</v>
      </c>
      <c r="Y828">
        <v>6.5</v>
      </c>
      <c r="Z828">
        <v>129.9900055</v>
      </c>
      <c r="AA8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8" t="s">
        <v>45</v>
      </c>
    </row>
    <row r="829" spans="1:28" x14ac:dyDescent="0.35">
      <c r="A829">
        <v>45668</v>
      </c>
      <c r="B829" s="1">
        <v>42671</v>
      </c>
      <c r="C829">
        <v>4</v>
      </c>
      <c r="D829">
        <f>WORKDAY(Table3[[#This Row],[Days for shipment (scheduled)]],Table4[[#This Row],[Week Day]])</f>
        <v>11</v>
      </c>
      <c r="E829">
        <v>0</v>
      </c>
      <c r="F829" t="s">
        <v>62</v>
      </c>
      <c r="H829">
        <v>18</v>
      </c>
      <c r="I829" t="str">
        <f>_xlfn.XLOOKUP(Table3[[#This Row],[Category Id]],DataCo_Products[Product Category Id],DataCo_Products[Product Category Name])</f>
        <v>Men's Footwear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>
        <v>18</v>
      </c>
      <c r="T829">
        <v>403</v>
      </c>
      <c r="U829" t="str">
        <f>_xlfn.XLOOKUP(Table3[[#This Row],[Product Id]],DataCo_Products[Product Id],DataCo_Products[Product Name])</f>
        <v>Nike Men's CJ Elite 2 TD Football Cleat</v>
      </c>
      <c r="V829">
        <v>129.9900055</v>
      </c>
      <c r="W829">
        <v>110.80340837177086</v>
      </c>
      <c r="X829">
        <v>1</v>
      </c>
      <c r="Y829">
        <v>6.5</v>
      </c>
      <c r="Z829">
        <v>129.9900055</v>
      </c>
      <c r="AA8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29" t="s">
        <v>45</v>
      </c>
    </row>
    <row r="830" spans="1:28" x14ac:dyDescent="0.35">
      <c r="A830">
        <v>74796</v>
      </c>
      <c r="B830" s="1">
        <v>43096</v>
      </c>
      <c r="C830">
        <v>4</v>
      </c>
      <c r="D830">
        <f>WORKDAY(Table3[[#This Row],[Days for shipment (scheduled)]],Table4[[#This Row],[Week Day]])</f>
        <v>12</v>
      </c>
      <c r="E830">
        <v>0</v>
      </c>
      <c r="F830" t="s">
        <v>62</v>
      </c>
      <c r="H830">
        <v>66</v>
      </c>
      <c r="I830" t="str">
        <f>_xlfn.XLOOKUP(Table3[[#This Row],[Category Id]],DataCo_Products[Product Category Id],DataCo_Products[Product Category Name])</f>
        <v>Crafts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>
        <v>66</v>
      </c>
      <c r="T830">
        <v>1353</v>
      </c>
      <c r="U830" t="str">
        <f>_xlfn.XLOOKUP(Table3[[#This Row],[Product Id]],DataCo_Products[Product Id],DataCo_Products[Product Name])</f>
        <v>Porcelain crafts</v>
      </c>
      <c r="V830">
        <v>461.48001099999999</v>
      </c>
      <c r="W830">
        <v>376.77167767999998</v>
      </c>
      <c r="X830">
        <v>1</v>
      </c>
      <c r="Y830">
        <v>25.379999160000001</v>
      </c>
      <c r="Z830">
        <v>461.48001099999999</v>
      </c>
      <c r="AA8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0" t="s">
        <v>45</v>
      </c>
    </row>
    <row r="831" spans="1:28" x14ac:dyDescent="0.35">
      <c r="A831">
        <v>27918</v>
      </c>
      <c r="B831" s="1">
        <v>42706</v>
      </c>
      <c r="C831">
        <v>4</v>
      </c>
      <c r="D831">
        <f>WORKDAY(Table3[[#This Row],[Days for shipment (scheduled)]],Table4[[#This Row],[Week Day]])</f>
        <v>13</v>
      </c>
      <c r="E831">
        <v>0</v>
      </c>
      <c r="F831" t="s">
        <v>62</v>
      </c>
      <c r="H831">
        <v>18</v>
      </c>
      <c r="I831" t="str">
        <f>_xlfn.XLOOKUP(Table3[[#This Row],[Category Id]],DataCo_Products[Product Category Id],DataCo_Products[Product Category Name])</f>
        <v>Men's Footwear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>
        <v>18</v>
      </c>
      <c r="T831">
        <v>403</v>
      </c>
      <c r="U831" t="str">
        <f>_xlfn.XLOOKUP(Table3[[#This Row],[Product Id]],DataCo_Products[Product Id],DataCo_Products[Product Name])</f>
        <v>Nike Men's CJ Elite 2 TD Football Cleat</v>
      </c>
      <c r="V831">
        <v>129.9900055</v>
      </c>
      <c r="W831">
        <v>110.80340837177086</v>
      </c>
      <c r="X831">
        <v>1</v>
      </c>
      <c r="Y831">
        <v>7.1500000950000002</v>
      </c>
      <c r="Z831">
        <v>129.9900055</v>
      </c>
      <c r="AA8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1" t="s">
        <v>45</v>
      </c>
    </row>
    <row r="832" spans="1:28" x14ac:dyDescent="0.35">
      <c r="A832">
        <v>30097</v>
      </c>
      <c r="B832" s="1">
        <v>42444</v>
      </c>
      <c r="C832">
        <v>4</v>
      </c>
      <c r="D832">
        <f>WORKDAY(Table3[[#This Row],[Days for shipment (scheduled)]],Table4[[#This Row],[Week Day]])</f>
        <v>5</v>
      </c>
      <c r="E832">
        <v>0</v>
      </c>
      <c r="F832" t="s">
        <v>62</v>
      </c>
      <c r="H832">
        <v>17</v>
      </c>
      <c r="I832" t="str">
        <f>_xlfn.XLOOKUP(Table3[[#This Row],[Category Id]],DataCo_Products[Product Category Id],DataCo_Products[Product Category Name])</f>
        <v>Cleats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>
        <v>17</v>
      </c>
      <c r="T832">
        <v>365</v>
      </c>
      <c r="U832" t="str">
        <f>_xlfn.XLOOKUP(Table3[[#This Row],[Product Id]],DataCo_Products[Product Id],DataCo_Products[Product Name])</f>
        <v>Perfect Fitness Perfect Rip Deck</v>
      </c>
      <c r="V832">
        <v>59.990001679999999</v>
      </c>
      <c r="W832">
        <v>54.488929209402009</v>
      </c>
      <c r="X832">
        <v>1</v>
      </c>
      <c r="Y832">
        <v>3.2999999519999998</v>
      </c>
      <c r="Z832">
        <v>59.990001679999999</v>
      </c>
      <c r="AA8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2" t="s">
        <v>45</v>
      </c>
    </row>
    <row r="833" spans="1:28" x14ac:dyDescent="0.35">
      <c r="A833">
        <v>30966</v>
      </c>
      <c r="B833" s="1">
        <v>42457</v>
      </c>
      <c r="C833">
        <v>4</v>
      </c>
      <c r="D833">
        <f>WORKDAY(Table3[[#This Row],[Days for shipment (scheduled)]],Table4[[#This Row],[Week Day]])</f>
        <v>6</v>
      </c>
      <c r="E833">
        <v>0</v>
      </c>
      <c r="F833" t="s">
        <v>62</v>
      </c>
      <c r="H833">
        <v>18</v>
      </c>
      <c r="I833" t="str">
        <f>_xlfn.XLOOKUP(Table3[[#This Row],[Category Id]],DataCo_Products[Product Category Id],DataCo_Products[Product Category Name])</f>
        <v>Men's Footwear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>
        <v>18</v>
      </c>
      <c r="T833">
        <v>403</v>
      </c>
      <c r="U833" t="str">
        <f>_xlfn.XLOOKUP(Table3[[#This Row],[Product Id]],DataCo_Products[Product Id],DataCo_Products[Product Name])</f>
        <v>Nike Men's CJ Elite 2 TD Football Cleat</v>
      </c>
      <c r="V833">
        <v>129.9900055</v>
      </c>
      <c r="W833">
        <v>110.80340837177086</v>
      </c>
      <c r="X833">
        <v>1</v>
      </c>
      <c r="Y833">
        <v>7.1500000950000002</v>
      </c>
      <c r="Z833">
        <v>129.9900055</v>
      </c>
      <c r="AA8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3" t="s">
        <v>45</v>
      </c>
    </row>
    <row r="834" spans="1:28" x14ac:dyDescent="0.35">
      <c r="A834">
        <v>30063</v>
      </c>
      <c r="B834" s="1">
        <v>42443</v>
      </c>
      <c r="C834">
        <v>4</v>
      </c>
      <c r="D834">
        <f>WORKDAY(Table3[[#This Row],[Days for shipment (scheduled)]],Table4[[#This Row],[Week Day]])</f>
        <v>9</v>
      </c>
      <c r="E834">
        <v>0</v>
      </c>
      <c r="F834" t="s">
        <v>62</v>
      </c>
      <c r="H834">
        <v>18</v>
      </c>
      <c r="I834" t="str">
        <f>_xlfn.XLOOKUP(Table3[[#This Row],[Category Id]],DataCo_Products[Product Category Id],DataCo_Products[Product Category Name])</f>
        <v>Men's Footwear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>
        <v>18</v>
      </c>
      <c r="T834">
        <v>403</v>
      </c>
      <c r="U834" t="str">
        <f>_xlfn.XLOOKUP(Table3[[#This Row],[Product Id]],DataCo_Products[Product Id],DataCo_Products[Product Name])</f>
        <v>Nike Men's CJ Elite 2 TD Football Cleat</v>
      </c>
      <c r="V834">
        <v>129.9900055</v>
      </c>
      <c r="W834">
        <v>110.80340837177086</v>
      </c>
      <c r="X834">
        <v>1</v>
      </c>
      <c r="Y834">
        <v>7.1500000950000002</v>
      </c>
      <c r="Z834">
        <v>129.9900055</v>
      </c>
      <c r="AA8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4" t="s">
        <v>45</v>
      </c>
    </row>
    <row r="835" spans="1:28" x14ac:dyDescent="0.35">
      <c r="A835">
        <v>22019</v>
      </c>
      <c r="B835" s="1">
        <v>42326</v>
      </c>
      <c r="C835">
        <v>4</v>
      </c>
      <c r="D835">
        <f>WORKDAY(Table3[[#This Row],[Days for shipment (scheduled)]],Table4[[#This Row],[Week Day]])</f>
        <v>10</v>
      </c>
      <c r="E835">
        <v>1</v>
      </c>
      <c r="F835" t="s">
        <v>62</v>
      </c>
      <c r="H835">
        <v>18</v>
      </c>
      <c r="I835" t="str">
        <f>_xlfn.XLOOKUP(Table3[[#This Row],[Category Id]],DataCo_Products[Product Category Id],DataCo_Products[Product Category Name])</f>
        <v>Men's Footwear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>
        <v>18</v>
      </c>
      <c r="T835">
        <v>403</v>
      </c>
      <c r="U835" t="str">
        <f>_xlfn.XLOOKUP(Table3[[#This Row],[Product Id]],DataCo_Products[Product Id],DataCo_Products[Product Name])</f>
        <v>Nike Men's CJ Elite 2 TD Football Cleat</v>
      </c>
      <c r="V835">
        <v>129.9900055</v>
      </c>
      <c r="W835">
        <v>110.80340837177086</v>
      </c>
      <c r="X835">
        <v>1</v>
      </c>
      <c r="Y835">
        <v>7.1500000950000002</v>
      </c>
      <c r="Z835">
        <v>129.9900055</v>
      </c>
      <c r="AA8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5" t="s">
        <v>45</v>
      </c>
    </row>
    <row r="836" spans="1:28" x14ac:dyDescent="0.35">
      <c r="A836">
        <v>24230</v>
      </c>
      <c r="B836" s="1">
        <v>42358</v>
      </c>
      <c r="C836">
        <v>4</v>
      </c>
      <c r="D836">
        <f>WORKDAY(Table3[[#This Row],[Days for shipment (scheduled)]],Table4[[#This Row],[Week Day]])</f>
        <v>11</v>
      </c>
      <c r="E836">
        <v>1</v>
      </c>
      <c r="F836" t="s">
        <v>62</v>
      </c>
      <c r="H836">
        <v>18</v>
      </c>
      <c r="I836" t="str">
        <f>_xlfn.XLOOKUP(Table3[[#This Row],[Category Id]],DataCo_Products[Product Category Id],DataCo_Products[Product Category Name])</f>
        <v>Men's Footwear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>
        <v>18</v>
      </c>
      <c r="T836">
        <v>403</v>
      </c>
      <c r="U836" t="str">
        <f>_xlfn.XLOOKUP(Table3[[#This Row],[Product Id]],DataCo_Products[Product Id],DataCo_Products[Product Name])</f>
        <v>Nike Men's CJ Elite 2 TD Football Cleat</v>
      </c>
      <c r="V836">
        <v>129.9900055</v>
      </c>
      <c r="W836">
        <v>110.80340837177086</v>
      </c>
      <c r="X836">
        <v>1</v>
      </c>
      <c r="Y836">
        <v>7.1500000950000002</v>
      </c>
      <c r="Z836">
        <v>129.9900055</v>
      </c>
      <c r="AA8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6" t="s">
        <v>45</v>
      </c>
    </row>
    <row r="837" spans="1:28" x14ac:dyDescent="0.35">
      <c r="A837">
        <v>48713</v>
      </c>
      <c r="B837" s="1">
        <v>42716</v>
      </c>
      <c r="C837">
        <v>4</v>
      </c>
      <c r="D837">
        <f>WORKDAY(Table3[[#This Row],[Days for shipment (scheduled)]],Table4[[#This Row],[Week Day]])</f>
        <v>12</v>
      </c>
      <c r="E837">
        <v>0</v>
      </c>
      <c r="F837" t="s">
        <v>62</v>
      </c>
      <c r="H837">
        <v>18</v>
      </c>
      <c r="I837" t="str">
        <f>_xlfn.XLOOKUP(Table3[[#This Row],[Category Id]],DataCo_Products[Product Category Id],DataCo_Products[Product Category Name])</f>
        <v>Men's Footwear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>
        <v>18</v>
      </c>
      <c r="T837">
        <v>403</v>
      </c>
      <c r="U837" t="str">
        <f>_xlfn.XLOOKUP(Table3[[#This Row],[Product Id]],DataCo_Products[Product Id],DataCo_Products[Product Name])</f>
        <v>Nike Men's CJ Elite 2 TD Football Cleat</v>
      </c>
      <c r="V837">
        <v>129.9900055</v>
      </c>
      <c r="W837">
        <v>110.80340837177086</v>
      </c>
      <c r="X837">
        <v>1</v>
      </c>
      <c r="Y837">
        <v>7.1500000950000002</v>
      </c>
      <c r="Z837">
        <v>129.9900055</v>
      </c>
      <c r="AA8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7" t="s">
        <v>45</v>
      </c>
    </row>
    <row r="838" spans="1:28" x14ac:dyDescent="0.35">
      <c r="A838">
        <v>42353</v>
      </c>
      <c r="B838" s="1">
        <v>42652</v>
      </c>
      <c r="C838">
        <v>4</v>
      </c>
      <c r="D838">
        <f>WORKDAY(Table3[[#This Row],[Days for shipment (scheduled)]],Table4[[#This Row],[Week Day]])</f>
        <v>13</v>
      </c>
      <c r="E838">
        <v>0</v>
      </c>
      <c r="F838" t="s">
        <v>62</v>
      </c>
      <c r="H838">
        <v>18</v>
      </c>
      <c r="I838" t="str">
        <f>_xlfn.XLOOKUP(Table3[[#This Row],[Category Id]],DataCo_Products[Product Category Id],DataCo_Products[Product Category Name])</f>
        <v>Men's Footwear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>
        <v>18</v>
      </c>
      <c r="T838">
        <v>403</v>
      </c>
      <c r="U838" t="str">
        <f>_xlfn.XLOOKUP(Table3[[#This Row],[Product Id]],DataCo_Products[Product Id],DataCo_Products[Product Name])</f>
        <v>Nike Men's CJ Elite 2 TD Football Cleat</v>
      </c>
      <c r="V838">
        <v>129.9900055</v>
      </c>
      <c r="W838">
        <v>110.80340837177086</v>
      </c>
      <c r="X838">
        <v>1</v>
      </c>
      <c r="Y838">
        <v>7.1500000950000002</v>
      </c>
      <c r="Z838">
        <v>129.9900055</v>
      </c>
      <c r="AA8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8" t="s">
        <v>45</v>
      </c>
    </row>
    <row r="839" spans="1:28" x14ac:dyDescent="0.35">
      <c r="A839">
        <v>45668</v>
      </c>
      <c r="B839" s="1">
        <v>42671</v>
      </c>
      <c r="C839">
        <v>4</v>
      </c>
      <c r="D839">
        <f>WORKDAY(Table3[[#This Row],[Days for shipment (scheduled)]],Table4[[#This Row],[Week Day]])</f>
        <v>5</v>
      </c>
      <c r="E839">
        <v>0</v>
      </c>
      <c r="F839" t="s">
        <v>62</v>
      </c>
      <c r="H839">
        <v>18</v>
      </c>
      <c r="I839" t="str">
        <f>_xlfn.XLOOKUP(Table3[[#This Row],[Category Id]],DataCo_Products[Product Category Id],DataCo_Products[Product Category Name])</f>
        <v>Men's Footwear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>
        <v>18</v>
      </c>
      <c r="T839">
        <v>403</v>
      </c>
      <c r="U839" t="str">
        <f>_xlfn.XLOOKUP(Table3[[#This Row],[Product Id]],DataCo_Products[Product Id],DataCo_Products[Product Name])</f>
        <v>Nike Men's CJ Elite 2 TD Football Cleat</v>
      </c>
      <c r="V839">
        <v>129.9900055</v>
      </c>
      <c r="W839">
        <v>110.80340837177086</v>
      </c>
      <c r="X839">
        <v>1</v>
      </c>
      <c r="Y839">
        <v>7.1500000950000002</v>
      </c>
      <c r="Z839">
        <v>129.9900055</v>
      </c>
      <c r="AA8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39" t="s">
        <v>45</v>
      </c>
    </row>
    <row r="840" spans="1:28" x14ac:dyDescent="0.35">
      <c r="A840">
        <v>42134</v>
      </c>
      <c r="B840" s="1">
        <v>42560</v>
      </c>
      <c r="C840">
        <v>4</v>
      </c>
      <c r="D840">
        <f>WORKDAY(Table3[[#This Row],[Days for shipment (scheduled)]],Table4[[#This Row],[Week Day]])</f>
        <v>6</v>
      </c>
      <c r="E840">
        <v>1</v>
      </c>
      <c r="F840" t="s">
        <v>62</v>
      </c>
      <c r="H840">
        <v>18</v>
      </c>
      <c r="I840" t="str">
        <f>_xlfn.XLOOKUP(Table3[[#This Row],[Category Id]],DataCo_Products[Product Category Id],DataCo_Products[Product Category Name])</f>
        <v>Men's Footwear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>
        <v>18</v>
      </c>
      <c r="T840">
        <v>403</v>
      </c>
      <c r="U840" t="str">
        <f>_xlfn.XLOOKUP(Table3[[#This Row],[Product Id]],DataCo_Products[Product Id],DataCo_Products[Product Name])</f>
        <v>Nike Men's CJ Elite 2 TD Football Cleat</v>
      </c>
      <c r="V840">
        <v>129.9900055</v>
      </c>
      <c r="W840">
        <v>110.80340837177086</v>
      </c>
      <c r="X840">
        <v>1</v>
      </c>
      <c r="Y840">
        <v>9.1000003809999992</v>
      </c>
      <c r="Z840">
        <v>129.9900055</v>
      </c>
      <c r="AA8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0" t="s">
        <v>45</v>
      </c>
    </row>
    <row r="841" spans="1:28" x14ac:dyDescent="0.35">
      <c r="A841">
        <v>21522</v>
      </c>
      <c r="B841" s="1">
        <v>42319</v>
      </c>
      <c r="C841">
        <v>4</v>
      </c>
      <c r="D841">
        <f>WORKDAY(Table3[[#This Row],[Days for shipment (scheduled)]],Table4[[#This Row],[Week Day]])</f>
        <v>9</v>
      </c>
      <c r="E841">
        <v>0</v>
      </c>
      <c r="F841" t="s">
        <v>62</v>
      </c>
      <c r="H841">
        <v>18</v>
      </c>
      <c r="I841" t="str">
        <f>_xlfn.XLOOKUP(Table3[[#This Row],[Category Id]],DataCo_Products[Product Category Id],DataCo_Products[Product Category Name])</f>
        <v>Men's Footwear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>
        <v>18</v>
      </c>
      <c r="T841">
        <v>403</v>
      </c>
      <c r="U841" t="str">
        <f>_xlfn.XLOOKUP(Table3[[#This Row],[Product Id]],DataCo_Products[Product Id],DataCo_Products[Product Name])</f>
        <v>Nike Men's CJ Elite 2 TD Football Cleat</v>
      </c>
      <c r="V841">
        <v>129.9900055</v>
      </c>
      <c r="W841">
        <v>110.80340837177086</v>
      </c>
      <c r="X841">
        <v>1</v>
      </c>
      <c r="Y841">
        <v>9.1000003809999992</v>
      </c>
      <c r="Z841">
        <v>129.9900055</v>
      </c>
      <c r="AA8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1" t="s">
        <v>45</v>
      </c>
    </row>
    <row r="842" spans="1:28" x14ac:dyDescent="0.35">
      <c r="A842">
        <v>23767</v>
      </c>
      <c r="B842" s="1">
        <v>42351</v>
      </c>
      <c r="C842">
        <v>4</v>
      </c>
      <c r="D842">
        <f>WORKDAY(Table3[[#This Row],[Days for shipment (scheduled)]],Table4[[#This Row],[Week Day]])</f>
        <v>10</v>
      </c>
      <c r="E842">
        <v>0</v>
      </c>
      <c r="F842" t="s">
        <v>62</v>
      </c>
      <c r="H842">
        <v>18</v>
      </c>
      <c r="I842" t="str">
        <f>_xlfn.XLOOKUP(Table3[[#This Row],[Category Id]],DataCo_Products[Product Category Id],DataCo_Products[Product Category Name])</f>
        <v>Men's Footwear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>
        <v>18</v>
      </c>
      <c r="T842">
        <v>403</v>
      </c>
      <c r="U842" t="str">
        <f>_xlfn.XLOOKUP(Table3[[#This Row],[Product Id]],DataCo_Products[Product Id],DataCo_Products[Product Name])</f>
        <v>Nike Men's CJ Elite 2 TD Football Cleat</v>
      </c>
      <c r="V842">
        <v>129.9900055</v>
      </c>
      <c r="W842">
        <v>110.80340837177086</v>
      </c>
      <c r="X842">
        <v>1</v>
      </c>
      <c r="Y842">
        <v>9.1000003809999992</v>
      </c>
      <c r="Z842">
        <v>129.9900055</v>
      </c>
      <c r="AA8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2" t="s">
        <v>45</v>
      </c>
    </row>
    <row r="843" spans="1:28" x14ac:dyDescent="0.35">
      <c r="A843">
        <v>25433</v>
      </c>
      <c r="B843" s="1">
        <v>42552</v>
      </c>
      <c r="C843">
        <v>4</v>
      </c>
      <c r="D843">
        <f>WORKDAY(Table3[[#This Row],[Days for shipment (scheduled)]],Table4[[#This Row],[Week Day]])</f>
        <v>11</v>
      </c>
      <c r="E843">
        <v>0</v>
      </c>
      <c r="F843" t="s">
        <v>62</v>
      </c>
      <c r="H843">
        <v>18</v>
      </c>
      <c r="I843" t="str">
        <f>_xlfn.XLOOKUP(Table3[[#This Row],[Category Id]],DataCo_Products[Product Category Id],DataCo_Products[Product Category Name])</f>
        <v>Men's Footwear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>
        <v>18</v>
      </c>
      <c r="T843">
        <v>403</v>
      </c>
      <c r="U843" t="str">
        <f>_xlfn.XLOOKUP(Table3[[#This Row],[Product Id]],DataCo_Products[Product Id],DataCo_Products[Product Name])</f>
        <v>Nike Men's CJ Elite 2 TD Football Cleat</v>
      </c>
      <c r="V843">
        <v>129.9900055</v>
      </c>
      <c r="W843">
        <v>110.80340837177086</v>
      </c>
      <c r="X843">
        <v>1</v>
      </c>
      <c r="Y843">
        <v>9.1000003809999992</v>
      </c>
      <c r="Z843">
        <v>129.9900055</v>
      </c>
      <c r="AA8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3" t="s">
        <v>45</v>
      </c>
    </row>
    <row r="844" spans="1:28" x14ac:dyDescent="0.35">
      <c r="A844">
        <v>73893</v>
      </c>
      <c r="B844" s="1">
        <v>43083</v>
      </c>
      <c r="C844">
        <v>4</v>
      </c>
      <c r="D844">
        <f>WORKDAY(Table3[[#This Row],[Days for shipment (scheduled)]],Table4[[#This Row],[Week Day]])</f>
        <v>12</v>
      </c>
      <c r="E844">
        <v>0</v>
      </c>
      <c r="F844" t="s">
        <v>62</v>
      </c>
      <c r="H844">
        <v>76</v>
      </c>
      <c r="I844" t="str">
        <f>_xlfn.XLOOKUP(Table3[[#This Row],[Category Id]],DataCo_Products[Product Category Id],DataCo_Products[Product Category Name])</f>
        <v>Women's Clothing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>
        <v>76</v>
      </c>
      <c r="T844">
        <v>1363</v>
      </c>
      <c r="U844" t="str">
        <f>_xlfn.XLOOKUP(Table3[[#This Row],[Product Id]],DataCo_Products[Product Id],DataCo_Products[Product Name])</f>
        <v>Summer dresses</v>
      </c>
      <c r="V844">
        <v>215.82000729999999</v>
      </c>
      <c r="W844">
        <v>186.82667412499998</v>
      </c>
      <c r="X844">
        <v>1</v>
      </c>
      <c r="Y844">
        <v>15.10999966</v>
      </c>
      <c r="Z844">
        <v>215.82000729999999</v>
      </c>
      <c r="AA8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4" t="s">
        <v>45</v>
      </c>
    </row>
    <row r="845" spans="1:28" x14ac:dyDescent="0.35">
      <c r="A845">
        <v>30085</v>
      </c>
      <c r="B845" s="1">
        <v>42444</v>
      </c>
      <c r="C845">
        <v>4</v>
      </c>
      <c r="D845">
        <f>WORKDAY(Table3[[#This Row],[Days for shipment (scheduled)]],Table4[[#This Row],[Week Day]])</f>
        <v>13</v>
      </c>
      <c r="E845">
        <v>1</v>
      </c>
      <c r="F845" t="s">
        <v>62</v>
      </c>
      <c r="H845">
        <v>17</v>
      </c>
      <c r="I845" t="str">
        <f>_xlfn.XLOOKUP(Table3[[#This Row],[Category Id]],DataCo_Products[Product Category Id],DataCo_Products[Product Category Name])</f>
        <v>Cleats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>
        <v>17</v>
      </c>
      <c r="T845">
        <v>365</v>
      </c>
      <c r="U845" t="str">
        <f>_xlfn.XLOOKUP(Table3[[#This Row],[Product Id]],DataCo_Products[Product Id],DataCo_Products[Product Name])</f>
        <v>Perfect Fitness Perfect Rip Deck</v>
      </c>
      <c r="V845">
        <v>59.990001679999999</v>
      </c>
      <c r="W845">
        <v>54.488929209402009</v>
      </c>
      <c r="X845">
        <v>1</v>
      </c>
      <c r="Y845">
        <v>4.1999998090000004</v>
      </c>
      <c r="Z845">
        <v>59.990001679999999</v>
      </c>
      <c r="AA8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5" t="s">
        <v>45</v>
      </c>
    </row>
    <row r="846" spans="1:28" x14ac:dyDescent="0.35">
      <c r="A846">
        <v>30172</v>
      </c>
      <c r="B846" s="1">
        <v>42445</v>
      </c>
      <c r="C846">
        <v>4</v>
      </c>
      <c r="D846">
        <f>WORKDAY(Table3[[#This Row],[Days for shipment (scheduled)]],Table4[[#This Row],[Week Day]])</f>
        <v>5</v>
      </c>
      <c r="E846">
        <v>0</v>
      </c>
      <c r="F846" t="s">
        <v>62</v>
      </c>
      <c r="H846">
        <v>18</v>
      </c>
      <c r="I846" t="str">
        <f>_xlfn.XLOOKUP(Table3[[#This Row],[Category Id]],DataCo_Products[Product Category Id],DataCo_Products[Product Category Name])</f>
        <v>Men's Footwear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>
        <v>18</v>
      </c>
      <c r="T846">
        <v>403</v>
      </c>
      <c r="U846" t="str">
        <f>_xlfn.XLOOKUP(Table3[[#This Row],[Product Id]],DataCo_Products[Product Id],DataCo_Products[Product Name])</f>
        <v>Nike Men's CJ Elite 2 TD Football Cleat</v>
      </c>
      <c r="V846">
        <v>129.9900055</v>
      </c>
      <c r="W846">
        <v>110.80340837177086</v>
      </c>
      <c r="X846">
        <v>1</v>
      </c>
      <c r="Y846">
        <v>9.1000003809999992</v>
      </c>
      <c r="Z846">
        <v>129.9900055</v>
      </c>
      <c r="AA8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6" t="s">
        <v>45</v>
      </c>
    </row>
    <row r="847" spans="1:28" x14ac:dyDescent="0.35">
      <c r="A847">
        <v>27478</v>
      </c>
      <c r="B847" s="1">
        <v>42523</v>
      </c>
      <c r="C847">
        <v>4</v>
      </c>
      <c r="D847">
        <f>WORKDAY(Table3[[#This Row],[Days for shipment (scheduled)]],Table4[[#This Row],[Week Day]])</f>
        <v>6</v>
      </c>
      <c r="E847">
        <v>0</v>
      </c>
      <c r="F847" t="s">
        <v>62</v>
      </c>
      <c r="H847">
        <v>18</v>
      </c>
      <c r="I847" t="str">
        <f>_xlfn.XLOOKUP(Table3[[#This Row],[Category Id]],DataCo_Products[Product Category Id],DataCo_Products[Product Category Name])</f>
        <v>Men's Footwear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>
        <v>18</v>
      </c>
      <c r="T847">
        <v>403</v>
      </c>
      <c r="U847" t="str">
        <f>_xlfn.XLOOKUP(Table3[[#This Row],[Product Id]],DataCo_Products[Product Id],DataCo_Products[Product Name])</f>
        <v>Nike Men's CJ Elite 2 TD Football Cleat</v>
      </c>
      <c r="V847">
        <v>129.9900055</v>
      </c>
      <c r="W847">
        <v>110.80340837177086</v>
      </c>
      <c r="X847">
        <v>1</v>
      </c>
      <c r="Y847">
        <v>9.1000003809999992</v>
      </c>
      <c r="Z847">
        <v>129.9900055</v>
      </c>
      <c r="AA8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7" t="s">
        <v>45</v>
      </c>
    </row>
    <row r="848" spans="1:28" x14ac:dyDescent="0.35">
      <c r="A848">
        <v>76976</v>
      </c>
      <c r="B848" s="1">
        <v>43128</v>
      </c>
      <c r="C848">
        <v>4</v>
      </c>
      <c r="D848">
        <f>WORKDAY(Table3[[#This Row],[Days for shipment (scheduled)]],Table4[[#This Row],[Week Day]])</f>
        <v>9</v>
      </c>
      <c r="E848">
        <v>0</v>
      </c>
      <c r="F848" t="s">
        <v>62</v>
      </c>
      <c r="H848">
        <v>76</v>
      </c>
      <c r="I848" t="str">
        <f>_xlfn.XLOOKUP(Table3[[#This Row],[Category Id]],DataCo_Products[Product Category Id],DataCo_Products[Product Category Name])</f>
        <v>Women's Clothing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>
        <v>76</v>
      </c>
      <c r="T848">
        <v>1363</v>
      </c>
      <c r="U848" t="str">
        <f>_xlfn.XLOOKUP(Table3[[#This Row],[Product Id]],DataCo_Products[Product Id],DataCo_Products[Product Name])</f>
        <v>Summer dresses</v>
      </c>
      <c r="V848">
        <v>215.82000729999999</v>
      </c>
      <c r="W848">
        <v>186.82667412499998</v>
      </c>
      <c r="X848">
        <v>1</v>
      </c>
      <c r="Y848">
        <v>15.10999966</v>
      </c>
      <c r="Z848">
        <v>215.82000729999999</v>
      </c>
      <c r="AA8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8" t="s">
        <v>45</v>
      </c>
    </row>
    <row r="849" spans="1:28" x14ac:dyDescent="0.35">
      <c r="A849">
        <v>24063</v>
      </c>
      <c r="B849" s="1">
        <v>42356</v>
      </c>
      <c r="C849">
        <v>4</v>
      </c>
      <c r="D849">
        <f>WORKDAY(Table3[[#This Row],[Days for shipment (scheduled)]],Table4[[#This Row],[Week Day]])</f>
        <v>10</v>
      </c>
      <c r="E849">
        <v>0</v>
      </c>
      <c r="F849" t="s">
        <v>62</v>
      </c>
      <c r="H849">
        <v>18</v>
      </c>
      <c r="I849" t="str">
        <f>_xlfn.XLOOKUP(Table3[[#This Row],[Category Id]],DataCo_Products[Product Category Id],DataCo_Products[Product Category Name])</f>
        <v>Men's Footwear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>
        <v>18</v>
      </c>
      <c r="T849">
        <v>403</v>
      </c>
      <c r="U849" t="str">
        <f>_xlfn.XLOOKUP(Table3[[#This Row],[Product Id]],DataCo_Products[Product Id],DataCo_Products[Product Name])</f>
        <v>Nike Men's CJ Elite 2 TD Football Cleat</v>
      </c>
      <c r="V849">
        <v>129.9900055</v>
      </c>
      <c r="W849">
        <v>110.80340837177086</v>
      </c>
      <c r="X849">
        <v>1</v>
      </c>
      <c r="Y849">
        <v>9.1000003809999992</v>
      </c>
      <c r="Z849">
        <v>129.9900055</v>
      </c>
      <c r="AA8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49" t="s">
        <v>45</v>
      </c>
    </row>
    <row r="850" spans="1:28" x14ac:dyDescent="0.35">
      <c r="A850">
        <v>51209</v>
      </c>
      <c r="B850" s="1">
        <v>42752</v>
      </c>
      <c r="C850">
        <v>4</v>
      </c>
      <c r="D850">
        <f>WORKDAY(Table3[[#This Row],[Days for shipment (scheduled)]],Table4[[#This Row],[Week Day]])</f>
        <v>11</v>
      </c>
      <c r="E850">
        <v>1</v>
      </c>
      <c r="F850" t="s">
        <v>62</v>
      </c>
      <c r="H850">
        <v>18</v>
      </c>
      <c r="I850" t="str">
        <f>_xlfn.XLOOKUP(Table3[[#This Row],[Category Id]],DataCo_Products[Product Category Id],DataCo_Products[Product Category Name])</f>
        <v>Men's Footwear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>
        <v>18</v>
      </c>
      <c r="T850">
        <v>403</v>
      </c>
      <c r="U850" t="str">
        <f>_xlfn.XLOOKUP(Table3[[#This Row],[Product Id]],DataCo_Products[Product Id],DataCo_Products[Product Name])</f>
        <v>Nike Men's CJ Elite 2 TD Football Cleat</v>
      </c>
      <c r="V850">
        <v>129.9900055</v>
      </c>
      <c r="W850">
        <v>110.80340837177086</v>
      </c>
      <c r="X850">
        <v>1</v>
      </c>
      <c r="Y850">
        <v>9.1000003809999992</v>
      </c>
      <c r="Z850">
        <v>129.9900055</v>
      </c>
      <c r="AA8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0" t="s">
        <v>45</v>
      </c>
    </row>
    <row r="851" spans="1:28" x14ac:dyDescent="0.35">
      <c r="A851">
        <v>73839</v>
      </c>
      <c r="B851" s="1">
        <v>43082</v>
      </c>
      <c r="C851">
        <v>4</v>
      </c>
      <c r="D851">
        <f>WORKDAY(Table3[[#This Row],[Days for shipment (scheduled)]],Table4[[#This Row],[Week Day]])</f>
        <v>12</v>
      </c>
      <c r="E851">
        <v>1</v>
      </c>
      <c r="F851" t="s">
        <v>62</v>
      </c>
      <c r="H851">
        <v>76</v>
      </c>
      <c r="I851" t="str">
        <f>_xlfn.XLOOKUP(Table3[[#This Row],[Category Id]],DataCo_Products[Product Category Id],DataCo_Products[Product Category Name])</f>
        <v>Women's Clothing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>
        <v>76</v>
      </c>
      <c r="T851">
        <v>1363</v>
      </c>
      <c r="U851" t="str">
        <f>_xlfn.XLOOKUP(Table3[[#This Row],[Product Id]],DataCo_Products[Product Id],DataCo_Products[Product Name])</f>
        <v>Summer dresses</v>
      </c>
      <c r="V851">
        <v>215.82000729999999</v>
      </c>
      <c r="W851">
        <v>186.82667412499998</v>
      </c>
      <c r="X851">
        <v>1</v>
      </c>
      <c r="Y851">
        <v>15.10999966</v>
      </c>
      <c r="Z851">
        <v>215.82000729999999</v>
      </c>
      <c r="AA8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1" t="s">
        <v>45</v>
      </c>
    </row>
    <row r="852" spans="1:28" x14ac:dyDescent="0.35">
      <c r="A852">
        <v>74723</v>
      </c>
      <c r="B852" s="1">
        <v>43095</v>
      </c>
      <c r="C852">
        <v>4</v>
      </c>
      <c r="D852">
        <f>WORKDAY(Table3[[#This Row],[Days for shipment (scheduled)]],Table4[[#This Row],[Week Day]])</f>
        <v>13</v>
      </c>
      <c r="E852">
        <v>0</v>
      </c>
      <c r="F852" t="s">
        <v>62</v>
      </c>
      <c r="H852">
        <v>66</v>
      </c>
      <c r="I852" t="str">
        <f>_xlfn.XLOOKUP(Table3[[#This Row],[Category Id]],DataCo_Products[Product Category Id],DataCo_Products[Product Category Name])</f>
        <v>Crafts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>
        <v>66</v>
      </c>
      <c r="T852">
        <v>1353</v>
      </c>
      <c r="U852" t="str">
        <f>_xlfn.XLOOKUP(Table3[[#This Row],[Product Id]],DataCo_Products[Product Id],DataCo_Products[Product Name])</f>
        <v>Porcelain crafts</v>
      </c>
      <c r="V852">
        <v>461.48001099999999</v>
      </c>
      <c r="W852">
        <v>376.77167767999998</v>
      </c>
      <c r="X852">
        <v>1</v>
      </c>
      <c r="Y852">
        <v>32.299999239999998</v>
      </c>
      <c r="Z852">
        <v>461.48001099999999</v>
      </c>
      <c r="AA8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2" t="s">
        <v>45</v>
      </c>
    </row>
    <row r="853" spans="1:28" x14ac:dyDescent="0.35">
      <c r="A853">
        <v>26821</v>
      </c>
      <c r="B853" s="1">
        <v>42396</v>
      </c>
      <c r="C853">
        <v>4</v>
      </c>
      <c r="D853">
        <f>WORKDAY(Table3[[#This Row],[Days for shipment (scheduled)]],Table4[[#This Row],[Week Day]])</f>
        <v>5</v>
      </c>
      <c r="E853">
        <v>0</v>
      </c>
      <c r="F853" t="s">
        <v>62</v>
      </c>
      <c r="H853">
        <v>18</v>
      </c>
      <c r="I853" t="str">
        <f>_xlfn.XLOOKUP(Table3[[#This Row],[Category Id]],DataCo_Products[Product Category Id],DataCo_Products[Product Category Name])</f>
        <v>Men's Footwear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>
        <v>18</v>
      </c>
      <c r="T853">
        <v>403</v>
      </c>
      <c r="U853" t="str">
        <f>_xlfn.XLOOKUP(Table3[[#This Row],[Product Id]],DataCo_Products[Product Id],DataCo_Products[Product Name])</f>
        <v>Nike Men's CJ Elite 2 TD Football Cleat</v>
      </c>
      <c r="V853">
        <v>129.9900055</v>
      </c>
      <c r="W853">
        <v>110.80340837177086</v>
      </c>
      <c r="X853">
        <v>1</v>
      </c>
      <c r="Y853">
        <v>9.1000003809999992</v>
      </c>
      <c r="Z853">
        <v>129.9900055</v>
      </c>
      <c r="AA8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3" t="s">
        <v>45</v>
      </c>
    </row>
    <row r="854" spans="1:28" x14ac:dyDescent="0.35">
      <c r="A854">
        <v>77102</v>
      </c>
      <c r="B854" s="1">
        <v>43130</v>
      </c>
      <c r="C854">
        <v>4</v>
      </c>
      <c r="D854">
        <f>WORKDAY(Table3[[#This Row],[Days for shipment (scheduled)]],Table4[[#This Row],[Week Day]])</f>
        <v>6</v>
      </c>
      <c r="E854">
        <v>0</v>
      </c>
      <c r="F854" t="s">
        <v>62</v>
      </c>
      <c r="H854">
        <v>76</v>
      </c>
      <c r="I854" t="str">
        <f>_xlfn.XLOOKUP(Table3[[#This Row],[Category Id]],DataCo_Products[Product Category Id],DataCo_Products[Product Category Name])</f>
        <v>Women's Clothing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>
        <v>76</v>
      </c>
      <c r="T854">
        <v>1363</v>
      </c>
      <c r="U854" t="str">
        <f>_xlfn.XLOOKUP(Table3[[#This Row],[Product Id]],DataCo_Products[Product Id],DataCo_Products[Product Name])</f>
        <v>Summer dresses</v>
      </c>
      <c r="V854">
        <v>215.82000729999999</v>
      </c>
      <c r="W854">
        <v>186.82667412499998</v>
      </c>
      <c r="X854">
        <v>1</v>
      </c>
      <c r="Y854">
        <v>15.10999966</v>
      </c>
      <c r="Z854">
        <v>215.82000729999999</v>
      </c>
      <c r="AA8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4" t="s">
        <v>45</v>
      </c>
    </row>
    <row r="855" spans="1:28" x14ac:dyDescent="0.35">
      <c r="A855">
        <v>41608</v>
      </c>
      <c r="B855" s="1">
        <v>42612</v>
      </c>
      <c r="C855">
        <v>4</v>
      </c>
      <c r="D855">
        <f>WORKDAY(Table3[[#This Row],[Days for shipment (scheduled)]],Table4[[#This Row],[Week Day]])</f>
        <v>9</v>
      </c>
      <c r="E855">
        <v>0</v>
      </c>
      <c r="F855" t="s">
        <v>62</v>
      </c>
      <c r="H855">
        <v>18</v>
      </c>
      <c r="I855" t="str">
        <f>_xlfn.XLOOKUP(Table3[[#This Row],[Category Id]],DataCo_Products[Product Category Id],DataCo_Products[Product Category Name])</f>
        <v>Men's Footwear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>
        <v>18</v>
      </c>
      <c r="T855">
        <v>403</v>
      </c>
      <c r="U855" t="str">
        <f>_xlfn.XLOOKUP(Table3[[#This Row],[Product Id]],DataCo_Products[Product Id],DataCo_Products[Product Name])</f>
        <v>Nike Men's CJ Elite 2 TD Football Cleat</v>
      </c>
      <c r="V855">
        <v>129.9900055</v>
      </c>
      <c r="W855">
        <v>110.80340837177086</v>
      </c>
      <c r="X855">
        <v>1</v>
      </c>
      <c r="Y855">
        <v>9.1000003809999992</v>
      </c>
      <c r="Z855">
        <v>129.9900055</v>
      </c>
      <c r="AA8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5" t="s">
        <v>45</v>
      </c>
    </row>
    <row r="856" spans="1:28" x14ac:dyDescent="0.35">
      <c r="A856">
        <v>47009</v>
      </c>
      <c r="B856" s="1">
        <v>42691</v>
      </c>
      <c r="C856">
        <v>4</v>
      </c>
      <c r="D856">
        <f>WORKDAY(Table3[[#This Row],[Days for shipment (scheduled)]],Table4[[#This Row],[Week Day]])</f>
        <v>10</v>
      </c>
      <c r="E856">
        <v>1</v>
      </c>
      <c r="F856" t="s">
        <v>62</v>
      </c>
      <c r="H856">
        <v>18</v>
      </c>
      <c r="I856" t="str">
        <f>_xlfn.XLOOKUP(Table3[[#This Row],[Category Id]],DataCo_Products[Product Category Id],DataCo_Products[Product Category Name])</f>
        <v>Men's Footwear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>
        <v>18</v>
      </c>
      <c r="T856">
        <v>403</v>
      </c>
      <c r="U856" t="str">
        <f>_xlfn.XLOOKUP(Table3[[#This Row],[Product Id]],DataCo_Products[Product Id],DataCo_Products[Product Name])</f>
        <v>Nike Men's CJ Elite 2 TD Football Cleat</v>
      </c>
      <c r="V856">
        <v>129.9900055</v>
      </c>
      <c r="W856">
        <v>110.80340837177086</v>
      </c>
      <c r="X856">
        <v>1</v>
      </c>
      <c r="Y856">
        <v>9.1000003809999992</v>
      </c>
      <c r="Z856">
        <v>129.9900055</v>
      </c>
      <c r="AA8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6" t="s">
        <v>45</v>
      </c>
    </row>
    <row r="857" spans="1:28" x14ac:dyDescent="0.35">
      <c r="A857">
        <v>49916</v>
      </c>
      <c r="B857" s="1">
        <v>42733</v>
      </c>
      <c r="C857">
        <v>4</v>
      </c>
      <c r="D857">
        <f>WORKDAY(Table3[[#This Row],[Days for shipment (scheduled)]],Table4[[#This Row],[Week Day]])</f>
        <v>11</v>
      </c>
      <c r="E857">
        <v>0</v>
      </c>
      <c r="F857" t="s">
        <v>62</v>
      </c>
      <c r="H857">
        <v>18</v>
      </c>
      <c r="I857" t="str">
        <f>_xlfn.XLOOKUP(Table3[[#This Row],[Category Id]],DataCo_Products[Product Category Id],DataCo_Products[Product Category Name])</f>
        <v>Men's Footwear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>
        <v>18</v>
      </c>
      <c r="T857">
        <v>403</v>
      </c>
      <c r="U857" t="str">
        <f>_xlfn.XLOOKUP(Table3[[#This Row],[Product Id]],DataCo_Products[Product Id],DataCo_Products[Product Name])</f>
        <v>Nike Men's CJ Elite 2 TD Football Cleat</v>
      </c>
      <c r="V857">
        <v>129.9900055</v>
      </c>
      <c r="W857">
        <v>110.80340837177086</v>
      </c>
      <c r="X857">
        <v>1</v>
      </c>
      <c r="Y857">
        <v>11.69999981</v>
      </c>
      <c r="Z857">
        <v>129.9900055</v>
      </c>
      <c r="AA8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7" t="s">
        <v>45</v>
      </c>
    </row>
    <row r="858" spans="1:28" x14ac:dyDescent="0.35">
      <c r="A858">
        <v>29746</v>
      </c>
      <c r="B858" s="1">
        <v>42646</v>
      </c>
      <c r="C858">
        <v>4</v>
      </c>
      <c r="D858">
        <f>WORKDAY(Table3[[#This Row],[Days for shipment (scheduled)]],Table4[[#This Row],[Week Day]])</f>
        <v>12</v>
      </c>
      <c r="E858">
        <v>0</v>
      </c>
      <c r="F858" t="s">
        <v>62</v>
      </c>
      <c r="H858">
        <v>17</v>
      </c>
      <c r="I858" t="str">
        <f>_xlfn.XLOOKUP(Table3[[#This Row],[Category Id]],DataCo_Products[Product Category Id],DataCo_Products[Product Category Name])</f>
        <v>Cleats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>
        <v>17</v>
      </c>
      <c r="T858">
        <v>365</v>
      </c>
      <c r="U858" t="str">
        <f>_xlfn.XLOOKUP(Table3[[#This Row],[Product Id]],DataCo_Products[Product Id],DataCo_Products[Product Name])</f>
        <v>Perfect Fitness Perfect Rip Deck</v>
      </c>
      <c r="V858">
        <v>59.990001679999999</v>
      </c>
      <c r="W858">
        <v>54.488929209402009</v>
      </c>
      <c r="X858">
        <v>1</v>
      </c>
      <c r="Y858">
        <v>5.4000000950000002</v>
      </c>
      <c r="Z858">
        <v>59.990001679999999</v>
      </c>
      <c r="AA8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8" t="s">
        <v>45</v>
      </c>
    </row>
    <row r="859" spans="1:28" x14ac:dyDescent="0.35">
      <c r="A859">
        <v>72533</v>
      </c>
      <c r="B859" s="1">
        <v>43063</v>
      </c>
      <c r="C859">
        <v>4</v>
      </c>
      <c r="D859">
        <f>WORKDAY(Table3[[#This Row],[Days for shipment (scheduled)]],Table4[[#This Row],[Week Day]])</f>
        <v>13</v>
      </c>
      <c r="E859">
        <v>0</v>
      </c>
      <c r="F859" t="s">
        <v>62</v>
      </c>
      <c r="H859">
        <v>70</v>
      </c>
      <c r="I859" t="str">
        <f>_xlfn.XLOOKUP(Table3[[#This Row],[Category Id]],DataCo_Products[Product Category Id],DataCo_Products[Product Category Name])</f>
        <v>Men's Clothing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>
        <v>70</v>
      </c>
      <c r="T859">
        <v>1357</v>
      </c>
      <c r="U859" t="str">
        <f>_xlfn.XLOOKUP(Table3[[#This Row],[Product Id]],DataCo_Products[Product Id],DataCo_Products[Product Name])</f>
        <v>Men's gala suit</v>
      </c>
      <c r="V859">
        <v>210.8500061</v>
      </c>
      <c r="W859">
        <v>116.83000946</v>
      </c>
      <c r="X859">
        <v>1</v>
      </c>
      <c r="Y859">
        <v>18.979999540000001</v>
      </c>
      <c r="Z859">
        <v>210.8500061</v>
      </c>
      <c r="AA8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59" t="s">
        <v>45</v>
      </c>
    </row>
    <row r="860" spans="1:28" x14ac:dyDescent="0.35">
      <c r="A860">
        <v>75892</v>
      </c>
      <c r="B860" s="1">
        <v>43435</v>
      </c>
      <c r="C860">
        <v>4</v>
      </c>
      <c r="D860">
        <f>WORKDAY(Table3[[#This Row],[Days for shipment (scheduled)]],Table4[[#This Row],[Week Day]])</f>
        <v>5</v>
      </c>
      <c r="E860">
        <v>0</v>
      </c>
      <c r="F860" t="s">
        <v>62</v>
      </c>
      <c r="H860">
        <v>73</v>
      </c>
      <c r="I860" t="str">
        <f>_xlfn.XLOOKUP(Table3[[#This Row],[Category Id]],DataCo_Products[Product Category Id],DataCo_Products[Product Category Name])</f>
        <v>Sporting Goods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>
        <v>73</v>
      </c>
      <c r="T860">
        <v>1360</v>
      </c>
      <c r="U860" t="str">
        <f>_xlfn.XLOOKUP(Table3[[#This Row],[Product Id]],DataCo_Products[Product Id],DataCo_Products[Product Name])</f>
        <v xml:space="preserve">Smart watch </v>
      </c>
      <c r="V860">
        <v>327.75</v>
      </c>
      <c r="W860">
        <v>297.07027734645828</v>
      </c>
      <c r="X860">
        <v>1</v>
      </c>
      <c r="Y860">
        <v>65.550003050000001</v>
      </c>
      <c r="Z860">
        <v>327.75</v>
      </c>
      <c r="AA8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0" t="s">
        <v>66</v>
      </c>
    </row>
    <row r="861" spans="1:28" x14ac:dyDescent="0.35">
      <c r="A861">
        <v>75891</v>
      </c>
      <c r="B861" s="1">
        <v>43435</v>
      </c>
      <c r="C861">
        <v>4</v>
      </c>
      <c r="D861">
        <f>WORKDAY(Table3[[#This Row],[Days for shipment (scheduled)]],Table4[[#This Row],[Week Day]])</f>
        <v>6</v>
      </c>
      <c r="E861">
        <v>0</v>
      </c>
      <c r="F861" t="s">
        <v>62</v>
      </c>
      <c r="H861">
        <v>73</v>
      </c>
      <c r="I861" t="str">
        <f>_xlfn.XLOOKUP(Table3[[#This Row],[Category Id]],DataCo_Products[Product Category Id],DataCo_Products[Product Category Name])</f>
        <v>Sporting Goods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>
        <v>73</v>
      </c>
      <c r="T861">
        <v>1360</v>
      </c>
      <c r="U861" t="str">
        <f>_xlfn.XLOOKUP(Table3[[#This Row],[Product Id]],DataCo_Products[Product Id],DataCo_Products[Product Name])</f>
        <v xml:space="preserve">Smart watch </v>
      </c>
      <c r="V861">
        <v>327.75</v>
      </c>
      <c r="W861">
        <v>297.07027734645828</v>
      </c>
      <c r="X861">
        <v>1</v>
      </c>
      <c r="Y861">
        <v>81.940002440000001</v>
      </c>
      <c r="Z861">
        <v>327.75</v>
      </c>
      <c r="AA8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1" t="s">
        <v>45</v>
      </c>
    </row>
    <row r="862" spans="1:28" x14ac:dyDescent="0.35">
      <c r="A862">
        <v>75890</v>
      </c>
      <c r="B862" s="1">
        <v>43435</v>
      </c>
      <c r="C862">
        <v>2</v>
      </c>
      <c r="D862">
        <f>WORKDAY(Table3[[#This Row],[Days for shipment (scheduled)]],Table4[[#This Row],[Week Day]])</f>
        <v>5</v>
      </c>
      <c r="E862">
        <v>1</v>
      </c>
      <c r="F862" t="s">
        <v>23</v>
      </c>
      <c r="H862">
        <v>73</v>
      </c>
      <c r="I862" t="str">
        <f>_xlfn.XLOOKUP(Table3[[#This Row],[Category Id]],DataCo_Products[Product Category Id],DataCo_Products[Product Category Name])</f>
        <v>Sporting Goods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>
        <v>73</v>
      </c>
      <c r="T862">
        <v>1360</v>
      </c>
      <c r="U862" t="str">
        <f>_xlfn.XLOOKUP(Table3[[#This Row],[Product Id]],DataCo_Products[Product Id],DataCo_Products[Product Name])</f>
        <v xml:space="preserve">Smart watch </v>
      </c>
      <c r="V862">
        <v>327.75</v>
      </c>
      <c r="W862">
        <v>297.07027734645828</v>
      </c>
      <c r="X862">
        <v>1</v>
      </c>
      <c r="Y862">
        <v>0</v>
      </c>
      <c r="Z862">
        <v>327.75</v>
      </c>
      <c r="AA8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2" t="s">
        <v>45</v>
      </c>
    </row>
    <row r="863" spans="1:28" x14ac:dyDescent="0.35">
      <c r="A863">
        <v>75889</v>
      </c>
      <c r="B863" s="1">
        <v>43435</v>
      </c>
      <c r="C863">
        <v>4</v>
      </c>
      <c r="D863">
        <f>WORKDAY(Table3[[#This Row],[Days for shipment (scheduled)]],Table4[[#This Row],[Week Day]])</f>
        <v>10</v>
      </c>
      <c r="E863">
        <v>1</v>
      </c>
      <c r="F863" t="s">
        <v>62</v>
      </c>
      <c r="H863">
        <v>73</v>
      </c>
      <c r="I863" t="str">
        <f>_xlfn.XLOOKUP(Table3[[#This Row],[Category Id]],DataCo_Products[Product Category Id],DataCo_Products[Product Category Name])</f>
        <v>Sporting Goods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>
        <v>73</v>
      </c>
      <c r="T863">
        <v>1360</v>
      </c>
      <c r="U863" t="str">
        <f>_xlfn.XLOOKUP(Table3[[#This Row],[Product Id]],DataCo_Products[Product Id],DataCo_Products[Product Name])</f>
        <v xml:space="preserve">Smart watch </v>
      </c>
      <c r="V863">
        <v>327.75</v>
      </c>
      <c r="W863">
        <v>297.07027734645828</v>
      </c>
      <c r="X863">
        <v>1</v>
      </c>
      <c r="Y863">
        <v>3.2799999710000001</v>
      </c>
      <c r="Z863">
        <v>327.75</v>
      </c>
      <c r="AA8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3" t="s">
        <v>45</v>
      </c>
    </row>
    <row r="864" spans="1:28" x14ac:dyDescent="0.35">
      <c r="A864">
        <v>75888</v>
      </c>
      <c r="B864" s="1">
        <v>43435</v>
      </c>
      <c r="C864">
        <v>4</v>
      </c>
      <c r="D864">
        <f>WORKDAY(Table3[[#This Row],[Days for shipment (scheduled)]],Table4[[#This Row],[Week Day]])</f>
        <v>11</v>
      </c>
      <c r="E864">
        <v>0</v>
      </c>
      <c r="F864" t="s">
        <v>62</v>
      </c>
      <c r="H864">
        <v>73</v>
      </c>
      <c r="I864" t="str">
        <f>_xlfn.XLOOKUP(Table3[[#This Row],[Category Id]],DataCo_Products[Product Category Id],DataCo_Products[Product Category Name])</f>
        <v>Sporting Goods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>
        <v>73</v>
      </c>
      <c r="T864">
        <v>1360</v>
      </c>
      <c r="U864" t="str">
        <f>_xlfn.XLOOKUP(Table3[[#This Row],[Product Id]],DataCo_Products[Product Id],DataCo_Products[Product Name])</f>
        <v xml:space="preserve">Smart watch </v>
      </c>
      <c r="V864">
        <v>327.75</v>
      </c>
      <c r="W864">
        <v>297.07027734645828</v>
      </c>
      <c r="X864">
        <v>1</v>
      </c>
      <c r="Y864">
        <v>6.5599999430000002</v>
      </c>
      <c r="Z864">
        <v>327.75</v>
      </c>
      <c r="AA86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64" t="s">
        <v>30</v>
      </c>
    </row>
    <row r="865" spans="1:28" x14ac:dyDescent="0.35">
      <c r="A865">
        <v>75887</v>
      </c>
      <c r="B865" s="1">
        <v>43435</v>
      </c>
      <c r="C865">
        <v>4</v>
      </c>
      <c r="D865">
        <f>WORKDAY(Table3[[#This Row],[Days for shipment (scheduled)]],Table4[[#This Row],[Week Day]])</f>
        <v>12</v>
      </c>
      <c r="E865">
        <v>0</v>
      </c>
      <c r="F865" t="s">
        <v>62</v>
      </c>
      <c r="H865">
        <v>73</v>
      </c>
      <c r="I865" t="str">
        <f>_xlfn.XLOOKUP(Table3[[#This Row],[Category Id]],DataCo_Products[Product Category Id],DataCo_Products[Product Category Name])</f>
        <v>Sporting Goods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>
        <v>73</v>
      </c>
      <c r="T865">
        <v>1360</v>
      </c>
      <c r="U865" t="str">
        <f>_xlfn.XLOOKUP(Table3[[#This Row],[Product Id]],DataCo_Products[Product Id],DataCo_Products[Product Name])</f>
        <v xml:space="preserve">Smart watch </v>
      </c>
      <c r="V865">
        <v>327.75</v>
      </c>
      <c r="W865">
        <v>297.07027734645828</v>
      </c>
      <c r="X865">
        <v>1</v>
      </c>
      <c r="Y865">
        <v>9.8299999239999991</v>
      </c>
      <c r="Z865">
        <v>327.75</v>
      </c>
      <c r="AA8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5" t="s">
        <v>45</v>
      </c>
    </row>
    <row r="866" spans="1:28" x14ac:dyDescent="0.35">
      <c r="A866">
        <v>75886</v>
      </c>
      <c r="B866" s="1">
        <v>43435</v>
      </c>
      <c r="C866">
        <v>4</v>
      </c>
      <c r="D866">
        <f>WORKDAY(Table3[[#This Row],[Days for shipment (scheduled)]],Table4[[#This Row],[Week Day]])</f>
        <v>13</v>
      </c>
      <c r="E866">
        <v>0</v>
      </c>
      <c r="F866" t="s">
        <v>62</v>
      </c>
      <c r="H866">
        <v>73</v>
      </c>
      <c r="I866" t="str">
        <f>_xlfn.XLOOKUP(Table3[[#This Row],[Category Id]],DataCo_Products[Product Category Id],DataCo_Products[Product Category Name])</f>
        <v>Sporting Goods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>
        <v>73</v>
      </c>
      <c r="T866">
        <v>1360</v>
      </c>
      <c r="U866" t="str">
        <f>_xlfn.XLOOKUP(Table3[[#This Row],[Product Id]],DataCo_Products[Product Id],DataCo_Products[Product Name])</f>
        <v xml:space="preserve">Smart watch </v>
      </c>
      <c r="V866">
        <v>327.75</v>
      </c>
      <c r="W866">
        <v>297.07027734645828</v>
      </c>
      <c r="X866">
        <v>1</v>
      </c>
      <c r="Y866">
        <v>13.10999966</v>
      </c>
      <c r="Z866">
        <v>327.75</v>
      </c>
      <c r="AA8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6" t="s">
        <v>66</v>
      </c>
    </row>
    <row r="867" spans="1:28" x14ac:dyDescent="0.35">
      <c r="A867">
        <v>75885</v>
      </c>
      <c r="B867" s="1">
        <v>43435</v>
      </c>
      <c r="C867">
        <v>2</v>
      </c>
      <c r="D867">
        <f>WORKDAY(Table3[[#This Row],[Days for shipment (scheduled)]],Table4[[#This Row],[Week Day]])</f>
        <v>3</v>
      </c>
      <c r="E867">
        <v>1</v>
      </c>
      <c r="F867" t="s">
        <v>23</v>
      </c>
      <c r="H867">
        <v>73</v>
      </c>
      <c r="I867" t="str">
        <f>_xlfn.XLOOKUP(Table3[[#This Row],[Category Id]],DataCo_Products[Product Category Id],DataCo_Products[Product Category Name])</f>
        <v>Sporting Goods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>
        <v>73</v>
      </c>
      <c r="T867">
        <v>1360</v>
      </c>
      <c r="U867" t="str">
        <f>_xlfn.XLOOKUP(Table3[[#This Row],[Product Id]],DataCo_Products[Product Id],DataCo_Products[Product Name])</f>
        <v xml:space="preserve">Smart watch </v>
      </c>
      <c r="V867">
        <v>327.75</v>
      </c>
      <c r="W867">
        <v>297.07027734645828</v>
      </c>
      <c r="X867">
        <v>1</v>
      </c>
      <c r="Y867">
        <v>16.38999939</v>
      </c>
      <c r="Z867">
        <v>327.75</v>
      </c>
      <c r="AA86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67" t="s">
        <v>30</v>
      </c>
    </row>
    <row r="868" spans="1:28" x14ac:dyDescent="0.35">
      <c r="A868">
        <v>75884</v>
      </c>
      <c r="B868" s="1">
        <v>43435</v>
      </c>
      <c r="C868">
        <v>4</v>
      </c>
      <c r="D868">
        <f>WORKDAY(Table3[[#This Row],[Days for shipment (scheduled)]],Table4[[#This Row],[Week Day]])</f>
        <v>6</v>
      </c>
      <c r="E868">
        <v>1</v>
      </c>
      <c r="F868" t="s">
        <v>62</v>
      </c>
      <c r="H868">
        <v>73</v>
      </c>
      <c r="I868" t="str">
        <f>_xlfn.XLOOKUP(Table3[[#This Row],[Category Id]],DataCo_Products[Product Category Id],DataCo_Products[Product Category Name])</f>
        <v>Sporting Goods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>
        <v>73</v>
      </c>
      <c r="T868">
        <v>1360</v>
      </c>
      <c r="U868" t="str">
        <f>_xlfn.XLOOKUP(Table3[[#This Row],[Product Id]],DataCo_Products[Product Id],DataCo_Products[Product Name])</f>
        <v xml:space="preserve">Smart watch </v>
      </c>
      <c r="V868">
        <v>327.75</v>
      </c>
      <c r="W868">
        <v>297.07027734645828</v>
      </c>
      <c r="X868">
        <v>1</v>
      </c>
      <c r="Y868">
        <v>18.030000690000001</v>
      </c>
      <c r="Z868">
        <v>327.75</v>
      </c>
      <c r="AA8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8" t="s">
        <v>66</v>
      </c>
    </row>
    <row r="869" spans="1:28" x14ac:dyDescent="0.35">
      <c r="A869">
        <v>75883</v>
      </c>
      <c r="B869" s="1">
        <v>43435</v>
      </c>
      <c r="C869">
        <v>1</v>
      </c>
      <c r="D869">
        <f>WORKDAY(Table3[[#This Row],[Days for shipment (scheduled)]],Table4[[#This Row],[Week Day]])</f>
        <v>4</v>
      </c>
      <c r="E869">
        <v>1</v>
      </c>
      <c r="F869" t="s">
        <v>187</v>
      </c>
      <c r="H869">
        <v>73</v>
      </c>
      <c r="I869" t="str">
        <f>_xlfn.XLOOKUP(Table3[[#This Row],[Category Id]],DataCo_Products[Product Category Id],DataCo_Products[Product Category Name])</f>
        <v>Sporting Goods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>
        <v>73</v>
      </c>
      <c r="T869">
        <v>1360</v>
      </c>
      <c r="U869" t="str">
        <f>_xlfn.XLOOKUP(Table3[[#This Row],[Product Id]],DataCo_Products[Product Id],DataCo_Products[Product Name])</f>
        <v xml:space="preserve">Smart watch </v>
      </c>
      <c r="V869">
        <v>327.75</v>
      </c>
      <c r="W869">
        <v>297.07027734645828</v>
      </c>
      <c r="X869">
        <v>1</v>
      </c>
      <c r="Y869">
        <v>22.940000529999999</v>
      </c>
      <c r="Z869">
        <v>327.75</v>
      </c>
      <c r="AA8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69" t="s">
        <v>45</v>
      </c>
    </row>
    <row r="870" spans="1:28" x14ac:dyDescent="0.35">
      <c r="A870">
        <v>75882</v>
      </c>
      <c r="B870" s="1">
        <v>43435</v>
      </c>
      <c r="C870">
        <v>4</v>
      </c>
      <c r="D870">
        <f>WORKDAY(Table3[[#This Row],[Days for shipment (scheduled)]],Table4[[#This Row],[Week Day]])</f>
        <v>10</v>
      </c>
      <c r="E870">
        <v>0</v>
      </c>
      <c r="F870" t="s">
        <v>62</v>
      </c>
      <c r="H870">
        <v>73</v>
      </c>
      <c r="I870" t="str">
        <f>_xlfn.XLOOKUP(Table3[[#This Row],[Category Id]],DataCo_Products[Product Category Id],DataCo_Products[Product Category Name])</f>
        <v>Sporting Goods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>
        <v>73</v>
      </c>
      <c r="T870">
        <v>1360</v>
      </c>
      <c r="U870" t="str">
        <f>_xlfn.XLOOKUP(Table3[[#This Row],[Product Id]],DataCo_Products[Product Id],DataCo_Products[Product Name])</f>
        <v xml:space="preserve">Smart watch </v>
      </c>
      <c r="V870">
        <v>327.75</v>
      </c>
      <c r="W870">
        <v>297.07027734645828</v>
      </c>
      <c r="X870">
        <v>1</v>
      </c>
      <c r="Y870">
        <v>29.5</v>
      </c>
      <c r="Z870">
        <v>327.75</v>
      </c>
      <c r="AA8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0" t="s">
        <v>66</v>
      </c>
    </row>
    <row r="871" spans="1:28" x14ac:dyDescent="0.35">
      <c r="A871">
        <v>75881</v>
      </c>
      <c r="B871" s="1">
        <v>43435</v>
      </c>
      <c r="C871">
        <v>4</v>
      </c>
      <c r="D871">
        <f>WORKDAY(Table3[[#This Row],[Days for shipment (scheduled)]],Table4[[#This Row],[Week Day]])</f>
        <v>11</v>
      </c>
      <c r="E871">
        <v>0</v>
      </c>
      <c r="F871" t="s">
        <v>62</v>
      </c>
      <c r="H871">
        <v>73</v>
      </c>
      <c r="I871" t="str">
        <f>_xlfn.XLOOKUP(Table3[[#This Row],[Category Id]],DataCo_Products[Product Category Id],DataCo_Products[Product Category Name])</f>
        <v>Sporting Goods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>
        <v>73</v>
      </c>
      <c r="T871">
        <v>1360</v>
      </c>
      <c r="U871" t="str">
        <f>_xlfn.XLOOKUP(Table3[[#This Row],[Product Id]],DataCo_Products[Product Id],DataCo_Products[Product Name])</f>
        <v xml:space="preserve">Smart watch </v>
      </c>
      <c r="V871">
        <v>327.75</v>
      </c>
      <c r="W871">
        <v>297.07027734645828</v>
      </c>
      <c r="X871">
        <v>1</v>
      </c>
      <c r="Y871">
        <v>32.77999878</v>
      </c>
      <c r="Z871">
        <v>327.75</v>
      </c>
      <c r="AA8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1" t="s">
        <v>45</v>
      </c>
    </row>
    <row r="872" spans="1:28" x14ac:dyDescent="0.35">
      <c r="A872">
        <v>75880</v>
      </c>
      <c r="B872" s="1">
        <v>43435</v>
      </c>
      <c r="C872">
        <v>4</v>
      </c>
      <c r="D872">
        <f>WORKDAY(Table3[[#This Row],[Days for shipment (scheduled)]],Table4[[#This Row],[Week Day]])</f>
        <v>12</v>
      </c>
      <c r="E872">
        <v>1</v>
      </c>
      <c r="F872" t="s">
        <v>62</v>
      </c>
      <c r="H872">
        <v>73</v>
      </c>
      <c r="I872" t="str">
        <f>_xlfn.XLOOKUP(Table3[[#This Row],[Category Id]],DataCo_Products[Product Category Id],DataCo_Products[Product Category Name])</f>
        <v>Sporting Goods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>
        <v>73</v>
      </c>
      <c r="T872">
        <v>1360</v>
      </c>
      <c r="U872" t="str">
        <f>_xlfn.XLOOKUP(Table3[[#This Row],[Product Id]],DataCo_Products[Product Id],DataCo_Products[Product Name])</f>
        <v xml:space="preserve">Smart watch </v>
      </c>
      <c r="V872">
        <v>327.75</v>
      </c>
      <c r="W872">
        <v>297.07027734645828</v>
      </c>
      <c r="X872">
        <v>1</v>
      </c>
      <c r="Y872">
        <v>39.33000183</v>
      </c>
      <c r="Z872">
        <v>327.75</v>
      </c>
      <c r="AA8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2" t="s">
        <v>45</v>
      </c>
    </row>
    <row r="873" spans="1:28" x14ac:dyDescent="0.35">
      <c r="A873">
        <v>75879</v>
      </c>
      <c r="B873" s="1">
        <v>43435</v>
      </c>
      <c r="C873">
        <v>4</v>
      </c>
      <c r="D873">
        <f>WORKDAY(Table3[[#This Row],[Days for shipment (scheduled)]],Table4[[#This Row],[Week Day]])</f>
        <v>13</v>
      </c>
      <c r="E873">
        <v>1</v>
      </c>
      <c r="F873" t="s">
        <v>62</v>
      </c>
      <c r="H873">
        <v>73</v>
      </c>
      <c r="I873" t="str">
        <f>_xlfn.XLOOKUP(Table3[[#This Row],[Category Id]],DataCo_Products[Product Category Id],DataCo_Products[Product Category Name])</f>
        <v>Sporting Goods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>
        <v>73</v>
      </c>
      <c r="T873">
        <v>1360</v>
      </c>
      <c r="U873" t="str">
        <f>_xlfn.XLOOKUP(Table3[[#This Row],[Product Id]],DataCo_Products[Product Id],DataCo_Products[Product Name])</f>
        <v xml:space="preserve">Smart watch </v>
      </c>
      <c r="V873">
        <v>327.75</v>
      </c>
      <c r="W873">
        <v>297.07027734645828</v>
      </c>
      <c r="X873">
        <v>1</v>
      </c>
      <c r="Y873">
        <v>42.61000061</v>
      </c>
      <c r="Z873">
        <v>327.75</v>
      </c>
      <c r="AA8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3" t="s">
        <v>66</v>
      </c>
    </row>
    <row r="874" spans="1:28" x14ac:dyDescent="0.35">
      <c r="A874">
        <v>75878</v>
      </c>
      <c r="B874" s="1">
        <v>43435</v>
      </c>
      <c r="C874">
        <v>4</v>
      </c>
      <c r="D874">
        <f>WORKDAY(Table3[[#This Row],[Days for shipment (scheduled)]],Table4[[#This Row],[Week Day]])</f>
        <v>5</v>
      </c>
      <c r="E874">
        <v>0</v>
      </c>
      <c r="F874" t="s">
        <v>62</v>
      </c>
      <c r="H874">
        <v>73</v>
      </c>
      <c r="I874" t="str">
        <f>_xlfn.XLOOKUP(Table3[[#This Row],[Category Id]],DataCo_Products[Product Category Id],DataCo_Products[Product Category Name])</f>
        <v>Sporting Goods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>
        <v>73</v>
      </c>
      <c r="T874">
        <v>1360</v>
      </c>
      <c r="U874" t="str">
        <f>_xlfn.XLOOKUP(Table3[[#This Row],[Product Id]],DataCo_Products[Product Id],DataCo_Products[Product Name])</f>
        <v xml:space="preserve">Smart watch </v>
      </c>
      <c r="V874">
        <v>327.75</v>
      </c>
      <c r="W874">
        <v>297.07027734645828</v>
      </c>
      <c r="X874">
        <v>1</v>
      </c>
      <c r="Y874">
        <v>49.159999849999998</v>
      </c>
      <c r="Z874">
        <v>327.75</v>
      </c>
      <c r="AA8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4" t="s">
        <v>45</v>
      </c>
    </row>
    <row r="875" spans="1:28" x14ac:dyDescent="0.35">
      <c r="A875">
        <v>75877</v>
      </c>
      <c r="B875" s="1">
        <v>43435</v>
      </c>
      <c r="C875">
        <v>4</v>
      </c>
      <c r="D875">
        <f>WORKDAY(Table3[[#This Row],[Days for shipment (scheduled)]],Table4[[#This Row],[Week Day]])</f>
        <v>6</v>
      </c>
      <c r="E875">
        <v>0</v>
      </c>
      <c r="F875" t="s">
        <v>62</v>
      </c>
      <c r="H875">
        <v>73</v>
      </c>
      <c r="I875" t="str">
        <f>_xlfn.XLOOKUP(Table3[[#This Row],[Category Id]],DataCo_Products[Product Category Id],DataCo_Products[Product Category Name])</f>
        <v>Sporting Goods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>
        <v>73</v>
      </c>
      <c r="T875">
        <v>1360</v>
      </c>
      <c r="U875" t="str">
        <f>_xlfn.XLOOKUP(Table3[[#This Row],[Product Id]],DataCo_Products[Product Id],DataCo_Products[Product Name])</f>
        <v xml:space="preserve">Smart watch </v>
      </c>
      <c r="V875">
        <v>327.75</v>
      </c>
      <c r="W875">
        <v>297.07027734645828</v>
      </c>
      <c r="X875">
        <v>1</v>
      </c>
      <c r="Y875">
        <v>52.439998629999998</v>
      </c>
      <c r="Z875">
        <v>327.75</v>
      </c>
      <c r="AA8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5" t="s">
        <v>66</v>
      </c>
    </row>
    <row r="876" spans="1:28" x14ac:dyDescent="0.35">
      <c r="A876">
        <v>75876</v>
      </c>
      <c r="B876" s="1">
        <v>43435</v>
      </c>
      <c r="C876">
        <v>4</v>
      </c>
      <c r="D876">
        <f>WORKDAY(Table3[[#This Row],[Days for shipment (scheduled)]],Table4[[#This Row],[Week Day]])</f>
        <v>9</v>
      </c>
      <c r="E876">
        <v>0</v>
      </c>
      <c r="F876" t="s">
        <v>62</v>
      </c>
      <c r="H876">
        <v>73</v>
      </c>
      <c r="I876" t="str">
        <f>_xlfn.XLOOKUP(Table3[[#This Row],[Category Id]],DataCo_Products[Product Category Id],DataCo_Products[Product Category Name])</f>
        <v>Sporting Goods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>
        <v>73</v>
      </c>
      <c r="T876">
        <v>1360</v>
      </c>
      <c r="U876" t="str">
        <f>_xlfn.XLOOKUP(Table3[[#This Row],[Product Id]],DataCo_Products[Product Id],DataCo_Products[Product Name])</f>
        <v xml:space="preserve">Smart watch </v>
      </c>
      <c r="V876">
        <v>327.75</v>
      </c>
      <c r="W876">
        <v>297.07027734645828</v>
      </c>
      <c r="X876">
        <v>1</v>
      </c>
      <c r="Y876">
        <v>55.72000122</v>
      </c>
      <c r="Z876">
        <v>327.75</v>
      </c>
      <c r="AA8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6" t="s">
        <v>66</v>
      </c>
    </row>
    <row r="877" spans="1:28" x14ac:dyDescent="0.35">
      <c r="A877">
        <v>75875</v>
      </c>
      <c r="B877" s="1">
        <v>43435</v>
      </c>
      <c r="C877">
        <v>2</v>
      </c>
      <c r="D877">
        <f>WORKDAY(Table3[[#This Row],[Days for shipment (scheduled)]],Table4[[#This Row],[Week Day]])</f>
        <v>6</v>
      </c>
      <c r="E877">
        <v>1</v>
      </c>
      <c r="F877" t="s">
        <v>23</v>
      </c>
      <c r="H877">
        <v>73</v>
      </c>
      <c r="I877" t="str">
        <f>_xlfn.XLOOKUP(Table3[[#This Row],[Category Id]],DataCo_Products[Product Category Id],DataCo_Products[Product Category Name])</f>
        <v>Sporting Goods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>
        <v>73</v>
      </c>
      <c r="T877">
        <v>1360</v>
      </c>
      <c r="U877" t="str">
        <f>_xlfn.XLOOKUP(Table3[[#This Row],[Product Id]],DataCo_Products[Product Id],DataCo_Products[Product Name])</f>
        <v xml:space="preserve">Smart watch </v>
      </c>
      <c r="V877">
        <v>327.75</v>
      </c>
      <c r="W877">
        <v>297.07027734645828</v>
      </c>
      <c r="X877">
        <v>1</v>
      </c>
      <c r="Y877">
        <v>59</v>
      </c>
      <c r="Z877">
        <v>327.75</v>
      </c>
      <c r="AA87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77" t="s">
        <v>30</v>
      </c>
    </row>
    <row r="878" spans="1:28" x14ac:dyDescent="0.35">
      <c r="A878">
        <v>75874</v>
      </c>
      <c r="B878" s="1">
        <v>43435</v>
      </c>
      <c r="C878">
        <v>4</v>
      </c>
      <c r="D878">
        <f>WORKDAY(Table3[[#This Row],[Days for shipment (scheduled)]],Table4[[#This Row],[Week Day]])</f>
        <v>11</v>
      </c>
      <c r="E878">
        <v>1</v>
      </c>
      <c r="F878" t="s">
        <v>62</v>
      </c>
      <c r="H878">
        <v>73</v>
      </c>
      <c r="I878" t="str">
        <f>_xlfn.XLOOKUP(Table3[[#This Row],[Category Id]],DataCo_Products[Product Category Id],DataCo_Products[Product Category Name])</f>
        <v>Sporting Goods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>
        <v>73</v>
      </c>
      <c r="T878">
        <v>1360</v>
      </c>
      <c r="U878" t="str">
        <f>_xlfn.XLOOKUP(Table3[[#This Row],[Product Id]],DataCo_Products[Product Id],DataCo_Products[Product Name])</f>
        <v xml:space="preserve">Smart watch </v>
      </c>
      <c r="V878">
        <v>327.75</v>
      </c>
      <c r="W878">
        <v>297.07027734645828</v>
      </c>
      <c r="X878">
        <v>1</v>
      </c>
      <c r="Y878">
        <v>65.550003050000001</v>
      </c>
      <c r="Z878">
        <v>327.75</v>
      </c>
      <c r="AA87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78" t="s">
        <v>30</v>
      </c>
    </row>
    <row r="879" spans="1:28" x14ac:dyDescent="0.35">
      <c r="A879">
        <v>75873</v>
      </c>
      <c r="B879" s="1">
        <v>43435</v>
      </c>
      <c r="C879">
        <v>4</v>
      </c>
      <c r="D879">
        <f>WORKDAY(Table3[[#This Row],[Days for shipment (scheduled)]],Table4[[#This Row],[Week Day]])</f>
        <v>12</v>
      </c>
      <c r="E879">
        <v>0</v>
      </c>
      <c r="F879" t="s">
        <v>62</v>
      </c>
      <c r="H879">
        <v>73</v>
      </c>
      <c r="I879" t="str">
        <f>_xlfn.XLOOKUP(Table3[[#This Row],[Category Id]],DataCo_Products[Product Category Id],DataCo_Products[Product Category Name])</f>
        <v>Sporting Goods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>
        <v>73</v>
      </c>
      <c r="T879">
        <v>1360</v>
      </c>
      <c r="U879" t="str">
        <f>_xlfn.XLOOKUP(Table3[[#This Row],[Product Id]],DataCo_Products[Product Id],DataCo_Products[Product Name])</f>
        <v xml:space="preserve">Smart watch </v>
      </c>
      <c r="V879">
        <v>327.75</v>
      </c>
      <c r="W879">
        <v>297.07027734645828</v>
      </c>
      <c r="X879">
        <v>1</v>
      </c>
      <c r="Y879">
        <v>81.940002440000001</v>
      </c>
      <c r="Z879">
        <v>327.75</v>
      </c>
      <c r="AA8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79" t="s">
        <v>66</v>
      </c>
    </row>
    <row r="880" spans="1:28" x14ac:dyDescent="0.35">
      <c r="A880">
        <v>75872</v>
      </c>
      <c r="B880" s="1">
        <v>43435</v>
      </c>
      <c r="C880">
        <v>4</v>
      </c>
      <c r="D880">
        <f>WORKDAY(Table3[[#This Row],[Days for shipment (scheduled)]],Table4[[#This Row],[Week Day]])</f>
        <v>13</v>
      </c>
      <c r="E880">
        <v>0</v>
      </c>
      <c r="F880" t="s">
        <v>62</v>
      </c>
      <c r="H880">
        <v>73</v>
      </c>
      <c r="I880" t="str">
        <f>_xlfn.XLOOKUP(Table3[[#This Row],[Category Id]],DataCo_Products[Product Category Id],DataCo_Products[Product Category Name])</f>
        <v>Sporting Goods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>
        <v>73</v>
      </c>
      <c r="T880">
        <v>1360</v>
      </c>
      <c r="U880" t="str">
        <f>_xlfn.XLOOKUP(Table3[[#This Row],[Product Id]],DataCo_Products[Product Id],DataCo_Products[Product Name])</f>
        <v xml:space="preserve">Smart watch </v>
      </c>
      <c r="V880">
        <v>327.75</v>
      </c>
      <c r="W880">
        <v>297.07027734645828</v>
      </c>
      <c r="X880">
        <v>1</v>
      </c>
      <c r="Y880">
        <v>0</v>
      </c>
      <c r="Z880">
        <v>327.75</v>
      </c>
      <c r="AA8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0" t="s">
        <v>66</v>
      </c>
    </row>
    <row r="881" spans="1:28" x14ac:dyDescent="0.35">
      <c r="A881">
        <v>75871</v>
      </c>
      <c r="B881" s="1">
        <v>43435</v>
      </c>
      <c r="C881">
        <v>1</v>
      </c>
      <c r="D881">
        <f>WORKDAY(Table3[[#This Row],[Days for shipment (scheduled)]],Table4[[#This Row],[Week Day]])</f>
        <v>2</v>
      </c>
      <c r="E881">
        <v>1</v>
      </c>
      <c r="F881" t="s">
        <v>187</v>
      </c>
      <c r="H881">
        <v>73</v>
      </c>
      <c r="I881" t="str">
        <f>_xlfn.XLOOKUP(Table3[[#This Row],[Category Id]],DataCo_Products[Product Category Id],DataCo_Products[Product Category Name])</f>
        <v>Sporting Goods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>
        <v>73</v>
      </c>
      <c r="T881">
        <v>1360</v>
      </c>
      <c r="U881" t="str">
        <f>_xlfn.XLOOKUP(Table3[[#This Row],[Product Id]],DataCo_Products[Product Id],DataCo_Products[Product Name])</f>
        <v xml:space="preserve">Smart watch </v>
      </c>
      <c r="V881">
        <v>327.75</v>
      </c>
      <c r="W881">
        <v>297.07027734645828</v>
      </c>
      <c r="X881">
        <v>1</v>
      </c>
      <c r="Y881">
        <v>3.2799999710000001</v>
      </c>
      <c r="Z881">
        <v>327.75</v>
      </c>
      <c r="AA8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1" t="s">
        <v>45</v>
      </c>
    </row>
    <row r="882" spans="1:28" x14ac:dyDescent="0.35">
      <c r="A882">
        <v>75870</v>
      </c>
      <c r="B882" s="1">
        <v>43435</v>
      </c>
      <c r="C882">
        <v>1</v>
      </c>
      <c r="D882">
        <f>WORKDAY(Table3[[#This Row],[Days for shipment (scheduled)]],Table4[[#This Row],[Week Day]])</f>
        <v>3</v>
      </c>
      <c r="E882">
        <v>1</v>
      </c>
      <c r="F882" t="s">
        <v>187</v>
      </c>
      <c r="H882">
        <v>73</v>
      </c>
      <c r="I882" t="str">
        <f>_xlfn.XLOOKUP(Table3[[#This Row],[Category Id]],DataCo_Products[Product Category Id],DataCo_Products[Product Category Name])</f>
        <v>Sporting Goods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>
        <v>73</v>
      </c>
      <c r="T882">
        <v>1360</v>
      </c>
      <c r="U882" t="str">
        <f>_xlfn.XLOOKUP(Table3[[#This Row],[Product Id]],DataCo_Products[Product Id],DataCo_Products[Product Name])</f>
        <v xml:space="preserve">Smart watch </v>
      </c>
      <c r="V882">
        <v>327.75</v>
      </c>
      <c r="W882">
        <v>297.07027734645828</v>
      </c>
      <c r="X882">
        <v>1</v>
      </c>
      <c r="Y882">
        <v>6.5599999430000002</v>
      </c>
      <c r="Z882">
        <v>327.75</v>
      </c>
      <c r="AA8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2" t="s">
        <v>45</v>
      </c>
    </row>
    <row r="883" spans="1:28" x14ac:dyDescent="0.35">
      <c r="A883">
        <v>75869</v>
      </c>
      <c r="B883" s="1">
        <v>43435</v>
      </c>
      <c r="C883">
        <v>1</v>
      </c>
      <c r="D883">
        <f>WORKDAY(Table3[[#This Row],[Days for shipment (scheduled)]],Table4[[#This Row],[Week Day]])</f>
        <v>4</v>
      </c>
      <c r="E883">
        <v>1</v>
      </c>
      <c r="F883" t="s">
        <v>187</v>
      </c>
      <c r="H883">
        <v>73</v>
      </c>
      <c r="I883" t="str">
        <f>_xlfn.XLOOKUP(Table3[[#This Row],[Category Id]],DataCo_Products[Product Category Id],DataCo_Products[Product Category Name])</f>
        <v>Sporting Goods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>
        <v>73</v>
      </c>
      <c r="T883">
        <v>1360</v>
      </c>
      <c r="U883" t="str">
        <f>_xlfn.XLOOKUP(Table3[[#This Row],[Product Id]],DataCo_Products[Product Id],DataCo_Products[Product Name])</f>
        <v xml:space="preserve">Smart watch </v>
      </c>
      <c r="V883">
        <v>327.75</v>
      </c>
      <c r="W883">
        <v>297.07027734645828</v>
      </c>
      <c r="X883">
        <v>1</v>
      </c>
      <c r="Y883">
        <v>9.8299999239999991</v>
      </c>
      <c r="Z883">
        <v>327.75</v>
      </c>
      <c r="AA8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3" t="s">
        <v>45</v>
      </c>
    </row>
    <row r="884" spans="1:28" x14ac:dyDescent="0.35">
      <c r="A884">
        <v>75868</v>
      </c>
      <c r="B884" s="1">
        <v>43435</v>
      </c>
      <c r="C884">
        <v>1</v>
      </c>
      <c r="D884">
        <f>WORKDAY(Table3[[#This Row],[Days for shipment (scheduled)]],Table4[[#This Row],[Week Day]])</f>
        <v>5</v>
      </c>
      <c r="E884">
        <v>1</v>
      </c>
      <c r="F884" t="s">
        <v>187</v>
      </c>
      <c r="H884">
        <v>73</v>
      </c>
      <c r="I884" t="str">
        <f>_xlfn.XLOOKUP(Table3[[#This Row],[Category Id]],DataCo_Products[Product Category Id],DataCo_Products[Product Category Name])</f>
        <v>Sporting Goods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>
        <v>73</v>
      </c>
      <c r="T884">
        <v>1360</v>
      </c>
      <c r="U884" t="str">
        <f>_xlfn.XLOOKUP(Table3[[#This Row],[Product Id]],DataCo_Products[Product Id],DataCo_Products[Product Name])</f>
        <v xml:space="preserve">Smart watch </v>
      </c>
      <c r="V884">
        <v>327.75</v>
      </c>
      <c r="W884">
        <v>297.07027734645828</v>
      </c>
      <c r="X884">
        <v>1</v>
      </c>
      <c r="Y884">
        <v>13.10999966</v>
      </c>
      <c r="Z884">
        <v>327.75</v>
      </c>
      <c r="AA8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4" t="s">
        <v>66</v>
      </c>
    </row>
    <row r="885" spans="1:28" x14ac:dyDescent="0.35">
      <c r="A885">
        <v>75867</v>
      </c>
      <c r="B885" s="1">
        <v>43435</v>
      </c>
      <c r="C885">
        <v>0</v>
      </c>
      <c r="D885">
        <f>WORKDAY(Table3[[#This Row],[Days for shipment (scheduled)]],Table4[[#This Row],[Week Day]])</f>
        <v>6</v>
      </c>
      <c r="E885">
        <v>0</v>
      </c>
      <c r="F885" t="s">
        <v>214</v>
      </c>
      <c r="H885">
        <v>73</v>
      </c>
      <c r="I885" t="str">
        <f>_xlfn.XLOOKUP(Table3[[#This Row],[Category Id]],DataCo_Products[Product Category Id],DataCo_Products[Product Category Name])</f>
        <v>Sporting Goods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>
        <v>73</v>
      </c>
      <c r="T885">
        <v>1360</v>
      </c>
      <c r="U885" t="str">
        <f>_xlfn.XLOOKUP(Table3[[#This Row],[Product Id]],DataCo_Products[Product Id],DataCo_Products[Product Name])</f>
        <v xml:space="preserve">Smart watch </v>
      </c>
      <c r="V885">
        <v>327.75</v>
      </c>
      <c r="W885">
        <v>297.07027734645828</v>
      </c>
      <c r="X885">
        <v>1</v>
      </c>
      <c r="Y885">
        <v>16.38999939</v>
      </c>
      <c r="Z885">
        <v>327.75</v>
      </c>
      <c r="AA8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5" t="s">
        <v>66</v>
      </c>
    </row>
    <row r="886" spans="1:28" x14ac:dyDescent="0.35">
      <c r="A886">
        <v>75866</v>
      </c>
      <c r="B886" s="1">
        <v>43435</v>
      </c>
      <c r="C886">
        <v>0</v>
      </c>
      <c r="D886">
        <f>WORKDAY(Table3[[#This Row],[Days for shipment (scheduled)]],Table4[[#This Row],[Week Day]])</f>
        <v>9</v>
      </c>
      <c r="E886">
        <v>0</v>
      </c>
      <c r="F886" t="s">
        <v>214</v>
      </c>
      <c r="H886">
        <v>73</v>
      </c>
      <c r="I886" t="str">
        <f>_xlfn.XLOOKUP(Table3[[#This Row],[Category Id]],DataCo_Products[Product Category Id],DataCo_Products[Product Category Name])</f>
        <v>Sporting Goods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>
        <v>73</v>
      </c>
      <c r="T886">
        <v>1360</v>
      </c>
      <c r="U886" t="str">
        <f>_xlfn.XLOOKUP(Table3[[#This Row],[Product Id]],DataCo_Products[Product Id],DataCo_Products[Product Name])</f>
        <v xml:space="preserve">Smart watch </v>
      </c>
      <c r="V886">
        <v>327.75</v>
      </c>
      <c r="W886">
        <v>297.07027734645828</v>
      </c>
      <c r="X886">
        <v>1</v>
      </c>
      <c r="Y886">
        <v>18.030000690000001</v>
      </c>
      <c r="Z886">
        <v>327.75</v>
      </c>
      <c r="AA88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86" t="s">
        <v>30</v>
      </c>
    </row>
    <row r="887" spans="1:28" x14ac:dyDescent="0.35">
      <c r="A887">
        <v>75865</v>
      </c>
      <c r="B887" s="1">
        <v>43435</v>
      </c>
      <c r="C887">
        <v>0</v>
      </c>
      <c r="D887">
        <f>WORKDAY(Table3[[#This Row],[Days for shipment (scheduled)]],Table4[[#This Row],[Week Day]])</f>
        <v>10</v>
      </c>
      <c r="E887">
        <v>0</v>
      </c>
      <c r="F887" t="s">
        <v>214</v>
      </c>
      <c r="H887">
        <v>73</v>
      </c>
      <c r="I887" t="str">
        <f>_xlfn.XLOOKUP(Table3[[#This Row],[Category Id]],DataCo_Products[Product Category Id],DataCo_Products[Product Category Name])</f>
        <v>Sporting Goods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>
        <v>73</v>
      </c>
      <c r="T887">
        <v>1360</v>
      </c>
      <c r="U887" t="str">
        <f>_xlfn.XLOOKUP(Table3[[#This Row],[Product Id]],DataCo_Products[Product Id],DataCo_Products[Product Name])</f>
        <v xml:space="preserve">Smart watch </v>
      </c>
      <c r="V887">
        <v>327.75</v>
      </c>
      <c r="W887">
        <v>297.07027734645828</v>
      </c>
      <c r="X887">
        <v>1</v>
      </c>
      <c r="Y887">
        <v>22.940000529999999</v>
      </c>
      <c r="Z887">
        <v>327.75</v>
      </c>
      <c r="AA88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87" t="s">
        <v>30</v>
      </c>
    </row>
    <row r="888" spans="1:28" x14ac:dyDescent="0.35">
      <c r="A888">
        <v>75864</v>
      </c>
      <c r="B888" s="1">
        <v>43435</v>
      </c>
      <c r="C888">
        <v>4</v>
      </c>
      <c r="D888">
        <f>WORKDAY(Table3[[#This Row],[Days for shipment (scheduled)]],Table4[[#This Row],[Week Day]])</f>
        <v>5</v>
      </c>
      <c r="E888">
        <v>1</v>
      </c>
      <c r="F888" t="s">
        <v>62</v>
      </c>
      <c r="H888">
        <v>73</v>
      </c>
      <c r="I888" t="str">
        <f>_xlfn.XLOOKUP(Table3[[#This Row],[Category Id]],DataCo_Products[Product Category Id],DataCo_Products[Product Category Name])</f>
        <v>Sporting Goods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>
        <v>73</v>
      </c>
      <c r="T888">
        <v>1360</v>
      </c>
      <c r="U888" t="str">
        <f>_xlfn.XLOOKUP(Table3[[#This Row],[Product Id]],DataCo_Products[Product Id],DataCo_Products[Product Name])</f>
        <v xml:space="preserve">Smart watch </v>
      </c>
      <c r="V888">
        <v>327.75</v>
      </c>
      <c r="W888">
        <v>297.07027734645828</v>
      </c>
      <c r="X888">
        <v>1</v>
      </c>
      <c r="Y888">
        <v>29.5</v>
      </c>
      <c r="Z888">
        <v>327.75</v>
      </c>
      <c r="AA8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88" t="s">
        <v>66</v>
      </c>
    </row>
    <row r="889" spans="1:28" x14ac:dyDescent="0.35">
      <c r="A889">
        <v>75863</v>
      </c>
      <c r="B889" s="1">
        <v>43435</v>
      </c>
      <c r="C889">
        <v>4</v>
      </c>
      <c r="D889">
        <f>WORKDAY(Table3[[#This Row],[Days for shipment (scheduled)]],Table4[[#This Row],[Week Day]])</f>
        <v>6</v>
      </c>
      <c r="E889">
        <v>0</v>
      </c>
      <c r="F889" t="s">
        <v>62</v>
      </c>
      <c r="H889">
        <v>73</v>
      </c>
      <c r="I889" t="str">
        <f>_xlfn.XLOOKUP(Table3[[#This Row],[Category Id]],DataCo_Products[Product Category Id],DataCo_Products[Product Category Name])</f>
        <v>Sporting Goods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>
        <v>73</v>
      </c>
      <c r="T889">
        <v>1360</v>
      </c>
      <c r="U889" t="str">
        <f>_xlfn.XLOOKUP(Table3[[#This Row],[Product Id]],DataCo_Products[Product Id],DataCo_Products[Product Name])</f>
        <v xml:space="preserve">Smart watch </v>
      </c>
      <c r="V889">
        <v>327.75</v>
      </c>
      <c r="W889">
        <v>297.07027734645828</v>
      </c>
      <c r="X889">
        <v>1</v>
      </c>
      <c r="Y889">
        <v>32.77999878</v>
      </c>
      <c r="Z889">
        <v>327.75</v>
      </c>
      <c r="AA88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89" t="s">
        <v>30</v>
      </c>
    </row>
    <row r="890" spans="1:28" x14ac:dyDescent="0.35">
      <c r="A890">
        <v>75862</v>
      </c>
      <c r="B890" s="1">
        <v>43435</v>
      </c>
      <c r="C890">
        <v>4</v>
      </c>
      <c r="D890">
        <f>WORKDAY(Table3[[#This Row],[Days for shipment (scheduled)]],Table4[[#This Row],[Week Day]])</f>
        <v>9</v>
      </c>
      <c r="E890">
        <v>0</v>
      </c>
      <c r="F890" t="s">
        <v>62</v>
      </c>
      <c r="H890">
        <v>73</v>
      </c>
      <c r="I890" t="str">
        <f>_xlfn.XLOOKUP(Table3[[#This Row],[Category Id]],DataCo_Products[Product Category Id],DataCo_Products[Product Category Name])</f>
        <v>Sporting Goods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>
        <v>73</v>
      </c>
      <c r="T890">
        <v>1360</v>
      </c>
      <c r="U890" t="str">
        <f>_xlfn.XLOOKUP(Table3[[#This Row],[Product Id]],DataCo_Products[Product Id],DataCo_Products[Product Name])</f>
        <v xml:space="preserve">Smart watch </v>
      </c>
      <c r="V890">
        <v>327.75</v>
      </c>
      <c r="W890">
        <v>297.07027734645828</v>
      </c>
      <c r="X890">
        <v>1</v>
      </c>
      <c r="Y890">
        <v>39.33000183</v>
      </c>
      <c r="Z890">
        <v>327.75</v>
      </c>
      <c r="AA8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0" t="s">
        <v>66</v>
      </c>
    </row>
    <row r="891" spans="1:28" x14ac:dyDescent="0.35">
      <c r="A891">
        <v>75861</v>
      </c>
      <c r="B891" s="1">
        <v>43435</v>
      </c>
      <c r="C891">
        <v>4</v>
      </c>
      <c r="D891">
        <f>WORKDAY(Table3[[#This Row],[Days for shipment (scheduled)]],Table4[[#This Row],[Week Day]])</f>
        <v>10</v>
      </c>
      <c r="E891">
        <v>0</v>
      </c>
      <c r="F891" t="s">
        <v>62</v>
      </c>
      <c r="H891">
        <v>73</v>
      </c>
      <c r="I891" t="str">
        <f>_xlfn.XLOOKUP(Table3[[#This Row],[Category Id]],DataCo_Products[Product Category Id],DataCo_Products[Product Category Name])</f>
        <v>Sporting Goods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>
        <v>73</v>
      </c>
      <c r="T891">
        <v>1360</v>
      </c>
      <c r="U891" t="str">
        <f>_xlfn.XLOOKUP(Table3[[#This Row],[Product Id]],DataCo_Products[Product Id],DataCo_Products[Product Name])</f>
        <v xml:space="preserve">Smart watch </v>
      </c>
      <c r="V891">
        <v>327.75</v>
      </c>
      <c r="W891">
        <v>297.07027734645828</v>
      </c>
      <c r="X891">
        <v>1</v>
      </c>
      <c r="Y891">
        <v>42.61000061</v>
      </c>
      <c r="Z891">
        <v>327.75</v>
      </c>
      <c r="AA8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1" t="s">
        <v>45</v>
      </c>
    </row>
    <row r="892" spans="1:28" x14ac:dyDescent="0.35">
      <c r="A892">
        <v>75860</v>
      </c>
      <c r="B892" s="1">
        <v>43435</v>
      </c>
      <c r="C892">
        <v>4</v>
      </c>
      <c r="D892">
        <f>WORKDAY(Table3[[#This Row],[Days for shipment (scheduled)]],Table4[[#This Row],[Week Day]])</f>
        <v>11</v>
      </c>
      <c r="E892">
        <v>1</v>
      </c>
      <c r="F892" t="s">
        <v>62</v>
      </c>
      <c r="H892">
        <v>73</v>
      </c>
      <c r="I892" t="str">
        <f>_xlfn.XLOOKUP(Table3[[#This Row],[Category Id]],DataCo_Products[Product Category Id],DataCo_Products[Product Category Name])</f>
        <v>Sporting Goods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>
        <v>73</v>
      </c>
      <c r="T892">
        <v>1360</v>
      </c>
      <c r="U892" t="str">
        <f>_xlfn.XLOOKUP(Table3[[#This Row],[Product Id]],DataCo_Products[Product Id],DataCo_Products[Product Name])</f>
        <v xml:space="preserve">Smart watch </v>
      </c>
      <c r="V892">
        <v>327.75</v>
      </c>
      <c r="W892">
        <v>297.07027734645828</v>
      </c>
      <c r="X892">
        <v>1</v>
      </c>
      <c r="Y892">
        <v>49.159999849999998</v>
      </c>
      <c r="Z892">
        <v>327.75</v>
      </c>
      <c r="AA8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2" t="s">
        <v>45</v>
      </c>
    </row>
    <row r="893" spans="1:28" x14ac:dyDescent="0.35">
      <c r="A893">
        <v>75859</v>
      </c>
      <c r="B893" s="1">
        <v>43435</v>
      </c>
      <c r="C893">
        <v>4</v>
      </c>
      <c r="D893">
        <f>WORKDAY(Table3[[#This Row],[Days for shipment (scheduled)]],Table4[[#This Row],[Week Day]])</f>
        <v>12</v>
      </c>
      <c r="E893">
        <v>0</v>
      </c>
      <c r="F893" t="s">
        <v>62</v>
      </c>
      <c r="H893">
        <v>73</v>
      </c>
      <c r="I893" t="str">
        <f>_xlfn.XLOOKUP(Table3[[#This Row],[Category Id]],DataCo_Products[Product Category Id],DataCo_Products[Product Category Name])</f>
        <v>Sporting Goods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>
        <v>73</v>
      </c>
      <c r="T893">
        <v>1360</v>
      </c>
      <c r="U893" t="str">
        <f>_xlfn.XLOOKUP(Table3[[#This Row],[Product Id]],DataCo_Products[Product Id],DataCo_Products[Product Name])</f>
        <v xml:space="preserve">Smart watch </v>
      </c>
      <c r="V893">
        <v>327.75</v>
      </c>
      <c r="W893">
        <v>297.07027734645828</v>
      </c>
      <c r="X893">
        <v>1</v>
      </c>
      <c r="Y893">
        <v>52.439998629999998</v>
      </c>
      <c r="Z893">
        <v>327.75</v>
      </c>
      <c r="AA8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3" t="s">
        <v>66</v>
      </c>
    </row>
    <row r="894" spans="1:28" x14ac:dyDescent="0.35">
      <c r="A894">
        <v>75858</v>
      </c>
      <c r="B894" s="1">
        <v>43435</v>
      </c>
      <c r="C894">
        <v>2</v>
      </c>
      <c r="D894">
        <f>WORKDAY(Table3[[#This Row],[Days for shipment (scheduled)]],Table4[[#This Row],[Week Day]])</f>
        <v>11</v>
      </c>
      <c r="E894">
        <v>1</v>
      </c>
      <c r="F894" t="s">
        <v>23</v>
      </c>
      <c r="H894">
        <v>73</v>
      </c>
      <c r="I894" t="str">
        <f>_xlfn.XLOOKUP(Table3[[#This Row],[Category Id]],DataCo_Products[Product Category Id],DataCo_Products[Product Category Name])</f>
        <v>Sporting Goods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>
        <v>73</v>
      </c>
      <c r="T894">
        <v>1360</v>
      </c>
      <c r="U894" t="str">
        <f>_xlfn.XLOOKUP(Table3[[#This Row],[Product Id]],DataCo_Products[Product Id],DataCo_Products[Product Name])</f>
        <v xml:space="preserve">Smart watch </v>
      </c>
      <c r="V894">
        <v>327.75</v>
      </c>
      <c r="W894">
        <v>297.07027734645828</v>
      </c>
      <c r="X894">
        <v>1</v>
      </c>
      <c r="Y894">
        <v>55.72000122</v>
      </c>
      <c r="Z894">
        <v>327.75</v>
      </c>
      <c r="AA8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4" t="s">
        <v>45</v>
      </c>
    </row>
    <row r="895" spans="1:28" x14ac:dyDescent="0.35">
      <c r="A895">
        <v>75857</v>
      </c>
      <c r="B895" s="1">
        <v>43435</v>
      </c>
      <c r="C895">
        <v>4</v>
      </c>
      <c r="D895">
        <f>WORKDAY(Table3[[#This Row],[Days for shipment (scheduled)]],Table4[[#This Row],[Week Day]])</f>
        <v>5</v>
      </c>
      <c r="E895">
        <v>0</v>
      </c>
      <c r="F895" t="s">
        <v>62</v>
      </c>
      <c r="H895">
        <v>73</v>
      </c>
      <c r="I895" t="str">
        <f>_xlfn.XLOOKUP(Table3[[#This Row],[Category Id]],DataCo_Products[Product Category Id],DataCo_Products[Product Category Name])</f>
        <v>Sporting Goods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>
        <v>73</v>
      </c>
      <c r="T895">
        <v>1360</v>
      </c>
      <c r="U895" t="str">
        <f>_xlfn.XLOOKUP(Table3[[#This Row],[Product Id]],DataCo_Products[Product Id],DataCo_Products[Product Name])</f>
        <v xml:space="preserve">Smart watch </v>
      </c>
      <c r="V895">
        <v>327.75</v>
      </c>
      <c r="W895">
        <v>297.07027734645828</v>
      </c>
      <c r="X895">
        <v>1</v>
      </c>
      <c r="Y895">
        <v>59</v>
      </c>
      <c r="Z895">
        <v>327.75</v>
      </c>
      <c r="AA8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5" t="s">
        <v>45</v>
      </c>
    </row>
    <row r="896" spans="1:28" x14ac:dyDescent="0.35">
      <c r="A896">
        <v>75856</v>
      </c>
      <c r="B896" s="1">
        <v>43435</v>
      </c>
      <c r="C896">
        <v>2</v>
      </c>
      <c r="D896">
        <f>WORKDAY(Table3[[#This Row],[Days for shipment (scheduled)]],Table4[[#This Row],[Week Day]])</f>
        <v>4</v>
      </c>
      <c r="E896">
        <v>0</v>
      </c>
      <c r="F896" t="s">
        <v>23</v>
      </c>
      <c r="H896">
        <v>73</v>
      </c>
      <c r="I896" t="str">
        <f>_xlfn.XLOOKUP(Table3[[#This Row],[Category Id]],DataCo_Products[Product Category Id],DataCo_Products[Product Category Name])</f>
        <v>Sporting Goods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>
        <v>73</v>
      </c>
      <c r="T896">
        <v>1360</v>
      </c>
      <c r="U896" t="str">
        <f>_xlfn.XLOOKUP(Table3[[#This Row],[Product Id]],DataCo_Products[Product Id],DataCo_Products[Product Name])</f>
        <v xml:space="preserve">Smart watch </v>
      </c>
      <c r="V896">
        <v>327.75</v>
      </c>
      <c r="W896">
        <v>297.07027734645828</v>
      </c>
      <c r="X896">
        <v>1</v>
      </c>
      <c r="Y896">
        <v>65.550003050000001</v>
      </c>
      <c r="Z896">
        <v>327.75</v>
      </c>
      <c r="AA8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6" t="s">
        <v>45</v>
      </c>
    </row>
    <row r="897" spans="1:28" x14ac:dyDescent="0.35">
      <c r="A897">
        <v>75855</v>
      </c>
      <c r="B897" s="1">
        <v>43435</v>
      </c>
      <c r="C897">
        <v>1</v>
      </c>
      <c r="D897">
        <f>WORKDAY(Table3[[#This Row],[Days for shipment (scheduled)]],Table4[[#This Row],[Week Day]])</f>
        <v>4</v>
      </c>
      <c r="E897">
        <v>1</v>
      </c>
      <c r="F897" t="s">
        <v>187</v>
      </c>
      <c r="H897">
        <v>73</v>
      </c>
      <c r="I897" t="str">
        <f>_xlfn.XLOOKUP(Table3[[#This Row],[Category Id]],DataCo_Products[Product Category Id],DataCo_Products[Product Category Name])</f>
        <v>Sporting Goods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>
        <v>73</v>
      </c>
      <c r="T897">
        <v>1360</v>
      </c>
      <c r="U897" t="str">
        <f>_xlfn.XLOOKUP(Table3[[#This Row],[Product Id]],DataCo_Products[Product Id],DataCo_Products[Product Name])</f>
        <v xml:space="preserve">Smart watch </v>
      </c>
      <c r="V897">
        <v>327.75</v>
      </c>
      <c r="W897">
        <v>297.07027734645828</v>
      </c>
      <c r="X897">
        <v>1</v>
      </c>
      <c r="Y897">
        <v>81.940002440000001</v>
      </c>
      <c r="Z897">
        <v>327.75</v>
      </c>
      <c r="AA89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97" t="s">
        <v>30</v>
      </c>
    </row>
    <row r="898" spans="1:28" x14ac:dyDescent="0.35">
      <c r="A898">
        <v>75854</v>
      </c>
      <c r="B898" s="1">
        <v>43435</v>
      </c>
      <c r="C898">
        <v>2</v>
      </c>
      <c r="D898">
        <f>WORKDAY(Table3[[#This Row],[Days for shipment (scheduled)]],Table4[[#This Row],[Week Day]])</f>
        <v>6</v>
      </c>
      <c r="E898">
        <v>1</v>
      </c>
      <c r="F898" t="s">
        <v>23</v>
      </c>
      <c r="H898">
        <v>73</v>
      </c>
      <c r="I898" t="str">
        <f>_xlfn.XLOOKUP(Table3[[#This Row],[Category Id]],DataCo_Products[Product Category Id],DataCo_Products[Product Category Name])</f>
        <v>Sporting Goods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>
        <v>73</v>
      </c>
      <c r="T898">
        <v>1360</v>
      </c>
      <c r="U898" t="str">
        <f>_xlfn.XLOOKUP(Table3[[#This Row],[Product Id]],DataCo_Products[Product Id],DataCo_Products[Product Name])</f>
        <v xml:space="preserve">Smart watch </v>
      </c>
      <c r="V898">
        <v>327.75</v>
      </c>
      <c r="W898">
        <v>297.07027734645828</v>
      </c>
      <c r="X898">
        <v>1</v>
      </c>
      <c r="Y898">
        <v>0</v>
      </c>
      <c r="Z898">
        <v>327.75</v>
      </c>
      <c r="AA8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898" t="s">
        <v>45</v>
      </c>
    </row>
    <row r="899" spans="1:28" x14ac:dyDescent="0.35">
      <c r="A899">
        <v>75853</v>
      </c>
      <c r="B899" s="1">
        <v>43435</v>
      </c>
      <c r="C899">
        <v>2</v>
      </c>
      <c r="D899">
        <f>WORKDAY(Table3[[#This Row],[Days for shipment (scheduled)]],Table4[[#This Row],[Week Day]])</f>
        <v>9</v>
      </c>
      <c r="E899">
        <v>1</v>
      </c>
      <c r="F899" t="s">
        <v>23</v>
      </c>
      <c r="H899">
        <v>73</v>
      </c>
      <c r="I899" t="str">
        <f>_xlfn.XLOOKUP(Table3[[#This Row],[Category Id]],DataCo_Products[Product Category Id],DataCo_Products[Product Category Name])</f>
        <v>Sporting Goods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>
        <v>73</v>
      </c>
      <c r="T899">
        <v>1360</v>
      </c>
      <c r="U899" t="str">
        <f>_xlfn.XLOOKUP(Table3[[#This Row],[Product Id]],DataCo_Products[Product Id],DataCo_Products[Product Name])</f>
        <v xml:space="preserve">Smart watch </v>
      </c>
      <c r="V899">
        <v>327.75</v>
      </c>
      <c r="W899">
        <v>297.07027734645828</v>
      </c>
      <c r="X899">
        <v>1</v>
      </c>
      <c r="Y899">
        <v>3.2799999710000001</v>
      </c>
      <c r="Z899">
        <v>327.75</v>
      </c>
      <c r="AA89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899" t="s">
        <v>30</v>
      </c>
    </row>
    <row r="900" spans="1:28" x14ac:dyDescent="0.35">
      <c r="A900">
        <v>75852</v>
      </c>
      <c r="B900" s="1">
        <v>43435</v>
      </c>
      <c r="C900">
        <v>4</v>
      </c>
      <c r="D900">
        <f>WORKDAY(Table3[[#This Row],[Days for shipment (scheduled)]],Table4[[#This Row],[Week Day]])</f>
        <v>12</v>
      </c>
      <c r="E900">
        <v>0</v>
      </c>
      <c r="F900" t="s">
        <v>62</v>
      </c>
      <c r="H900">
        <v>73</v>
      </c>
      <c r="I900" t="str">
        <f>_xlfn.XLOOKUP(Table3[[#This Row],[Category Id]],DataCo_Products[Product Category Id],DataCo_Products[Product Category Name])</f>
        <v>Sporting Goods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>
        <v>73</v>
      </c>
      <c r="T900">
        <v>1360</v>
      </c>
      <c r="U900" t="str">
        <f>_xlfn.XLOOKUP(Table3[[#This Row],[Product Id]],DataCo_Products[Product Id],DataCo_Products[Product Name])</f>
        <v xml:space="preserve">Smart watch </v>
      </c>
      <c r="V900">
        <v>327.75</v>
      </c>
      <c r="W900">
        <v>297.07027734645828</v>
      </c>
      <c r="X900">
        <v>1</v>
      </c>
      <c r="Y900">
        <v>6.5599999430000002</v>
      </c>
      <c r="Z900">
        <v>327.75</v>
      </c>
      <c r="AA9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0" t="s">
        <v>45</v>
      </c>
    </row>
    <row r="901" spans="1:28" x14ac:dyDescent="0.35">
      <c r="A901">
        <v>75851</v>
      </c>
      <c r="B901" s="1">
        <v>43435</v>
      </c>
      <c r="C901">
        <v>4</v>
      </c>
      <c r="D901">
        <f>WORKDAY(Table3[[#This Row],[Days for shipment (scheduled)]],Table4[[#This Row],[Week Day]])</f>
        <v>13</v>
      </c>
      <c r="E901">
        <v>0</v>
      </c>
      <c r="F901" t="s">
        <v>62</v>
      </c>
      <c r="H901">
        <v>73</v>
      </c>
      <c r="I901" t="str">
        <f>_xlfn.XLOOKUP(Table3[[#This Row],[Category Id]],DataCo_Products[Product Category Id],DataCo_Products[Product Category Name])</f>
        <v>Sporting Goods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>
        <v>73</v>
      </c>
      <c r="T901">
        <v>1360</v>
      </c>
      <c r="U901" t="str">
        <f>_xlfn.XLOOKUP(Table3[[#This Row],[Product Id]],DataCo_Products[Product Id],DataCo_Products[Product Name])</f>
        <v xml:space="preserve">Smart watch </v>
      </c>
      <c r="V901">
        <v>327.75</v>
      </c>
      <c r="W901">
        <v>297.07027734645828</v>
      </c>
      <c r="X901">
        <v>1</v>
      </c>
      <c r="Y901">
        <v>9.8299999239999991</v>
      </c>
      <c r="Z901">
        <v>327.75</v>
      </c>
      <c r="AA9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1" t="s">
        <v>66</v>
      </c>
    </row>
    <row r="902" spans="1:28" x14ac:dyDescent="0.35">
      <c r="A902">
        <v>75850</v>
      </c>
      <c r="B902" s="1">
        <v>43435</v>
      </c>
      <c r="C902">
        <v>4</v>
      </c>
      <c r="D902">
        <f>WORKDAY(Table3[[#This Row],[Days for shipment (scheduled)]],Table4[[#This Row],[Week Day]])</f>
        <v>5</v>
      </c>
      <c r="E902">
        <v>1</v>
      </c>
      <c r="F902" t="s">
        <v>62</v>
      </c>
      <c r="H902">
        <v>73</v>
      </c>
      <c r="I902" t="str">
        <f>_xlfn.XLOOKUP(Table3[[#This Row],[Category Id]],DataCo_Products[Product Category Id],DataCo_Products[Product Category Name])</f>
        <v>Sporting Goods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>
        <v>73</v>
      </c>
      <c r="T902">
        <v>1360</v>
      </c>
      <c r="U902" t="str">
        <f>_xlfn.XLOOKUP(Table3[[#This Row],[Product Id]],DataCo_Products[Product Id],DataCo_Products[Product Name])</f>
        <v xml:space="preserve">Smart watch </v>
      </c>
      <c r="V902">
        <v>327.75</v>
      </c>
      <c r="W902">
        <v>297.07027734645828</v>
      </c>
      <c r="X902">
        <v>1</v>
      </c>
      <c r="Y902">
        <v>13.10999966</v>
      </c>
      <c r="Z902">
        <v>327.75</v>
      </c>
      <c r="AA9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2" t="s">
        <v>45</v>
      </c>
    </row>
    <row r="903" spans="1:28" x14ac:dyDescent="0.35">
      <c r="A903">
        <v>75849</v>
      </c>
      <c r="B903" s="1">
        <v>43435</v>
      </c>
      <c r="C903">
        <v>4</v>
      </c>
      <c r="D903">
        <f>WORKDAY(Table3[[#This Row],[Days for shipment (scheduled)]],Table4[[#This Row],[Week Day]])</f>
        <v>6</v>
      </c>
      <c r="E903">
        <v>1</v>
      </c>
      <c r="F903" t="s">
        <v>62</v>
      </c>
      <c r="H903">
        <v>73</v>
      </c>
      <c r="I903" t="str">
        <f>_xlfn.XLOOKUP(Table3[[#This Row],[Category Id]],DataCo_Products[Product Category Id],DataCo_Products[Product Category Name])</f>
        <v>Sporting Goods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>
        <v>73</v>
      </c>
      <c r="T903">
        <v>1360</v>
      </c>
      <c r="U903" t="str">
        <f>_xlfn.XLOOKUP(Table3[[#This Row],[Product Id]],DataCo_Products[Product Id],DataCo_Products[Product Name])</f>
        <v xml:space="preserve">Smart watch </v>
      </c>
      <c r="V903">
        <v>327.75</v>
      </c>
      <c r="W903">
        <v>297.07027734645828</v>
      </c>
      <c r="X903">
        <v>1</v>
      </c>
      <c r="Y903">
        <v>16.38999939</v>
      </c>
      <c r="Z903">
        <v>327.75</v>
      </c>
      <c r="AA90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03" t="s">
        <v>30</v>
      </c>
    </row>
    <row r="904" spans="1:28" x14ac:dyDescent="0.35">
      <c r="A904">
        <v>75848</v>
      </c>
      <c r="B904" s="1">
        <v>43435</v>
      </c>
      <c r="C904">
        <v>2</v>
      </c>
      <c r="D904">
        <f>WORKDAY(Table3[[#This Row],[Days for shipment (scheduled)]],Table4[[#This Row],[Week Day]])</f>
        <v>5</v>
      </c>
      <c r="E904">
        <v>1</v>
      </c>
      <c r="F904" t="s">
        <v>23</v>
      </c>
      <c r="H904">
        <v>73</v>
      </c>
      <c r="I904" t="str">
        <f>_xlfn.XLOOKUP(Table3[[#This Row],[Category Id]],DataCo_Products[Product Category Id],DataCo_Products[Product Category Name])</f>
        <v>Sporting Goods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>
        <v>73</v>
      </c>
      <c r="T904">
        <v>1360</v>
      </c>
      <c r="U904" t="str">
        <f>_xlfn.XLOOKUP(Table3[[#This Row],[Product Id]],DataCo_Products[Product Id],DataCo_Products[Product Name])</f>
        <v xml:space="preserve">Smart watch </v>
      </c>
      <c r="V904">
        <v>327.75</v>
      </c>
      <c r="W904">
        <v>297.07027734645828</v>
      </c>
      <c r="X904">
        <v>1</v>
      </c>
      <c r="Y904">
        <v>18.030000690000001</v>
      </c>
      <c r="Z904">
        <v>327.75</v>
      </c>
      <c r="AA90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04" t="s">
        <v>30</v>
      </c>
    </row>
    <row r="905" spans="1:28" x14ac:dyDescent="0.35">
      <c r="A905">
        <v>75847</v>
      </c>
      <c r="B905" s="1">
        <v>43435</v>
      </c>
      <c r="C905">
        <v>2</v>
      </c>
      <c r="D905">
        <f>WORKDAY(Table3[[#This Row],[Days for shipment (scheduled)]],Table4[[#This Row],[Week Day]])</f>
        <v>6</v>
      </c>
      <c r="E905">
        <v>0</v>
      </c>
      <c r="F905" t="s">
        <v>23</v>
      </c>
      <c r="H905">
        <v>73</v>
      </c>
      <c r="I905" t="str">
        <f>_xlfn.XLOOKUP(Table3[[#This Row],[Category Id]],DataCo_Products[Product Category Id],DataCo_Products[Product Category Name])</f>
        <v>Sporting Goods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>
        <v>73</v>
      </c>
      <c r="T905">
        <v>1360</v>
      </c>
      <c r="U905" t="str">
        <f>_xlfn.XLOOKUP(Table3[[#This Row],[Product Id]],DataCo_Products[Product Id],DataCo_Products[Product Name])</f>
        <v xml:space="preserve">Smart watch </v>
      </c>
      <c r="V905">
        <v>327.75</v>
      </c>
      <c r="W905">
        <v>297.07027734645828</v>
      </c>
      <c r="X905">
        <v>1</v>
      </c>
      <c r="Y905">
        <v>22.940000529999999</v>
      </c>
      <c r="Z905">
        <v>327.75</v>
      </c>
      <c r="AA9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5" t="s">
        <v>66</v>
      </c>
    </row>
    <row r="906" spans="1:28" x14ac:dyDescent="0.35">
      <c r="A906">
        <v>75846</v>
      </c>
      <c r="B906" s="1">
        <v>43435</v>
      </c>
      <c r="C906">
        <v>4</v>
      </c>
      <c r="D906">
        <f>WORKDAY(Table3[[#This Row],[Days for shipment (scheduled)]],Table4[[#This Row],[Week Day]])</f>
        <v>11</v>
      </c>
      <c r="E906">
        <v>0</v>
      </c>
      <c r="F906" t="s">
        <v>62</v>
      </c>
      <c r="H906">
        <v>73</v>
      </c>
      <c r="I906" t="str">
        <f>_xlfn.XLOOKUP(Table3[[#This Row],[Category Id]],DataCo_Products[Product Category Id],DataCo_Products[Product Category Name])</f>
        <v>Sporting Goods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>
        <v>73</v>
      </c>
      <c r="T906">
        <v>1360</v>
      </c>
      <c r="U906" t="str">
        <f>_xlfn.XLOOKUP(Table3[[#This Row],[Product Id]],DataCo_Products[Product Id],DataCo_Products[Product Name])</f>
        <v xml:space="preserve">Smart watch </v>
      </c>
      <c r="V906">
        <v>327.75</v>
      </c>
      <c r="W906">
        <v>297.07027734645828</v>
      </c>
      <c r="X906">
        <v>1</v>
      </c>
      <c r="Y906">
        <v>29.5</v>
      </c>
      <c r="Z906">
        <v>327.75</v>
      </c>
      <c r="AA9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6" t="s">
        <v>66</v>
      </c>
    </row>
    <row r="907" spans="1:28" x14ac:dyDescent="0.35">
      <c r="A907">
        <v>75845</v>
      </c>
      <c r="B907" s="1">
        <v>43435</v>
      </c>
      <c r="C907">
        <v>4</v>
      </c>
      <c r="D907">
        <f>WORKDAY(Table3[[#This Row],[Days for shipment (scheduled)]],Table4[[#This Row],[Week Day]])</f>
        <v>12</v>
      </c>
      <c r="E907">
        <v>1</v>
      </c>
      <c r="F907" t="s">
        <v>62</v>
      </c>
      <c r="H907">
        <v>73</v>
      </c>
      <c r="I907" t="str">
        <f>_xlfn.XLOOKUP(Table3[[#This Row],[Category Id]],DataCo_Products[Product Category Id],DataCo_Products[Product Category Name])</f>
        <v>Sporting Goods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>
        <v>73</v>
      </c>
      <c r="T907">
        <v>1360</v>
      </c>
      <c r="U907" t="str">
        <f>_xlfn.XLOOKUP(Table3[[#This Row],[Product Id]],DataCo_Products[Product Id],DataCo_Products[Product Name])</f>
        <v xml:space="preserve">Smart watch </v>
      </c>
      <c r="V907">
        <v>327.75</v>
      </c>
      <c r="W907">
        <v>297.07027734645828</v>
      </c>
      <c r="X907">
        <v>1</v>
      </c>
      <c r="Y907">
        <v>32.77999878</v>
      </c>
      <c r="Z907">
        <v>327.75</v>
      </c>
      <c r="AA90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07" t="s">
        <v>30</v>
      </c>
    </row>
    <row r="908" spans="1:28" x14ac:dyDescent="0.35">
      <c r="A908">
        <v>75844</v>
      </c>
      <c r="B908" s="1">
        <v>43435</v>
      </c>
      <c r="C908">
        <v>4</v>
      </c>
      <c r="D908">
        <f>WORKDAY(Table3[[#This Row],[Days for shipment (scheduled)]],Table4[[#This Row],[Week Day]])</f>
        <v>13</v>
      </c>
      <c r="E908">
        <v>1</v>
      </c>
      <c r="F908" t="s">
        <v>62</v>
      </c>
      <c r="H908">
        <v>73</v>
      </c>
      <c r="I908" t="str">
        <f>_xlfn.XLOOKUP(Table3[[#This Row],[Category Id]],DataCo_Products[Product Category Id],DataCo_Products[Product Category Name])</f>
        <v>Sporting Goods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>
        <v>73</v>
      </c>
      <c r="T908">
        <v>1360</v>
      </c>
      <c r="U908" t="str">
        <f>_xlfn.XLOOKUP(Table3[[#This Row],[Product Id]],DataCo_Products[Product Id],DataCo_Products[Product Name])</f>
        <v xml:space="preserve">Smart watch </v>
      </c>
      <c r="V908">
        <v>327.75</v>
      </c>
      <c r="W908">
        <v>297.07027734645828</v>
      </c>
      <c r="X908">
        <v>1</v>
      </c>
      <c r="Y908">
        <v>39.33000183</v>
      </c>
      <c r="Z908">
        <v>327.75</v>
      </c>
      <c r="AA9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08" t="s">
        <v>66</v>
      </c>
    </row>
    <row r="909" spans="1:28" x14ac:dyDescent="0.35">
      <c r="A909">
        <v>75843</v>
      </c>
      <c r="B909" s="1">
        <v>43435</v>
      </c>
      <c r="C909">
        <v>2</v>
      </c>
      <c r="D909">
        <f>WORKDAY(Table3[[#This Row],[Days for shipment (scheduled)]],Table4[[#This Row],[Week Day]])</f>
        <v>3</v>
      </c>
      <c r="E909">
        <v>1</v>
      </c>
      <c r="F909" t="s">
        <v>23</v>
      </c>
      <c r="H909">
        <v>73</v>
      </c>
      <c r="I909" t="str">
        <f>_xlfn.XLOOKUP(Table3[[#This Row],[Category Id]],DataCo_Products[Product Category Id],DataCo_Products[Product Category Name])</f>
        <v>Sporting Goods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>
        <v>73</v>
      </c>
      <c r="T909">
        <v>1360</v>
      </c>
      <c r="U909" t="str">
        <f>_xlfn.XLOOKUP(Table3[[#This Row],[Product Id]],DataCo_Products[Product Id],DataCo_Products[Product Name])</f>
        <v xml:space="preserve">Smart watch </v>
      </c>
      <c r="V909">
        <v>327.75</v>
      </c>
      <c r="W909">
        <v>297.07027734645828</v>
      </c>
      <c r="X909">
        <v>1</v>
      </c>
      <c r="Y909">
        <v>42.61000061</v>
      </c>
      <c r="Z909">
        <v>327.75</v>
      </c>
      <c r="AA90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09" t="s">
        <v>30</v>
      </c>
    </row>
    <row r="910" spans="1:28" x14ac:dyDescent="0.35">
      <c r="A910">
        <v>75842</v>
      </c>
      <c r="B910" s="1">
        <v>43435</v>
      </c>
      <c r="C910">
        <v>4</v>
      </c>
      <c r="D910">
        <f>WORKDAY(Table3[[#This Row],[Days for shipment (scheduled)]],Table4[[#This Row],[Week Day]])</f>
        <v>6</v>
      </c>
      <c r="E910">
        <v>0</v>
      </c>
      <c r="F910" t="s">
        <v>62</v>
      </c>
      <c r="H910">
        <v>73</v>
      </c>
      <c r="I910" t="str">
        <f>_xlfn.XLOOKUP(Table3[[#This Row],[Category Id]],DataCo_Products[Product Category Id],DataCo_Products[Product Category Name])</f>
        <v>Sporting Goods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>
        <v>73</v>
      </c>
      <c r="T910">
        <v>1360</v>
      </c>
      <c r="U910" t="str">
        <f>_xlfn.XLOOKUP(Table3[[#This Row],[Product Id]],DataCo_Products[Product Id],DataCo_Products[Product Name])</f>
        <v xml:space="preserve">Smart watch </v>
      </c>
      <c r="V910">
        <v>327.75</v>
      </c>
      <c r="W910">
        <v>297.07027734645828</v>
      </c>
      <c r="X910">
        <v>1</v>
      </c>
      <c r="Y910">
        <v>49.159999849999998</v>
      </c>
      <c r="Z910">
        <v>327.75</v>
      </c>
      <c r="AA9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0" t="s">
        <v>66</v>
      </c>
    </row>
    <row r="911" spans="1:28" x14ac:dyDescent="0.35">
      <c r="A911">
        <v>75841</v>
      </c>
      <c r="B911" s="1">
        <v>43435</v>
      </c>
      <c r="C911">
        <v>4</v>
      </c>
      <c r="D911">
        <f>WORKDAY(Table3[[#This Row],[Days for shipment (scheduled)]],Table4[[#This Row],[Week Day]])</f>
        <v>9</v>
      </c>
      <c r="E911">
        <v>0</v>
      </c>
      <c r="F911" t="s">
        <v>62</v>
      </c>
      <c r="H911">
        <v>73</v>
      </c>
      <c r="I911" t="str">
        <f>_xlfn.XLOOKUP(Table3[[#This Row],[Category Id]],DataCo_Products[Product Category Id],DataCo_Products[Product Category Name])</f>
        <v>Sporting Goods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>
        <v>73</v>
      </c>
      <c r="T911">
        <v>1360</v>
      </c>
      <c r="U911" t="str">
        <f>_xlfn.XLOOKUP(Table3[[#This Row],[Product Id]],DataCo_Products[Product Id],DataCo_Products[Product Name])</f>
        <v xml:space="preserve">Smart watch </v>
      </c>
      <c r="V911">
        <v>327.75</v>
      </c>
      <c r="W911">
        <v>297.07027734645828</v>
      </c>
      <c r="X911">
        <v>1</v>
      </c>
      <c r="Y911">
        <v>52.439998629999998</v>
      </c>
      <c r="Z911">
        <v>327.75</v>
      </c>
      <c r="AA9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1" t="s">
        <v>45</v>
      </c>
    </row>
    <row r="912" spans="1:28" x14ac:dyDescent="0.35">
      <c r="A912">
        <v>75840</v>
      </c>
      <c r="B912" s="1">
        <v>43435</v>
      </c>
      <c r="C912">
        <v>2</v>
      </c>
      <c r="D912">
        <f>WORKDAY(Table3[[#This Row],[Days for shipment (scheduled)]],Table4[[#This Row],[Week Day]])</f>
        <v>6</v>
      </c>
      <c r="E912">
        <v>1</v>
      </c>
      <c r="F912" t="s">
        <v>23</v>
      </c>
      <c r="H912">
        <v>73</v>
      </c>
      <c r="I912" t="str">
        <f>_xlfn.XLOOKUP(Table3[[#This Row],[Category Id]],DataCo_Products[Product Category Id],DataCo_Products[Product Category Name])</f>
        <v>Sporting Goods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>
        <v>73</v>
      </c>
      <c r="T912">
        <v>1360</v>
      </c>
      <c r="U912" t="str">
        <f>_xlfn.XLOOKUP(Table3[[#This Row],[Product Id]],DataCo_Products[Product Id],DataCo_Products[Product Name])</f>
        <v xml:space="preserve">Smart watch </v>
      </c>
      <c r="V912">
        <v>327.75</v>
      </c>
      <c r="W912">
        <v>297.07027734645828</v>
      </c>
      <c r="X912">
        <v>1</v>
      </c>
      <c r="Y912">
        <v>55.72000122</v>
      </c>
      <c r="Z912">
        <v>327.75</v>
      </c>
      <c r="AA91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12" t="s">
        <v>30</v>
      </c>
    </row>
    <row r="913" spans="1:28" x14ac:dyDescent="0.35">
      <c r="A913">
        <v>75839</v>
      </c>
      <c r="B913" s="1">
        <v>43435</v>
      </c>
      <c r="C913">
        <v>2</v>
      </c>
      <c r="D913">
        <f>WORKDAY(Table3[[#This Row],[Days for shipment (scheduled)]],Table4[[#This Row],[Week Day]])</f>
        <v>9</v>
      </c>
      <c r="E913">
        <v>1</v>
      </c>
      <c r="F913" t="s">
        <v>23</v>
      </c>
      <c r="H913">
        <v>73</v>
      </c>
      <c r="I913" t="str">
        <f>_xlfn.XLOOKUP(Table3[[#This Row],[Category Id]],DataCo_Products[Product Category Id],DataCo_Products[Product Category Name])</f>
        <v>Sporting Goods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>
        <v>73</v>
      </c>
      <c r="T913">
        <v>1360</v>
      </c>
      <c r="U913" t="str">
        <f>_xlfn.XLOOKUP(Table3[[#This Row],[Product Id]],DataCo_Products[Product Id],DataCo_Products[Product Name])</f>
        <v xml:space="preserve">Smart watch </v>
      </c>
      <c r="V913">
        <v>327.75</v>
      </c>
      <c r="W913">
        <v>297.07027734645828</v>
      </c>
      <c r="X913">
        <v>1</v>
      </c>
      <c r="Y913">
        <v>59</v>
      </c>
      <c r="Z913">
        <v>327.75</v>
      </c>
      <c r="AA9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3" t="s">
        <v>66</v>
      </c>
    </row>
    <row r="914" spans="1:28" x14ac:dyDescent="0.35">
      <c r="A914">
        <v>75838</v>
      </c>
      <c r="B914" s="1">
        <v>43435</v>
      </c>
      <c r="C914">
        <v>1</v>
      </c>
      <c r="D914">
        <f>WORKDAY(Table3[[#This Row],[Days for shipment (scheduled)]],Table4[[#This Row],[Week Day]])</f>
        <v>9</v>
      </c>
      <c r="E914">
        <v>1</v>
      </c>
      <c r="F914" t="s">
        <v>187</v>
      </c>
      <c r="H914">
        <v>73</v>
      </c>
      <c r="I914" t="str">
        <f>_xlfn.XLOOKUP(Table3[[#This Row],[Category Id]],DataCo_Products[Product Category Id],DataCo_Products[Product Category Name])</f>
        <v>Sporting Goods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>
        <v>73</v>
      </c>
      <c r="T914">
        <v>1360</v>
      </c>
      <c r="U914" t="str">
        <f>_xlfn.XLOOKUP(Table3[[#This Row],[Product Id]],DataCo_Products[Product Id],DataCo_Products[Product Name])</f>
        <v xml:space="preserve">Smart watch </v>
      </c>
      <c r="V914">
        <v>327.75</v>
      </c>
      <c r="W914">
        <v>297.07027734645828</v>
      </c>
      <c r="X914">
        <v>1</v>
      </c>
      <c r="Y914">
        <v>65.550003050000001</v>
      </c>
      <c r="Z914">
        <v>327.75</v>
      </c>
      <c r="AA91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14" t="s">
        <v>30</v>
      </c>
    </row>
    <row r="915" spans="1:28" x14ac:dyDescent="0.35">
      <c r="A915">
        <v>75837</v>
      </c>
      <c r="B915" s="1">
        <v>43435</v>
      </c>
      <c r="C915">
        <v>1</v>
      </c>
      <c r="D915">
        <f>WORKDAY(Table3[[#This Row],[Days for shipment (scheduled)]],Table4[[#This Row],[Week Day]])</f>
        <v>10</v>
      </c>
      <c r="E915">
        <v>1</v>
      </c>
      <c r="F915" t="s">
        <v>187</v>
      </c>
      <c r="H915">
        <v>73</v>
      </c>
      <c r="I915" t="str">
        <f>_xlfn.XLOOKUP(Table3[[#This Row],[Category Id]],DataCo_Products[Product Category Id],DataCo_Products[Product Category Name])</f>
        <v>Sporting Goods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>
        <v>73</v>
      </c>
      <c r="T915">
        <v>1360</v>
      </c>
      <c r="U915" t="str">
        <f>_xlfn.XLOOKUP(Table3[[#This Row],[Product Id]],DataCo_Products[Product Id],DataCo_Products[Product Name])</f>
        <v xml:space="preserve">Smart watch </v>
      </c>
      <c r="V915">
        <v>327.75</v>
      </c>
      <c r="W915">
        <v>297.07027734645828</v>
      </c>
      <c r="X915">
        <v>1</v>
      </c>
      <c r="Y915">
        <v>81.940002440000001</v>
      </c>
      <c r="Z915">
        <v>327.75</v>
      </c>
      <c r="AA91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15" t="s">
        <v>30</v>
      </c>
    </row>
    <row r="916" spans="1:28" x14ac:dyDescent="0.35">
      <c r="A916">
        <v>75836</v>
      </c>
      <c r="B916" s="1">
        <v>43435</v>
      </c>
      <c r="C916">
        <v>2</v>
      </c>
      <c r="D916">
        <f>WORKDAY(Table3[[#This Row],[Days for shipment (scheduled)]],Table4[[#This Row],[Week Day]])</f>
        <v>3</v>
      </c>
      <c r="E916">
        <v>0</v>
      </c>
      <c r="F916" t="s">
        <v>23</v>
      </c>
      <c r="H916">
        <v>73</v>
      </c>
      <c r="I916" t="str">
        <f>_xlfn.XLOOKUP(Table3[[#This Row],[Category Id]],DataCo_Products[Product Category Id],DataCo_Products[Product Category Name])</f>
        <v>Sporting Goods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>
        <v>73</v>
      </c>
      <c r="T916">
        <v>1360</v>
      </c>
      <c r="U916" t="str">
        <f>_xlfn.XLOOKUP(Table3[[#This Row],[Product Id]],DataCo_Products[Product Id],DataCo_Products[Product Name])</f>
        <v xml:space="preserve">Smart watch </v>
      </c>
      <c r="V916">
        <v>327.75</v>
      </c>
      <c r="W916">
        <v>297.07027734645828</v>
      </c>
      <c r="X916">
        <v>1</v>
      </c>
      <c r="Y916">
        <v>0</v>
      </c>
      <c r="Z916">
        <v>327.75</v>
      </c>
      <c r="AA91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16" t="s">
        <v>30</v>
      </c>
    </row>
    <row r="917" spans="1:28" x14ac:dyDescent="0.35">
      <c r="A917">
        <v>75835</v>
      </c>
      <c r="B917" s="1">
        <v>43435</v>
      </c>
      <c r="C917">
        <v>2</v>
      </c>
      <c r="D917">
        <f>WORKDAY(Table3[[#This Row],[Days for shipment (scheduled)]],Table4[[#This Row],[Week Day]])</f>
        <v>4</v>
      </c>
      <c r="E917">
        <v>1</v>
      </c>
      <c r="F917" t="s">
        <v>23</v>
      </c>
      <c r="H917">
        <v>73</v>
      </c>
      <c r="I917" t="str">
        <f>_xlfn.XLOOKUP(Table3[[#This Row],[Category Id]],DataCo_Products[Product Category Id],DataCo_Products[Product Category Name])</f>
        <v>Sporting Goods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>
        <v>73</v>
      </c>
      <c r="T917">
        <v>1360</v>
      </c>
      <c r="U917" t="str">
        <f>_xlfn.XLOOKUP(Table3[[#This Row],[Product Id]],DataCo_Products[Product Id],DataCo_Products[Product Name])</f>
        <v xml:space="preserve">Smart watch </v>
      </c>
      <c r="V917">
        <v>327.75</v>
      </c>
      <c r="W917">
        <v>297.07027734645828</v>
      </c>
      <c r="X917">
        <v>1</v>
      </c>
      <c r="Y917">
        <v>3.2799999710000001</v>
      </c>
      <c r="Z917">
        <v>327.75</v>
      </c>
      <c r="AA9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7" t="s">
        <v>45</v>
      </c>
    </row>
    <row r="918" spans="1:28" x14ac:dyDescent="0.35">
      <c r="A918">
        <v>75834</v>
      </c>
      <c r="B918" s="1">
        <v>43405</v>
      </c>
      <c r="C918">
        <v>2</v>
      </c>
      <c r="D918">
        <f>WORKDAY(Table3[[#This Row],[Days for shipment (scheduled)]],Table4[[#This Row],[Week Day]])</f>
        <v>5</v>
      </c>
      <c r="E918">
        <v>1</v>
      </c>
      <c r="F918" t="s">
        <v>23</v>
      </c>
      <c r="H918">
        <v>73</v>
      </c>
      <c r="I918" t="str">
        <f>_xlfn.XLOOKUP(Table3[[#This Row],[Category Id]],DataCo_Products[Product Category Id],DataCo_Products[Product Category Name])</f>
        <v>Sporting Goods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>
        <v>73</v>
      </c>
      <c r="T918">
        <v>1360</v>
      </c>
      <c r="U918" t="str">
        <f>_xlfn.XLOOKUP(Table3[[#This Row],[Product Id]],DataCo_Products[Product Id],DataCo_Products[Product Name])</f>
        <v xml:space="preserve">Smart watch </v>
      </c>
      <c r="V918">
        <v>327.75</v>
      </c>
      <c r="W918">
        <v>297.07027734645828</v>
      </c>
      <c r="X918">
        <v>1</v>
      </c>
      <c r="Y918">
        <v>6.5599999430000002</v>
      </c>
      <c r="Z918">
        <v>327.75</v>
      </c>
      <c r="AA91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18" t="s">
        <v>30</v>
      </c>
    </row>
    <row r="919" spans="1:28" x14ac:dyDescent="0.35">
      <c r="A919">
        <v>75833</v>
      </c>
      <c r="B919" s="1">
        <v>43405</v>
      </c>
      <c r="C919">
        <v>1</v>
      </c>
      <c r="D919">
        <f>WORKDAY(Table3[[#This Row],[Days for shipment (scheduled)]],Table4[[#This Row],[Week Day]])</f>
        <v>5</v>
      </c>
      <c r="E919">
        <v>1</v>
      </c>
      <c r="F919" t="s">
        <v>187</v>
      </c>
      <c r="H919">
        <v>73</v>
      </c>
      <c r="I919" t="str">
        <f>_xlfn.XLOOKUP(Table3[[#This Row],[Category Id]],DataCo_Products[Product Category Id],DataCo_Products[Product Category Name])</f>
        <v>Sporting Goods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>
        <v>73</v>
      </c>
      <c r="T919">
        <v>1360</v>
      </c>
      <c r="U919" t="str">
        <f>_xlfn.XLOOKUP(Table3[[#This Row],[Product Id]],DataCo_Products[Product Id],DataCo_Products[Product Name])</f>
        <v xml:space="preserve">Smart watch </v>
      </c>
      <c r="V919">
        <v>327.75</v>
      </c>
      <c r="W919">
        <v>297.07027734645828</v>
      </c>
      <c r="X919">
        <v>1</v>
      </c>
      <c r="Y919">
        <v>9.8299999239999991</v>
      </c>
      <c r="Z919">
        <v>327.75</v>
      </c>
      <c r="AA9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19" t="s">
        <v>45</v>
      </c>
    </row>
    <row r="920" spans="1:28" x14ac:dyDescent="0.35">
      <c r="A920">
        <v>75832</v>
      </c>
      <c r="B920" s="1">
        <v>43405</v>
      </c>
      <c r="C920">
        <v>1</v>
      </c>
      <c r="D920">
        <f>WORKDAY(Table3[[#This Row],[Days for shipment (scheduled)]],Table4[[#This Row],[Week Day]])</f>
        <v>6</v>
      </c>
      <c r="E920">
        <v>1</v>
      </c>
      <c r="F920" t="s">
        <v>187</v>
      </c>
      <c r="H920">
        <v>73</v>
      </c>
      <c r="I920" t="str">
        <f>_xlfn.XLOOKUP(Table3[[#This Row],[Category Id]],DataCo_Products[Product Category Id],DataCo_Products[Product Category Name])</f>
        <v>Sporting Goods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>
        <v>73</v>
      </c>
      <c r="T920">
        <v>1360</v>
      </c>
      <c r="U920" t="str">
        <f>_xlfn.XLOOKUP(Table3[[#This Row],[Product Id]],DataCo_Products[Product Id],DataCo_Products[Product Name])</f>
        <v xml:space="preserve">Smart watch </v>
      </c>
      <c r="V920">
        <v>327.75</v>
      </c>
      <c r="W920">
        <v>297.07027734645828</v>
      </c>
      <c r="X920">
        <v>1</v>
      </c>
      <c r="Y920">
        <v>13.10999966</v>
      </c>
      <c r="Z920">
        <v>327.75</v>
      </c>
      <c r="AA92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0" t="s">
        <v>30</v>
      </c>
    </row>
    <row r="921" spans="1:28" x14ac:dyDescent="0.35">
      <c r="A921">
        <v>75831</v>
      </c>
      <c r="B921" s="1">
        <v>43405</v>
      </c>
      <c r="C921">
        <v>1</v>
      </c>
      <c r="D921">
        <f>WORKDAY(Table3[[#This Row],[Days for shipment (scheduled)]],Table4[[#This Row],[Week Day]])</f>
        <v>9</v>
      </c>
      <c r="E921">
        <v>1</v>
      </c>
      <c r="F921" t="s">
        <v>187</v>
      </c>
      <c r="H921">
        <v>73</v>
      </c>
      <c r="I921" t="str">
        <f>_xlfn.XLOOKUP(Table3[[#This Row],[Category Id]],DataCo_Products[Product Category Id],DataCo_Products[Product Category Name])</f>
        <v>Sporting Goods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>
        <v>73</v>
      </c>
      <c r="T921">
        <v>1360</v>
      </c>
      <c r="U921" t="str">
        <f>_xlfn.XLOOKUP(Table3[[#This Row],[Product Id]],DataCo_Products[Product Id],DataCo_Products[Product Name])</f>
        <v xml:space="preserve">Smart watch </v>
      </c>
      <c r="V921">
        <v>327.75</v>
      </c>
      <c r="W921">
        <v>297.07027734645828</v>
      </c>
      <c r="X921">
        <v>1</v>
      </c>
      <c r="Y921">
        <v>16.38999939</v>
      </c>
      <c r="Z921">
        <v>327.75</v>
      </c>
      <c r="AA92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1" t="s">
        <v>30</v>
      </c>
    </row>
    <row r="922" spans="1:28" x14ac:dyDescent="0.35">
      <c r="A922">
        <v>75830</v>
      </c>
      <c r="B922" s="1">
        <v>43405</v>
      </c>
      <c r="C922">
        <v>4</v>
      </c>
      <c r="D922">
        <f>WORKDAY(Table3[[#This Row],[Days for shipment (scheduled)]],Table4[[#This Row],[Week Day]])</f>
        <v>13</v>
      </c>
      <c r="E922">
        <v>1</v>
      </c>
      <c r="F922" t="s">
        <v>62</v>
      </c>
      <c r="H922">
        <v>73</v>
      </c>
      <c r="I922" t="str">
        <f>_xlfn.XLOOKUP(Table3[[#This Row],[Category Id]],DataCo_Products[Product Category Id],DataCo_Products[Product Category Name])</f>
        <v>Sporting Goods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>
        <v>73</v>
      </c>
      <c r="T922">
        <v>1360</v>
      </c>
      <c r="U922" t="str">
        <f>_xlfn.XLOOKUP(Table3[[#This Row],[Product Id]],DataCo_Products[Product Id],DataCo_Products[Product Name])</f>
        <v xml:space="preserve">Smart watch </v>
      </c>
      <c r="V922">
        <v>327.75</v>
      </c>
      <c r="W922">
        <v>297.07027734645828</v>
      </c>
      <c r="X922">
        <v>1</v>
      </c>
      <c r="Y922">
        <v>18.030000690000001</v>
      </c>
      <c r="Z922">
        <v>327.75</v>
      </c>
      <c r="AA922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2" t="s">
        <v>30</v>
      </c>
    </row>
    <row r="923" spans="1:28" x14ac:dyDescent="0.35">
      <c r="A923">
        <v>75829</v>
      </c>
      <c r="B923" s="1">
        <v>43405</v>
      </c>
      <c r="C923">
        <v>4</v>
      </c>
      <c r="D923">
        <f>WORKDAY(Table3[[#This Row],[Days for shipment (scheduled)]],Table4[[#This Row],[Week Day]])</f>
        <v>5</v>
      </c>
      <c r="E923">
        <v>1</v>
      </c>
      <c r="F923" t="s">
        <v>62</v>
      </c>
      <c r="H923">
        <v>73</v>
      </c>
      <c r="I923" t="str">
        <f>_xlfn.XLOOKUP(Table3[[#This Row],[Category Id]],DataCo_Products[Product Category Id],DataCo_Products[Product Category Name])</f>
        <v>Sporting Goods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>
        <v>73</v>
      </c>
      <c r="T923">
        <v>1360</v>
      </c>
      <c r="U923" t="str">
        <f>_xlfn.XLOOKUP(Table3[[#This Row],[Product Id]],DataCo_Products[Product Id],DataCo_Products[Product Name])</f>
        <v xml:space="preserve">Smart watch </v>
      </c>
      <c r="V923">
        <v>327.75</v>
      </c>
      <c r="W923">
        <v>297.07027734645828</v>
      </c>
      <c r="X923">
        <v>1</v>
      </c>
      <c r="Y923">
        <v>22.940000529999999</v>
      </c>
      <c r="Z923">
        <v>327.75</v>
      </c>
      <c r="AA92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3" t="s">
        <v>30</v>
      </c>
    </row>
    <row r="924" spans="1:28" x14ac:dyDescent="0.35">
      <c r="A924">
        <v>75828</v>
      </c>
      <c r="B924" s="1">
        <v>43405</v>
      </c>
      <c r="C924">
        <v>4</v>
      </c>
      <c r="D924">
        <f>WORKDAY(Table3[[#This Row],[Days for shipment (scheduled)]],Table4[[#This Row],[Week Day]])</f>
        <v>6</v>
      </c>
      <c r="E924">
        <v>0</v>
      </c>
      <c r="F924" t="s">
        <v>62</v>
      </c>
      <c r="H924">
        <v>73</v>
      </c>
      <c r="I924" t="str">
        <f>_xlfn.XLOOKUP(Table3[[#This Row],[Category Id]],DataCo_Products[Product Category Id],DataCo_Products[Product Category Name])</f>
        <v>Sporting Goods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>
        <v>73</v>
      </c>
      <c r="T924">
        <v>1360</v>
      </c>
      <c r="U924" t="str">
        <f>_xlfn.XLOOKUP(Table3[[#This Row],[Product Id]],DataCo_Products[Product Id],DataCo_Products[Product Name])</f>
        <v xml:space="preserve">Smart watch </v>
      </c>
      <c r="V924">
        <v>327.75</v>
      </c>
      <c r="W924">
        <v>297.07027734645828</v>
      </c>
      <c r="X924">
        <v>1</v>
      </c>
      <c r="Y924">
        <v>29.5</v>
      </c>
      <c r="Z924">
        <v>327.75</v>
      </c>
      <c r="AA9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24" t="s">
        <v>45</v>
      </c>
    </row>
    <row r="925" spans="1:28" x14ac:dyDescent="0.35">
      <c r="A925">
        <v>75827</v>
      </c>
      <c r="B925" s="1">
        <v>43405</v>
      </c>
      <c r="C925">
        <v>4</v>
      </c>
      <c r="D925">
        <f>WORKDAY(Table3[[#This Row],[Days for shipment (scheduled)]],Table4[[#This Row],[Week Day]])</f>
        <v>9</v>
      </c>
      <c r="E925">
        <v>0</v>
      </c>
      <c r="F925" t="s">
        <v>62</v>
      </c>
      <c r="H925">
        <v>73</v>
      </c>
      <c r="I925" t="str">
        <f>_xlfn.XLOOKUP(Table3[[#This Row],[Category Id]],DataCo_Products[Product Category Id],DataCo_Products[Product Category Name])</f>
        <v>Sporting Goods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>
        <v>73</v>
      </c>
      <c r="T925">
        <v>1360</v>
      </c>
      <c r="U925" t="str">
        <f>_xlfn.XLOOKUP(Table3[[#This Row],[Product Id]],DataCo_Products[Product Id],DataCo_Products[Product Name])</f>
        <v xml:space="preserve">Smart watch </v>
      </c>
      <c r="V925">
        <v>327.75</v>
      </c>
      <c r="W925">
        <v>297.07027734645828</v>
      </c>
      <c r="X925">
        <v>1</v>
      </c>
      <c r="Y925">
        <v>32.77999878</v>
      </c>
      <c r="Z925">
        <v>327.75</v>
      </c>
      <c r="AA9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25" t="s">
        <v>45</v>
      </c>
    </row>
    <row r="926" spans="1:28" x14ac:dyDescent="0.35">
      <c r="A926">
        <v>75826</v>
      </c>
      <c r="B926" s="1">
        <v>43405</v>
      </c>
      <c r="C926">
        <v>4</v>
      </c>
      <c r="D926">
        <f>WORKDAY(Table3[[#This Row],[Days for shipment (scheduled)]],Table4[[#This Row],[Week Day]])</f>
        <v>10</v>
      </c>
      <c r="E926">
        <v>0</v>
      </c>
      <c r="F926" t="s">
        <v>62</v>
      </c>
      <c r="H926">
        <v>73</v>
      </c>
      <c r="I926" t="str">
        <f>_xlfn.XLOOKUP(Table3[[#This Row],[Category Id]],DataCo_Products[Product Category Id],DataCo_Products[Product Category Name])</f>
        <v>Sporting Goods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>
        <v>73</v>
      </c>
      <c r="T926">
        <v>1360</v>
      </c>
      <c r="U926" t="str">
        <f>_xlfn.XLOOKUP(Table3[[#This Row],[Product Id]],DataCo_Products[Product Id],DataCo_Products[Product Name])</f>
        <v xml:space="preserve">Smart watch </v>
      </c>
      <c r="V926">
        <v>327.75</v>
      </c>
      <c r="W926">
        <v>297.07027734645828</v>
      </c>
      <c r="X926">
        <v>1</v>
      </c>
      <c r="Y926">
        <v>39.33000183</v>
      </c>
      <c r="Z926">
        <v>327.75</v>
      </c>
      <c r="AA92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6" t="s">
        <v>30</v>
      </c>
    </row>
    <row r="927" spans="1:28" x14ac:dyDescent="0.35">
      <c r="A927">
        <v>75825</v>
      </c>
      <c r="B927" s="1">
        <v>43405</v>
      </c>
      <c r="C927">
        <v>4</v>
      </c>
      <c r="D927">
        <f>WORKDAY(Table3[[#This Row],[Days for shipment (scheduled)]],Table4[[#This Row],[Week Day]])</f>
        <v>11</v>
      </c>
      <c r="E927">
        <v>1</v>
      </c>
      <c r="F927" t="s">
        <v>62</v>
      </c>
      <c r="H927">
        <v>73</v>
      </c>
      <c r="I927" t="str">
        <f>_xlfn.XLOOKUP(Table3[[#This Row],[Category Id]],DataCo_Products[Product Category Id],DataCo_Products[Product Category Name])</f>
        <v>Sporting Goods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>
        <v>73</v>
      </c>
      <c r="T927">
        <v>1360</v>
      </c>
      <c r="U927" t="str">
        <f>_xlfn.XLOOKUP(Table3[[#This Row],[Product Id]],DataCo_Products[Product Id],DataCo_Products[Product Name])</f>
        <v xml:space="preserve">Smart watch </v>
      </c>
      <c r="V927">
        <v>327.75</v>
      </c>
      <c r="W927">
        <v>297.07027734645828</v>
      </c>
      <c r="X927">
        <v>1</v>
      </c>
      <c r="Y927">
        <v>42.61000061</v>
      </c>
      <c r="Z927">
        <v>327.75</v>
      </c>
      <c r="AA9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27" t="s">
        <v>45</v>
      </c>
    </row>
    <row r="928" spans="1:28" x14ac:dyDescent="0.35">
      <c r="A928">
        <v>75824</v>
      </c>
      <c r="B928" s="1">
        <v>43405</v>
      </c>
      <c r="C928">
        <v>4</v>
      </c>
      <c r="D928">
        <f>WORKDAY(Table3[[#This Row],[Days for shipment (scheduled)]],Table4[[#This Row],[Week Day]])</f>
        <v>12</v>
      </c>
      <c r="E928">
        <v>1</v>
      </c>
      <c r="F928" t="s">
        <v>62</v>
      </c>
      <c r="H928">
        <v>73</v>
      </c>
      <c r="I928" t="str">
        <f>_xlfn.XLOOKUP(Table3[[#This Row],[Category Id]],DataCo_Products[Product Category Id],DataCo_Products[Product Category Name])</f>
        <v>Sporting Goods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>
        <v>73</v>
      </c>
      <c r="T928">
        <v>1360</v>
      </c>
      <c r="U928" t="str">
        <f>_xlfn.XLOOKUP(Table3[[#This Row],[Product Id]],DataCo_Products[Product Id],DataCo_Products[Product Name])</f>
        <v xml:space="preserve">Smart watch </v>
      </c>
      <c r="V928">
        <v>327.75</v>
      </c>
      <c r="W928">
        <v>297.07027734645828</v>
      </c>
      <c r="X928">
        <v>1</v>
      </c>
      <c r="Y928">
        <v>49.159999849999998</v>
      </c>
      <c r="Z928">
        <v>327.75</v>
      </c>
      <c r="AA92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28" t="s">
        <v>30</v>
      </c>
    </row>
    <row r="929" spans="1:28" x14ac:dyDescent="0.35">
      <c r="A929">
        <v>75823</v>
      </c>
      <c r="B929" s="1">
        <v>43405</v>
      </c>
      <c r="C929">
        <v>4</v>
      </c>
      <c r="D929">
        <f>WORKDAY(Table3[[#This Row],[Days for shipment (scheduled)]],Table4[[#This Row],[Week Day]])</f>
        <v>13</v>
      </c>
      <c r="E929">
        <v>0</v>
      </c>
      <c r="F929" t="s">
        <v>62</v>
      </c>
      <c r="H929">
        <v>73</v>
      </c>
      <c r="I929" t="str">
        <f>_xlfn.XLOOKUP(Table3[[#This Row],[Category Id]],DataCo_Products[Product Category Id],DataCo_Products[Product Category Name])</f>
        <v>Sporting Goods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>
        <v>73</v>
      </c>
      <c r="T929">
        <v>1360</v>
      </c>
      <c r="U929" t="str">
        <f>_xlfn.XLOOKUP(Table3[[#This Row],[Product Id]],DataCo_Products[Product Id],DataCo_Products[Product Name])</f>
        <v xml:space="preserve">Smart watch </v>
      </c>
      <c r="V929">
        <v>327.75</v>
      </c>
      <c r="W929">
        <v>297.07027734645828</v>
      </c>
      <c r="X929">
        <v>1</v>
      </c>
      <c r="Y929">
        <v>52.439998629999998</v>
      </c>
      <c r="Z929">
        <v>327.75</v>
      </c>
      <c r="AA9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29" t="s">
        <v>66</v>
      </c>
    </row>
    <row r="930" spans="1:28" x14ac:dyDescent="0.35">
      <c r="A930">
        <v>75822</v>
      </c>
      <c r="B930" s="1">
        <v>43405</v>
      </c>
      <c r="C930">
        <v>4</v>
      </c>
      <c r="D930">
        <f>WORKDAY(Table3[[#This Row],[Days for shipment (scheduled)]],Table4[[#This Row],[Week Day]])</f>
        <v>5</v>
      </c>
      <c r="E930">
        <v>0</v>
      </c>
      <c r="F930" t="s">
        <v>62</v>
      </c>
      <c r="H930">
        <v>73</v>
      </c>
      <c r="I930" t="str">
        <f>_xlfn.XLOOKUP(Table3[[#This Row],[Category Id]],DataCo_Products[Product Category Id],DataCo_Products[Product Category Name])</f>
        <v>Sporting Goods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>
        <v>73</v>
      </c>
      <c r="T930">
        <v>1360</v>
      </c>
      <c r="U930" t="str">
        <f>_xlfn.XLOOKUP(Table3[[#This Row],[Product Id]],DataCo_Products[Product Id],DataCo_Products[Product Name])</f>
        <v xml:space="preserve">Smart watch </v>
      </c>
      <c r="V930">
        <v>327.75</v>
      </c>
      <c r="W930">
        <v>297.07027734645828</v>
      </c>
      <c r="X930">
        <v>1</v>
      </c>
      <c r="Y930">
        <v>55.72000122</v>
      </c>
      <c r="Z930">
        <v>327.75</v>
      </c>
      <c r="AA9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0" t="s">
        <v>45</v>
      </c>
    </row>
    <row r="931" spans="1:28" x14ac:dyDescent="0.35">
      <c r="A931">
        <v>75821</v>
      </c>
      <c r="B931" s="1">
        <v>43405</v>
      </c>
      <c r="C931">
        <v>4</v>
      </c>
      <c r="D931">
        <f>WORKDAY(Table3[[#This Row],[Days for shipment (scheduled)]],Table4[[#This Row],[Week Day]])</f>
        <v>6</v>
      </c>
      <c r="E931">
        <v>0</v>
      </c>
      <c r="F931" t="s">
        <v>62</v>
      </c>
      <c r="H931">
        <v>73</v>
      </c>
      <c r="I931" t="str">
        <f>_xlfn.XLOOKUP(Table3[[#This Row],[Category Id]],DataCo_Products[Product Category Id],DataCo_Products[Product Category Name])</f>
        <v>Sporting Goods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>
        <v>73</v>
      </c>
      <c r="T931">
        <v>1360</v>
      </c>
      <c r="U931" t="str">
        <f>_xlfn.XLOOKUP(Table3[[#This Row],[Product Id]],DataCo_Products[Product Id],DataCo_Products[Product Name])</f>
        <v xml:space="preserve">Smart watch </v>
      </c>
      <c r="V931">
        <v>327.75</v>
      </c>
      <c r="W931">
        <v>297.07027734645828</v>
      </c>
      <c r="X931">
        <v>1</v>
      </c>
      <c r="Y931">
        <v>59</v>
      </c>
      <c r="Z931">
        <v>327.75</v>
      </c>
      <c r="AA9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1" t="s">
        <v>45</v>
      </c>
    </row>
    <row r="932" spans="1:28" x14ac:dyDescent="0.35">
      <c r="A932">
        <v>75820</v>
      </c>
      <c r="B932" s="1">
        <v>43405</v>
      </c>
      <c r="C932">
        <v>4</v>
      </c>
      <c r="D932">
        <f>WORKDAY(Table3[[#This Row],[Days for shipment (scheduled)]],Table4[[#This Row],[Week Day]])</f>
        <v>9</v>
      </c>
      <c r="E932">
        <v>1</v>
      </c>
      <c r="F932" t="s">
        <v>62</v>
      </c>
      <c r="H932">
        <v>73</v>
      </c>
      <c r="I932" t="str">
        <f>_xlfn.XLOOKUP(Table3[[#This Row],[Category Id]],DataCo_Products[Product Category Id],DataCo_Products[Product Category Name])</f>
        <v>Sporting Goods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>
        <v>73</v>
      </c>
      <c r="T932">
        <v>1360</v>
      </c>
      <c r="U932" t="str">
        <f>_xlfn.XLOOKUP(Table3[[#This Row],[Product Id]],DataCo_Products[Product Id],DataCo_Products[Product Name])</f>
        <v xml:space="preserve">Smart watch </v>
      </c>
      <c r="V932">
        <v>327.75</v>
      </c>
      <c r="W932">
        <v>297.07027734645828</v>
      </c>
      <c r="X932">
        <v>1</v>
      </c>
      <c r="Y932">
        <v>65.550003050000001</v>
      </c>
      <c r="Z932">
        <v>327.75</v>
      </c>
      <c r="AA9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2" t="s">
        <v>45</v>
      </c>
    </row>
    <row r="933" spans="1:28" x14ac:dyDescent="0.35">
      <c r="A933">
        <v>75819</v>
      </c>
      <c r="B933" s="1">
        <v>43405</v>
      </c>
      <c r="C933">
        <v>4</v>
      </c>
      <c r="D933">
        <f>WORKDAY(Table3[[#This Row],[Days for shipment (scheduled)]],Table4[[#This Row],[Week Day]])</f>
        <v>10</v>
      </c>
      <c r="E933">
        <v>1</v>
      </c>
      <c r="F933" t="s">
        <v>62</v>
      </c>
      <c r="H933">
        <v>73</v>
      </c>
      <c r="I933" t="str">
        <f>_xlfn.XLOOKUP(Table3[[#This Row],[Category Id]],DataCo_Products[Product Category Id],DataCo_Products[Product Category Name])</f>
        <v>Sporting Goods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>
        <v>73</v>
      </c>
      <c r="T933">
        <v>1360</v>
      </c>
      <c r="U933" t="str">
        <f>_xlfn.XLOOKUP(Table3[[#This Row],[Product Id]],DataCo_Products[Product Id],DataCo_Products[Product Name])</f>
        <v xml:space="preserve">Smart watch </v>
      </c>
      <c r="V933">
        <v>327.75</v>
      </c>
      <c r="W933">
        <v>297.07027734645828</v>
      </c>
      <c r="X933">
        <v>1</v>
      </c>
      <c r="Y933">
        <v>81.940002440000001</v>
      </c>
      <c r="Z933">
        <v>327.75</v>
      </c>
      <c r="AA9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3" t="s">
        <v>45</v>
      </c>
    </row>
    <row r="934" spans="1:28" x14ac:dyDescent="0.35">
      <c r="A934">
        <v>75818</v>
      </c>
      <c r="B934" s="1">
        <v>43405</v>
      </c>
      <c r="C934">
        <v>4</v>
      </c>
      <c r="D934">
        <f>WORKDAY(Table3[[#This Row],[Days for shipment (scheduled)]],Table4[[#This Row],[Week Day]])</f>
        <v>11</v>
      </c>
      <c r="E934">
        <v>0</v>
      </c>
      <c r="F934" t="s">
        <v>62</v>
      </c>
      <c r="H934">
        <v>73</v>
      </c>
      <c r="I934" t="str">
        <f>_xlfn.XLOOKUP(Table3[[#This Row],[Category Id]],DataCo_Products[Product Category Id],DataCo_Products[Product Category Name])</f>
        <v>Sporting Goods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>
        <v>73</v>
      </c>
      <c r="T934">
        <v>1360</v>
      </c>
      <c r="U934" t="str">
        <f>_xlfn.XLOOKUP(Table3[[#This Row],[Product Id]],DataCo_Products[Product Id],DataCo_Products[Product Name])</f>
        <v xml:space="preserve">Smart watch </v>
      </c>
      <c r="V934">
        <v>327.75</v>
      </c>
      <c r="W934">
        <v>297.07027734645828</v>
      </c>
      <c r="X934">
        <v>1</v>
      </c>
      <c r="Y934">
        <v>0</v>
      </c>
      <c r="Z934">
        <v>327.75</v>
      </c>
      <c r="AA9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4" t="s">
        <v>66</v>
      </c>
    </row>
    <row r="935" spans="1:28" x14ac:dyDescent="0.35">
      <c r="A935">
        <v>75817</v>
      </c>
      <c r="B935" s="1">
        <v>43405</v>
      </c>
      <c r="C935">
        <v>4</v>
      </c>
      <c r="D935">
        <f>WORKDAY(Table3[[#This Row],[Days for shipment (scheduled)]],Table4[[#This Row],[Week Day]])</f>
        <v>12</v>
      </c>
      <c r="E935">
        <v>0</v>
      </c>
      <c r="F935" t="s">
        <v>62</v>
      </c>
      <c r="H935">
        <v>73</v>
      </c>
      <c r="I935" t="str">
        <f>_xlfn.XLOOKUP(Table3[[#This Row],[Category Id]],DataCo_Products[Product Category Id],DataCo_Products[Product Category Name])</f>
        <v>Sporting Goods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>
        <v>73</v>
      </c>
      <c r="T935">
        <v>1360</v>
      </c>
      <c r="U935" t="str">
        <f>_xlfn.XLOOKUP(Table3[[#This Row],[Product Id]],DataCo_Products[Product Id],DataCo_Products[Product Name])</f>
        <v xml:space="preserve">Smart watch </v>
      </c>
      <c r="V935">
        <v>327.75</v>
      </c>
      <c r="W935">
        <v>297.07027734645828</v>
      </c>
      <c r="X935">
        <v>1</v>
      </c>
      <c r="Y935">
        <v>3.2799999710000001</v>
      </c>
      <c r="Z935">
        <v>327.75</v>
      </c>
      <c r="AA93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35" t="s">
        <v>30</v>
      </c>
    </row>
    <row r="936" spans="1:28" x14ac:dyDescent="0.35">
      <c r="A936">
        <v>75816</v>
      </c>
      <c r="B936" s="1">
        <v>43405</v>
      </c>
      <c r="C936">
        <v>4</v>
      </c>
      <c r="D936">
        <f>WORKDAY(Table3[[#This Row],[Days for shipment (scheduled)]],Table4[[#This Row],[Week Day]])</f>
        <v>13</v>
      </c>
      <c r="E936">
        <v>0</v>
      </c>
      <c r="F936" t="s">
        <v>62</v>
      </c>
      <c r="H936">
        <v>73</v>
      </c>
      <c r="I936" t="str">
        <f>_xlfn.XLOOKUP(Table3[[#This Row],[Category Id]],DataCo_Products[Product Category Id],DataCo_Products[Product Category Name])</f>
        <v>Sporting Goods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>
        <v>73</v>
      </c>
      <c r="T936">
        <v>1360</v>
      </c>
      <c r="U936" t="str">
        <f>_xlfn.XLOOKUP(Table3[[#This Row],[Product Id]],DataCo_Products[Product Id],DataCo_Products[Product Name])</f>
        <v xml:space="preserve">Smart watch </v>
      </c>
      <c r="V936">
        <v>327.75</v>
      </c>
      <c r="W936">
        <v>297.07027734645828</v>
      </c>
      <c r="X936">
        <v>1</v>
      </c>
      <c r="Y936">
        <v>6.5599999430000002</v>
      </c>
      <c r="Z936">
        <v>327.75</v>
      </c>
      <c r="AA9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6" t="s">
        <v>66</v>
      </c>
    </row>
    <row r="937" spans="1:28" x14ac:dyDescent="0.35">
      <c r="A937">
        <v>75815</v>
      </c>
      <c r="B937" s="1">
        <v>43405</v>
      </c>
      <c r="C937">
        <v>4</v>
      </c>
      <c r="D937">
        <f>WORKDAY(Table3[[#This Row],[Days for shipment (scheduled)]],Table4[[#This Row],[Week Day]])</f>
        <v>5</v>
      </c>
      <c r="E937">
        <v>1</v>
      </c>
      <c r="F937" t="s">
        <v>62</v>
      </c>
      <c r="H937">
        <v>73</v>
      </c>
      <c r="I937" t="str">
        <f>_xlfn.XLOOKUP(Table3[[#This Row],[Category Id]],DataCo_Products[Product Category Id],DataCo_Products[Product Category Name])</f>
        <v>Sporting Goods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>
        <v>73</v>
      </c>
      <c r="T937">
        <v>1360</v>
      </c>
      <c r="U937" t="str">
        <f>_xlfn.XLOOKUP(Table3[[#This Row],[Product Id]],DataCo_Products[Product Id],DataCo_Products[Product Name])</f>
        <v xml:space="preserve">Smart watch </v>
      </c>
      <c r="V937">
        <v>327.75</v>
      </c>
      <c r="W937">
        <v>297.07027734645828</v>
      </c>
      <c r="X937">
        <v>1</v>
      </c>
      <c r="Y937">
        <v>9.8299999239999991</v>
      </c>
      <c r="Z937">
        <v>327.75</v>
      </c>
      <c r="AA9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37" t="s">
        <v>45</v>
      </c>
    </row>
    <row r="938" spans="1:28" x14ac:dyDescent="0.35">
      <c r="A938">
        <v>75814</v>
      </c>
      <c r="B938" s="1">
        <v>43405</v>
      </c>
      <c r="C938">
        <v>4</v>
      </c>
      <c r="D938">
        <f>WORKDAY(Table3[[#This Row],[Days for shipment (scheduled)]],Table4[[#This Row],[Week Day]])</f>
        <v>6</v>
      </c>
      <c r="E938">
        <v>1</v>
      </c>
      <c r="F938" t="s">
        <v>62</v>
      </c>
      <c r="H938">
        <v>73</v>
      </c>
      <c r="I938" t="str">
        <f>_xlfn.XLOOKUP(Table3[[#This Row],[Category Id]],DataCo_Products[Product Category Id],DataCo_Products[Product Category Name])</f>
        <v>Sporting Goods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>
        <v>73</v>
      </c>
      <c r="T938">
        <v>1360</v>
      </c>
      <c r="U938" t="str">
        <f>_xlfn.XLOOKUP(Table3[[#This Row],[Product Id]],DataCo_Products[Product Id],DataCo_Products[Product Name])</f>
        <v xml:space="preserve">Smart watch </v>
      </c>
      <c r="V938">
        <v>327.75</v>
      </c>
      <c r="W938">
        <v>297.07027734645828</v>
      </c>
      <c r="X938">
        <v>1</v>
      </c>
      <c r="Y938">
        <v>13.10999966</v>
      </c>
      <c r="Z938">
        <v>327.75</v>
      </c>
      <c r="AA93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38" t="s">
        <v>30</v>
      </c>
    </row>
    <row r="939" spans="1:28" x14ac:dyDescent="0.35">
      <c r="A939">
        <v>75813</v>
      </c>
      <c r="B939" s="1">
        <v>43405</v>
      </c>
      <c r="C939">
        <v>2</v>
      </c>
      <c r="D939">
        <f>WORKDAY(Table3[[#This Row],[Days for shipment (scheduled)]],Table4[[#This Row],[Week Day]])</f>
        <v>5</v>
      </c>
      <c r="E939">
        <v>1</v>
      </c>
      <c r="F939" t="s">
        <v>23</v>
      </c>
      <c r="H939">
        <v>73</v>
      </c>
      <c r="I939" t="str">
        <f>_xlfn.XLOOKUP(Table3[[#This Row],[Category Id]],DataCo_Products[Product Category Id],DataCo_Products[Product Category Name])</f>
        <v>Sporting Goods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>
        <v>73</v>
      </c>
      <c r="T939">
        <v>1360</v>
      </c>
      <c r="U939" t="str">
        <f>_xlfn.XLOOKUP(Table3[[#This Row],[Product Id]],DataCo_Products[Product Id],DataCo_Products[Product Name])</f>
        <v xml:space="preserve">Smart watch </v>
      </c>
      <c r="V939">
        <v>327.75</v>
      </c>
      <c r="W939">
        <v>297.07027734645828</v>
      </c>
      <c r="X939">
        <v>1</v>
      </c>
      <c r="Y939">
        <v>16.38999939</v>
      </c>
      <c r="Z939">
        <v>327.75</v>
      </c>
      <c r="AA93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39" t="s">
        <v>30</v>
      </c>
    </row>
    <row r="940" spans="1:28" x14ac:dyDescent="0.35">
      <c r="A940">
        <v>75812</v>
      </c>
      <c r="B940" s="1">
        <v>43405</v>
      </c>
      <c r="C940">
        <v>2</v>
      </c>
      <c r="D940">
        <f>WORKDAY(Table3[[#This Row],[Days for shipment (scheduled)]],Table4[[#This Row],[Week Day]])</f>
        <v>6</v>
      </c>
      <c r="E940">
        <v>1</v>
      </c>
      <c r="F940" t="s">
        <v>23</v>
      </c>
      <c r="H940">
        <v>73</v>
      </c>
      <c r="I940" t="str">
        <f>_xlfn.XLOOKUP(Table3[[#This Row],[Category Id]],DataCo_Products[Product Category Id],DataCo_Products[Product Category Name])</f>
        <v>Sporting Goods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>
        <v>73</v>
      </c>
      <c r="T940">
        <v>1360</v>
      </c>
      <c r="U940" t="str">
        <f>_xlfn.XLOOKUP(Table3[[#This Row],[Product Id]],DataCo_Products[Product Id],DataCo_Products[Product Name])</f>
        <v xml:space="preserve">Smart watch </v>
      </c>
      <c r="V940">
        <v>327.75</v>
      </c>
      <c r="W940">
        <v>297.07027734645828</v>
      </c>
      <c r="X940">
        <v>1</v>
      </c>
      <c r="Y940">
        <v>18.030000690000001</v>
      </c>
      <c r="Z940">
        <v>327.75</v>
      </c>
      <c r="AA94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40" t="s">
        <v>30</v>
      </c>
    </row>
    <row r="941" spans="1:28" x14ac:dyDescent="0.35">
      <c r="A941">
        <v>75811</v>
      </c>
      <c r="B941" s="1">
        <v>43405</v>
      </c>
      <c r="C941">
        <v>1</v>
      </c>
      <c r="D941">
        <f>WORKDAY(Table3[[#This Row],[Days for shipment (scheduled)]],Table4[[#This Row],[Week Day]])</f>
        <v>6</v>
      </c>
      <c r="E941">
        <v>1</v>
      </c>
      <c r="F941" t="s">
        <v>187</v>
      </c>
      <c r="H941">
        <v>73</v>
      </c>
      <c r="I941" t="str">
        <f>_xlfn.XLOOKUP(Table3[[#This Row],[Category Id]],DataCo_Products[Product Category Id],DataCo_Products[Product Category Name])</f>
        <v>Sporting Goods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>
        <v>73</v>
      </c>
      <c r="T941">
        <v>1360</v>
      </c>
      <c r="U941" t="str">
        <f>_xlfn.XLOOKUP(Table3[[#This Row],[Product Id]],DataCo_Products[Product Id],DataCo_Products[Product Name])</f>
        <v xml:space="preserve">Smart watch </v>
      </c>
      <c r="V941">
        <v>327.75</v>
      </c>
      <c r="W941">
        <v>297.07027734645828</v>
      </c>
      <c r="X941">
        <v>1</v>
      </c>
      <c r="Y941">
        <v>22.940000529999999</v>
      </c>
      <c r="Z941">
        <v>327.75</v>
      </c>
      <c r="AA94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41" t="s">
        <v>30</v>
      </c>
    </row>
    <row r="942" spans="1:28" x14ac:dyDescent="0.35">
      <c r="A942">
        <v>75810</v>
      </c>
      <c r="B942" s="1">
        <v>43405</v>
      </c>
      <c r="C942">
        <v>2</v>
      </c>
      <c r="D942">
        <f>WORKDAY(Table3[[#This Row],[Days for shipment (scheduled)]],Table4[[#This Row],[Week Day]])</f>
        <v>10</v>
      </c>
      <c r="E942">
        <v>1</v>
      </c>
      <c r="F942" t="s">
        <v>23</v>
      </c>
      <c r="H942">
        <v>73</v>
      </c>
      <c r="I942" t="str">
        <f>_xlfn.XLOOKUP(Table3[[#This Row],[Category Id]],DataCo_Products[Product Category Id],DataCo_Products[Product Category Name])</f>
        <v>Sporting Goods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>
        <v>73</v>
      </c>
      <c r="T942">
        <v>1360</v>
      </c>
      <c r="U942" t="str">
        <f>_xlfn.XLOOKUP(Table3[[#This Row],[Product Id]],DataCo_Products[Product Id],DataCo_Products[Product Name])</f>
        <v xml:space="preserve">Smart watch </v>
      </c>
      <c r="V942">
        <v>327.75</v>
      </c>
      <c r="W942">
        <v>297.07027734645828</v>
      </c>
      <c r="X942">
        <v>1</v>
      </c>
      <c r="Y942">
        <v>29.5</v>
      </c>
      <c r="Z942">
        <v>327.75</v>
      </c>
      <c r="AA9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2" t="s">
        <v>45</v>
      </c>
    </row>
    <row r="943" spans="1:28" x14ac:dyDescent="0.35">
      <c r="A943">
        <v>75809</v>
      </c>
      <c r="B943" s="1">
        <v>43405</v>
      </c>
      <c r="C943">
        <v>2</v>
      </c>
      <c r="D943">
        <f>WORKDAY(Table3[[#This Row],[Days for shipment (scheduled)]],Table4[[#This Row],[Week Day]])</f>
        <v>11</v>
      </c>
      <c r="E943">
        <v>1</v>
      </c>
      <c r="F943" t="s">
        <v>23</v>
      </c>
      <c r="H943">
        <v>73</v>
      </c>
      <c r="I943" t="str">
        <f>_xlfn.XLOOKUP(Table3[[#This Row],[Category Id]],DataCo_Products[Product Category Id],DataCo_Products[Product Category Name])</f>
        <v>Sporting Goods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>
        <v>73</v>
      </c>
      <c r="T943">
        <v>1360</v>
      </c>
      <c r="U943" t="str">
        <f>_xlfn.XLOOKUP(Table3[[#This Row],[Product Id]],DataCo_Products[Product Id],DataCo_Products[Product Name])</f>
        <v xml:space="preserve">Smart watch </v>
      </c>
      <c r="V943">
        <v>327.75</v>
      </c>
      <c r="W943">
        <v>297.07027734645828</v>
      </c>
      <c r="X943">
        <v>1</v>
      </c>
      <c r="Y943">
        <v>32.77999878</v>
      </c>
      <c r="Z943">
        <v>327.75</v>
      </c>
      <c r="AA9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3" t="s">
        <v>45</v>
      </c>
    </row>
    <row r="944" spans="1:28" x14ac:dyDescent="0.35">
      <c r="A944">
        <v>75808</v>
      </c>
      <c r="B944" s="1">
        <v>43405</v>
      </c>
      <c r="C944">
        <v>2</v>
      </c>
      <c r="D944">
        <f>WORKDAY(Table3[[#This Row],[Days for shipment (scheduled)]],Table4[[#This Row],[Week Day]])</f>
        <v>3</v>
      </c>
      <c r="E944">
        <v>1</v>
      </c>
      <c r="F944" t="s">
        <v>23</v>
      </c>
      <c r="H944">
        <v>73</v>
      </c>
      <c r="I944" t="str">
        <f>_xlfn.XLOOKUP(Table3[[#This Row],[Category Id]],DataCo_Products[Product Category Id],DataCo_Products[Product Category Name])</f>
        <v>Sporting Goods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>
        <v>73</v>
      </c>
      <c r="T944">
        <v>1360</v>
      </c>
      <c r="U944" t="str">
        <f>_xlfn.XLOOKUP(Table3[[#This Row],[Product Id]],DataCo_Products[Product Id],DataCo_Products[Product Name])</f>
        <v xml:space="preserve">Smart watch </v>
      </c>
      <c r="V944">
        <v>327.75</v>
      </c>
      <c r="W944">
        <v>297.07027734645828</v>
      </c>
      <c r="X944">
        <v>1</v>
      </c>
      <c r="Y944">
        <v>39.33000183</v>
      </c>
      <c r="Z944">
        <v>327.75</v>
      </c>
      <c r="AA9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4" t="s">
        <v>45</v>
      </c>
    </row>
    <row r="945" spans="1:28" x14ac:dyDescent="0.35">
      <c r="A945">
        <v>75807</v>
      </c>
      <c r="B945" s="1">
        <v>43405</v>
      </c>
      <c r="C945">
        <v>0</v>
      </c>
      <c r="D945">
        <f>WORKDAY(Table3[[#This Row],[Days for shipment (scheduled)]],Table4[[#This Row],[Week Day]])</f>
        <v>3</v>
      </c>
      <c r="E945">
        <v>1</v>
      </c>
      <c r="F945" t="s">
        <v>214</v>
      </c>
      <c r="H945">
        <v>73</v>
      </c>
      <c r="I945" t="str">
        <f>_xlfn.XLOOKUP(Table3[[#This Row],[Category Id]],DataCo_Products[Product Category Id],DataCo_Products[Product Category Name])</f>
        <v>Sporting Goods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>
        <v>73</v>
      </c>
      <c r="T945">
        <v>1360</v>
      </c>
      <c r="U945" t="str">
        <f>_xlfn.XLOOKUP(Table3[[#This Row],[Product Id]],DataCo_Products[Product Id],DataCo_Products[Product Name])</f>
        <v xml:space="preserve">Smart watch </v>
      </c>
      <c r="V945">
        <v>327.75</v>
      </c>
      <c r="W945">
        <v>297.07027734645828</v>
      </c>
      <c r="X945">
        <v>1</v>
      </c>
      <c r="Y945">
        <v>42.61000061</v>
      </c>
      <c r="Z945">
        <v>327.75</v>
      </c>
      <c r="AA945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45" t="s">
        <v>30</v>
      </c>
    </row>
    <row r="946" spans="1:28" x14ac:dyDescent="0.35">
      <c r="A946">
        <v>75806</v>
      </c>
      <c r="B946" s="1">
        <v>43405</v>
      </c>
      <c r="C946">
        <v>0</v>
      </c>
      <c r="D946">
        <f>WORKDAY(Table3[[#This Row],[Days for shipment (scheduled)]],Table4[[#This Row],[Week Day]])</f>
        <v>4</v>
      </c>
      <c r="E946">
        <v>1</v>
      </c>
      <c r="F946" t="s">
        <v>214</v>
      </c>
      <c r="H946">
        <v>73</v>
      </c>
      <c r="I946" t="str">
        <f>_xlfn.XLOOKUP(Table3[[#This Row],[Category Id]],DataCo_Products[Product Category Id],DataCo_Products[Product Category Name])</f>
        <v>Sporting Goods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>
        <v>73</v>
      </c>
      <c r="T946">
        <v>1360</v>
      </c>
      <c r="U946" t="str">
        <f>_xlfn.XLOOKUP(Table3[[#This Row],[Product Id]],DataCo_Products[Product Id],DataCo_Products[Product Name])</f>
        <v xml:space="preserve">Smart watch </v>
      </c>
      <c r="V946">
        <v>327.75</v>
      </c>
      <c r="W946">
        <v>297.07027734645828</v>
      </c>
      <c r="X946">
        <v>1</v>
      </c>
      <c r="Y946">
        <v>49.159999849999998</v>
      </c>
      <c r="Z946">
        <v>327.75</v>
      </c>
      <c r="AA9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6" t="s">
        <v>45</v>
      </c>
    </row>
    <row r="947" spans="1:28" x14ac:dyDescent="0.35">
      <c r="A947">
        <v>75805</v>
      </c>
      <c r="B947" s="1">
        <v>43405</v>
      </c>
      <c r="C947">
        <v>0</v>
      </c>
      <c r="D947">
        <f>WORKDAY(Table3[[#This Row],[Days for shipment (scheduled)]],Table4[[#This Row],[Week Day]])</f>
        <v>5</v>
      </c>
      <c r="E947">
        <v>1</v>
      </c>
      <c r="F947" t="s">
        <v>214</v>
      </c>
      <c r="H947">
        <v>73</v>
      </c>
      <c r="I947" t="str">
        <f>_xlfn.XLOOKUP(Table3[[#This Row],[Category Id]],DataCo_Products[Product Category Id],DataCo_Products[Product Category Name])</f>
        <v>Sporting Goods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>
        <v>73</v>
      </c>
      <c r="T947">
        <v>1360</v>
      </c>
      <c r="U947" t="str">
        <f>_xlfn.XLOOKUP(Table3[[#This Row],[Product Id]],DataCo_Products[Product Id],DataCo_Products[Product Name])</f>
        <v xml:space="preserve">Smart watch </v>
      </c>
      <c r="V947">
        <v>327.75</v>
      </c>
      <c r="W947">
        <v>297.07027734645828</v>
      </c>
      <c r="X947">
        <v>1</v>
      </c>
      <c r="Y947">
        <v>52.439998629999998</v>
      </c>
      <c r="Z947">
        <v>327.75</v>
      </c>
      <c r="AA9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7" t="s">
        <v>45</v>
      </c>
    </row>
    <row r="948" spans="1:28" x14ac:dyDescent="0.35">
      <c r="A948">
        <v>75804</v>
      </c>
      <c r="B948" s="1">
        <v>43405</v>
      </c>
      <c r="C948">
        <v>0</v>
      </c>
      <c r="D948">
        <f>WORKDAY(Table3[[#This Row],[Days for shipment (scheduled)]],Table4[[#This Row],[Week Day]])</f>
        <v>6</v>
      </c>
      <c r="E948">
        <v>1</v>
      </c>
      <c r="F948" t="s">
        <v>214</v>
      </c>
      <c r="H948">
        <v>73</v>
      </c>
      <c r="I948" t="str">
        <f>_xlfn.XLOOKUP(Table3[[#This Row],[Category Id]],DataCo_Products[Product Category Id],DataCo_Products[Product Category Name])</f>
        <v>Sporting Goods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>
        <v>73</v>
      </c>
      <c r="T948">
        <v>1360</v>
      </c>
      <c r="U948" t="str">
        <f>_xlfn.XLOOKUP(Table3[[#This Row],[Product Id]],DataCo_Products[Product Id],DataCo_Products[Product Name])</f>
        <v xml:space="preserve">Smart watch </v>
      </c>
      <c r="V948">
        <v>327.75</v>
      </c>
      <c r="W948">
        <v>297.07027734645828</v>
      </c>
      <c r="X948">
        <v>1</v>
      </c>
      <c r="Y948">
        <v>55.72000122</v>
      </c>
      <c r="Z948">
        <v>327.75</v>
      </c>
      <c r="AA9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48" t="s">
        <v>45</v>
      </c>
    </row>
    <row r="949" spans="1:28" x14ac:dyDescent="0.35">
      <c r="A949">
        <v>75803</v>
      </c>
      <c r="B949" s="1">
        <v>43405</v>
      </c>
      <c r="C949">
        <v>0</v>
      </c>
      <c r="D949">
        <f>WORKDAY(Table3[[#This Row],[Days for shipment (scheduled)]],Table4[[#This Row],[Week Day]])</f>
        <v>9</v>
      </c>
      <c r="E949">
        <v>1</v>
      </c>
      <c r="F949" t="s">
        <v>214</v>
      </c>
      <c r="H949">
        <v>73</v>
      </c>
      <c r="I949" t="str">
        <f>_xlfn.XLOOKUP(Table3[[#This Row],[Category Id]],DataCo_Products[Product Category Id],DataCo_Products[Product Category Name])</f>
        <v>Sporting Goods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>
        <v>73</v>
      </c>
      <c r="T949">
        <v>1360</v>
      </c>
      <c r="U949" t="str">
        <f>_xlfn.XLOOKUP(Table3[[#This Row],[Product Id]],DataCo_Products[Product Id],DataCo_Products[Product Name])</f>
        <v xml:space="preserve">Smart watch </v>
      </c>
      <c r="V949">
        <v>327.75</v>
      </c>
      <c r="W949">
        <v>297.07027734645828</v>
      </c>
      <c r="X949">
        <v>1</v>
      </c>
      <c r="Y949">
        <v>59</v>
      </c>
      <c r="Z949">
        <v>327.75</v>
      </c>
      <c r="AA94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49" t="s">
        <v>30</v>
      </c>
    </row>
    <row r="950" spans="1:28" x14ac:dyDescent="0.35">
      <c r="A950">
        <v>75802</v>
      </c>
      <c r="B950" s="1">
        <v>43405</v>
      </c>
      <c r="C950">
        <v>0</v>
      </c>
      <c r="D950">
        <f>WORKDAY(Table3[[#This Row],[Days for shipment (scheduled)]],Table4[[#This Row],[Week Day]])</f>
        <v>10</v>
      </c>
      <c r="E950">
        <v>0</v>
      </c>
      <c r="F950" t="s">
        <v>214</v>
      </c>
      <c r="H950">
        <v>73</v>
      </c>
      <c r="I950" t="str">
        <f>_xlfn.XLOOKUP(Table3[[#This Row],[Category Id]],DataCo_Products[Product Category Id],DataCo_Products[Product Category Name])</f>
        <v>Sporting Goods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>
        <v>73</v>
      </c>
      <c r="T950">
        <v>1360</v>
      </c>
      <c r="U950" t="str">
        <f>_xlfn.XLOOKUP(Table3[[#This Row],[Product Id]],DataCo_Products[Product Id],DataCo_Products[Product Name])</f>
        <v xml:space="preserve">Smart watch </v>
      </c>
      <c r="V950">
        <v>327.75</v>
      </c>
      <c r="W950">
        <v>297.07027734645828</v>
      </c>
      <c r="X950">
        <v>1</v>
      </c>
      <c r="Y950">
        <v>65.550003050000001</v>
      </c>
      <c r="Z950">
        <v>327.75</v>
      </c>
      <c r="AA9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0" t="s">
        <v>66</v>
      </c>
    </row>
    <row r="951" spans="1:28" x14ac:dyDescent="0.35">
      <c r="A951">
        <v>75801</v>
      </c>
      <c r="B951" s="1">
        <v>43405</v>
      </c>
      <c r="C951">
        <v>0</v>
      </c>
      <c r="D951">
        <f>WORKDAY(Table3[[#This Row],[Days for shipment (scheduled)]],Table4[[#This Row],[Week Day]])</f>
        <v>2</v>
      </c>
      <c r="E951">
        <v>1</v>
      </c>
      <c r="F951" t="s">
        <v>214</v>
      </c>
      <c r="H951">
        <v>73</v>
      </c>
      <c r="I951" t="str">
        <f>_xlfn.XLOOKUP(Table3[[#This Row],[Category Id]],DataCo_Products[Product Category Id],DataCo_Products[Product Category Name])</f>
        <v>Sporting Goods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>
        <v>73</v>
      </c>
      <c r="T951">
        <v>1360</v>
      </c>
      <c r="U951" t="str">
        <f>_xlfn.XLOOKUP(Table3[[#This Row],[Product Id]],DataCo_Products[Product Id],DataCo_Products[Product Name])</f>
        <v xml:space="preserve">Smart watch </v>
      </c>
      <c r="V951">
        <v>327.75</v>
      </c>
      <c r="W951">
        <v>297.07027734645828</v>
      </c>
      <c r="X951">
        <v>1</v>
      </c>
      <c r="Y951">
        <v>81.940002440000001</v>
      </c>
      <c r="Z951">
        <v>327.75</v>
      </c>
      <c r="AA9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1" t="s">
        <v>45</v>
      </c>
    </row>
    <row r="952" spans="1:28" x14ac:dyDescent="0.35">
      <c r="A952">
        <v>75800</v>
      </c>
      <c r="B952" s="1">
        <v>43405</v>
      </c>
      <c r="C952">
        <v>4</v>
      </c>
      <c r="D952">
        <f>WORKDAY(Table3[[#This Row],[Days for shipment (scheduled)]],Table4[[#This Row],[Week Day]])</f>
        <v>6</v>
      </c>
      <c r="E952">
        <v>1</v>
      </c>
      <c r="F952" t="s">
        <v>62</v>
      </c>
      <c r="H952">
        <v>73</v>
      </c>
      <c r="I952" t="str">
        <f>_xlfn.XLOOKUP(Table3[[#This Row],[Category Id]],DataCo_Products[Product Category Id],DataCo_Products[Product Category Name])</f>
        <v>Sporting Goods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>
        <v>73</v>
      </c>
      <c r="T952">
        <v>1360</v>
      </c>
      <c r="U952" t="str">
        <f>_xlfn.XLOOKUP(Table3[[#This Row],[Product Id]],DataCo_Products[Product Id],DataCo_Products[Product Name])</f>
        <v xml:space="preserve">Smart watch </v>
      </c>
      <c r="V952">
        <v>327.75</v>
      </c>
      <c r="W952">
        <v>297.07027734645828</v>
      </c>
      <c r="X952">
        <v>1</v>
      </c>
      <c r="Y952">
        <v>0</v>
      </c>
      <c r="Z952">
        <v>327.75</v>
      </c>
      <c r="AA9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2" t="s">
        <v>45</v>
      </c>
    </row>
    <row r="953" spans="1:28" x14ac:dyDescent="0.35">
      <c r="A953">
        <v>75799</v>
      </c>
      <c r="B953" s="1">
        <v>43405</v>
      </c>
      <c r="C953">
        <v>4</v>
      </c>
      <c r="D953">
        <f>WORKDAY(Table3[[#This Row],[Days for shipment (scheduled)]],Table4[[#This Row],[Week Day]])</f>
        <v>9</v>
      </c>
      <c r="E953">
        <v>1</v>
      </c>
      <c r="F953" t="s">
        <v>62</v>
      </c>
      <c r="H953">
        <v>73</v>
      </c>
      <c r="I953" t="str">
        <f>_xlfn.XLOOKUP(Table3[[#This Row],[Category Id]],DataCo_Products[Product Category Id],DataCo_Products[Product Category Name])</f>
        <v>Sporting Goods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>
        <v>73</v>
      </c>
      <c r="T953">
        <v>1360</v>
      </c>
      <c r="U953" t="str">
        <f>_xlfn.XLOOKUP(Table3[[#This Row],[Product Id]],DataCo_Products[Product Id],DataCo_Products[Product Name])</f>
        <v xml:space="preserve">Smart watch </v>
      </c>
      <c r="V953">
        <v>327.75</v>
      </c>
      <c r="W953">
        <v>297.07027734645828</v>
      </c>
      <c r="X953">
        <v>1</v>
      </c>
      <c r="Y953">
        <v>3.2799999710000001</v>
      </c>
      <c r="Z953">
        <v>327.75</v>
      </c>
      <c r="AA9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3" t="s">
        <v>45</v>
      </c>
    </row>
    <row r="954" spans="1:28" x14ac:dyDescent="0.35">
      <c r="A954">
        <v>75798</v>
      </c>
      <c r="B954" s="1">
        <v>43405</v>
      </c>
      <c r="C954">
        <v>4</v>
      </c>
      <c r="D954">
        <f>WORKDAY(Table3[[#This Row],[Days for shipment (scheduled)]],Table4[[#This Row],[Week Day]])</f>
        <v>10</v>
      </c>
      <c r="E954">
        <v>0</v>
      </c>
      <c r="F954" t="s">
        <v>62</v>
      </c>
      <c r="H954">
        <v>73</v>
      </c>
      <c r="I954" t="str">
        <f>_xlfn.XLOOKUP(Table3[[#This Row],[Category Id]],DataCo_Products[Product Category Id],DataCo_Products[Product Category Name])</f>
        <v>Sporting Goods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>
        <v>73</v>
      </c>
      <c r="T954">
        <v>1360</v>
      </c>
      <c r="U954" t="str">
        <f>_xlfn.XLOOKUP(Table3[[#This Row],[Product Id]],DataCo_Products[Product Id],DataCo_Products[Product Name])</f>
        <v xml:space="preserve">Smart watch </v>
      </c>
      <c r="V954">
        <v>327.75</v>
      </c>
      <c r="W954">
        <v>297.07027734645828</v>
      </c>
      <c r="X954">
        <v>1</v>
      </c>
      <c r="Y954">
        <v>6.5599999430000002</v>
      </c>
      <c r="Z954">
        <v>327.75</v>
      </c>
      <c r="AA9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4" t="s">
        <v>66</v>
      </c>
    </row>
    <row r="955" spans="1:28" x14ac:dyDescent="0.35">
      <c r="A955">
        <v>75797</v>
      </c>
      <c r="B955" s="1">
        <v>43405</v>
      </c>
      <c r="C955">
        <v>4</v>
      </c>
      <c r="D955">
        <f>WORKDAY(Table3[[#This Row],[Days for shipment (scheduled)]],Table4[[#This Row],[Week Day]])</f>
        <v>11</v>
      </c>
      <c r="E955">
        <v>0</v>
      </c>
      <c r="F955" t="s">
        <v>62</v>
      </c>
      <c r="H955">
        <v>73</v>
      </c>
      <c r="I955" t="str">
        <f>_xlfn.XLOOKUP(Table3[[#This Row],[Category Id]],DataCo_Products[Product Category Id],DataCo_Products[Product Category Name])</f>
        <v>Sporting Goods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>
        <v>73</v>
      </c>
      <c r="T955">
        <v>1360</v>
      </c>
      <c r="U955" t="str">
        <f>_xlfn.XLOOKUP(Table3[[#This Row],[Product Id]],DataCo_Products[Product Id],DataCo_Products[Product Name])</f>
        <v xml:space="preserve">Smart watch </v>
      </c>
      <c r="V955">
        <v>327.75</v>
      </c>
      <c r="W955">
        <v>297.07027734645828</v>
      </c>
      <c r="X955">
        <v>1</v>
      </c>
      <c r="Y955">
        <v>9.8299999239999991</v>
      </c>
      <c r="Z955">
        <v>327.75</v>
      </c>
      <c r="AA9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55" t="s">
        <v>66</v>
      </c>
    </row>
    <row r="956" spans="1:28" x14ac:dyDescent="0.35">
      <c r="A956">
        <v>49521</v>
      </c>
      <c r="B956" s="1">
        <v>42727</v>
      </c>
      <c r="C956">
        <v>2</v>
      </c>
      <c r="D956">
        <f>WORKDAY(Table3[[#This Row],[Days for shipment (scheduled)]],Table4[[#This Row],[Week Day]])</f>
        <v>10</v>
      </c>
      <c r="E956">
        <v>0</v>
      </c>
      <c r="F956" t="s">
        <v>23</v>
      </c>
      <c r="H956">
        <v>9</v>
      </c>
      <c r="I956" t="str">
        <f>_xlfn.XLOOKUP(Table3[[#This Row],[Category Id]],DataCo_Products[Product Category Id],DataCo_Products[Product Category Name])</f>
        <v>Cardio Equipment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>
        <v>9</v>
      </c>
      <c r="T956">
        <v>191</v>
      </c>
      <c r="U956" t="str">
        <f>_xlfn.XLOOKUP(Table3[[#This Row],[Product Id]],DataCo_Products[Product Id],DataCo_Products[Product Name])</f>
        <v>Nike Men's Free 5.0+ Running Shoe</v>
      </c>
      <c r="V956">
        <v>99.989997860000003</v>
      </c>
      <c r="W956">
        <v>95.114003926871064</v>
      </c>
      <c r="X956">
        <v>3</v>
      </c>
      <c r="Y956">
        <v>45</v>
      </c>
      <c r="Z956">
        <v>299.96999357999999</v>
      </c>
      <c r="AA95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56" t="s">
        <v>30</v>
      </c>
    </row>
    <row r="957" spans="1:28" x14ac:dyDescent="0.35">
      <c r="A957">
        <v>30305</v>
      </c>
      <c r="B957" s="1">
        <v>42447</v>
      </c>
      <c r="C957">
        <v>2</v>
      </c>
      <c r="D957">
        <f>WORKDAY(Table3[[#This Row],[Days for shipment (scheduled)]],Table4[[#This Row],[Week Day]])</f>
        <v>11</v>
      </c>
      <c r="E957">
        <v>1</v>
      </c>
      <c r="F957" t="s">
        <v>23</v>
      </c>
      <c r="H957">
        <v>29</v>
      </c>
      <c r="I957" t="str">
        <f>_xlfn.XLOOKUP(Table3[[#This Row],[Category Id]],DataCo_Products[Product Category Id],DataCo_Products[Product Category Name])</f>
        <v>Shop By Sport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>
        <v>29</v>
      </c>
      <c r="T957">
        <v>627</v>
      </c>
      <c r="U957" t="str">
        <f>_xlfn.XLOOKUP(Table3[[#This Row],[Product Id]],DataCo_Products[Product Id],DataCo_Products[Product Name])</f>
        <v>Under Armour Girls' Toddler Spine Surge Runni</v>
      </c>
      <c r="V957">
        <v>39.990001679999999</v>
      </c>
      <c r="W957">
        <v>34.198098313835338</v>
      </c>
      <c r="X957">
        <v>3</v>
      </c>
      <c r="Y957">
        <v>6</v>
      </c>
      <c r="Z957">
        <v>119.97000503999999</v>
      </c>
      <c r="AA95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57" t="s">
        <v>30</v>
      </c>
    </row>
    <row r="958" spans="1:28" x14ac:dyDescent="0.35">
      <c r="A958">
        <v>50054</v>
      </c>
      <c r="B958" s="1">
        <v>42735</v>
      </c>
      <c r="C958">
        <v>2</v>
      </c>
      <c r="D958">
        <f>WORKDAY(Table3[[#This Row],[Days for shipment (scheduled)]],Table4[[#This Row],[Week Day]])</f>
        <v>3</v>
      </c>
      <c r="E958">
        <v>1</v>
      </c>
      <c r="F958" t="s">
        <v>23</v>
      </c>
      <c r="H958">
        <v>9</v>
      </c>
      <c r="I958" t="str">
        <f>_xlfn.XLOOKUP(Table3[[#This Row],[Category Id]],DataCo_Products[Product Category Id],DataCo_Products[Product Category Name])</f>
        <v>Cardio Equipment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>
        <v>9</v>
      </c>
      <c r="T958">
        <v>191</v>
      </c>
      <c r="U958" t="str">
        <f>_xlfn.XLOOKUP(Table3[[#This Row],[Product Id]],DataCo_Products[Product Id],DataCo_Products[Product Name])</f>
        <v>Nike Men's Free 5.0+ Running Shoe</v>
      </c>
      <c r="V958">
        <v>99.989997860000003</v>
      </c>
      <c r="W958">
        <v>95.114003926871064</v>
      </c>
      <c r="X958">
        <v>3</v>
      </c>
      <c r="Y958">
        <v>45</v>
      </c>
      <c r="Z958">
        <v>299.96999357999999</v>
      </c>
      <c r="AA95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58" t="s">
        <v>30</v>
      </c>
    </row>
    <row r="959" spans="1:28" x14ac:dyDescent="0.35">
      <c r="A959">
        <v>27772</v>
      </c>
      <c r="B959" s="1">
        <v>42645</v>
      </c>
      <c r="C959">
        <v>2</v>
      </c>
      <c r="D959">
        <f>WORKDAY(Table3[[#This Row],[Days for shipment (scheduled)]],Table4[[#This Row],[Week Day]])</f>
        <v>4</v>
      </c>
      <c r="E959">
        <v>1</v>
      </c>
      <c r="F959" t="s">
        <v>23</v>
      </c>
      <c r="H959">
        <v>17</v>
      </c>
      <c r="I959" t="str">
        <f>_xlfn.XLOOKUP(Table3[[#This Row],[Category Id]],DataCo_Products[Product Category Id],DataCo_Products[Product Category Name])</f>
        <v>Cleats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>
        <v>17</v>
      </c>
      <c r="T959">
        <v>365</v>
      </c>
      <c r="U959" t="str">
        <f>_xlfn.XLOOKUP(Table3[[#This Row],[Product Id]],DataCo_Products[Product Id],DataCo_Products[Product Name])</f>
        <v>Perfect Fitness Perfect Rip Deck</v>
      </c>
      <c r="V959">
        <v>59.990001679999999</v>
      </c>
      <c r="W959">
        <v>54.488929209402009</v>
      </c>
      <c r="X959">
        <v>3</v>
      </c>
      <c r="Y959">
        <v>1.7999999520000001</v>
      </c>
      <c r="Z959">
        <v>179.97000503999999</v>
      </c>
      <c r="AA95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59" t="s">
        <v>30</v>
      </c>
    </row>
    <row r="960" spans="1:28" x14ac:dyDescent="0.35">
      <c r="A960">
        <v>47752</v>
      </c>
      <c r="B960" s="1">
        <v>42702</v>
      </c>
      <c r="C960">
        <v>2</v>
      </c>
      <c r="D960">
        <f>WORKDAY(Table3[[#This Row],[Days for shipment (scheduled)]],Table4[[#This Row],[Week Day]])</f>
        <v>5</v>
      </c>
      <c r="E960">
        <v>1</v>
      </c>
      <c r="F960" t="s">
        <v>23</v>
      </c>
      <c r="H960">
        <v>17</v>
      </c>
      <c r="I960" t="str">
        <f>_xlfn.XLOOKUP(Table3[[#This Row],[Category Id]],DataCo_Products[Product Category Id],DataCo_Products[Product Category Name])</f>
        <v>Cleats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>
        <v>17</v>
      </c>
      <c r="T960">
        <v>365</v>
      </c>
      <c r="U960" t="str">
        <f>_xlfn.XLOOKUP(Table3[[#This Row],[Product Id]],DataCo_Products[Product Id],DataCo_Products[Product Name])</f>
        <v>Perfect Fitness Perfect Rip Deck</v>
      </c>
      <c r="V960">
        <v>59.990001679999999</v>
      </c>
      <c r="W960">
        <v>54.488929209402009</v>
      </c>
      <c r="X960">
        <v>3</v>
      </c>
      <c r="Y960">
        <v>7.1999998090000004</v>
      </c>
      <c r="Z960">
        <v>179.97000503999999</v>
      </c>
      <c r="AA96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0" t="s">
        <v>30</v>
      </c>
    </row>
    <row r="961" spans="1:28" x14ac:dyDescent="0.35">
      <c r="A961">
        <v>31296</v>
      </c>
      <c r="B961" s="1">
        <v>42373</v>
      </c>
      <c r="C961">
        <v>2</v>
      </c>
      <c r="D961">
        <f>WORKDAY(Table3[[#This Row],[Days for shipment (scheduled)]],Table4[[#This Row],[Week Day]])</f>
        <v>6</v>
      </c>
      <c r="E961">
        <v>0</v>
      </c>
      <c r="F961" t="s">
        <v>23</v>
      </c>
      <c r="H961">
        <v>17</v>
      </c>
      <c r="I961" t="str">
        <f>_xlfn.XLOOKUP(Table3[[#This Row],[Category Id]],DataCo_Products[Product Category Id],DataCo_Products[Product Category Name])</f>
        <v>Cleats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>
        <v>17</v>
      </c>
      <c r="T961">
        <v>365</v>
      </c>
      <c r="U961" t="str">
        <f>_xlfn.XLOOKUP(Table3[[#This Row],[Product Id]],DataCo_Products[Product Id],DataCo_Products[Product Name])</f>
        <v>Perfect Fitness Perfect Rip Deck</v>
      </c>
      <c r="V961">
        <v>59.990001679999999</v>
      </c>
      <c r="W961">
        <v>54.488929209402009</v>
      </c>
      <c r="X961">
        <v>3</v>
      </c>
      <c r="Y961">
        <v>9.8999996190000008</v>
      </c>
      <c r="Z961">
        <v>179.97000503999999</v>
      </c>
      <c r="AA96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1" t="s">
        <v>30</v>
      </c>
    </row>
    <row r="962" spans="1:28" x14ac:dyDescent="0.35">
      <c r="A962">
        <v>22076</v>
      </c>
      <c r="B962" s="1">
        <v>42327</v>
      </c>
      <c r="C962">
        <v>2</v>
      </c>
      <c r="D962">
        <f>WORKDAY(Table3[[#This Row],[Days for shipment (scheduled)]],Table4[[#This Row],[Week Day]])</f>
        <v>9</v>
      </c>
      <c r="E962">
        <v>0</v>
      </c>
      <c r="F962" t="s">
        <v>23</v>
      </c>
      <c r="H962">
        <v>17</v>
      </c>
      <c r="I962" t="str">
        <f>_xlfn.XLOOKUP(Table3[[#This Row],[Category Id]],DataCo_Products[Product Category Id],DataCo_Products[Product Category Name])</f>
        <v>Cleats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>
        <v>17</v>
      </c>
      <c r="T962">
        <v>365</v>
      </c>
      <c r="U962" t="str">
        <f>_xlfn.XLOOKUP(Table3[[#This Row],[Product Id]],DataCo_Products[Product Id],DataCo_Products[Product Name])</f>
        <v>Perfect Fitness Perfect Rip Deck</v>
      </c>
      <c r="V962">
        <v>59.990001679999999</v>
      </c>
      <c r="W962">
        <v>54.488929209402009</v>
      </c>
      <c r="X962">
        <v>3</v>
      </c>
      <c r="Y962">
        <v>16.200000760000002</v>
      </c>
      <c r="Z962">
        <v>179.97000503999999</v>
      </c>
      <c r="AA96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2" t="s">
        <v>30</v>
      </c>
    </row>
    <row r="963" spans="1:28" x14ac:dyDescent="0.35">
      <c r="A963">
        <v>25665</v>
      </c>
      <c r="B963" s="1">
        <v>42644</v>
      </c>
      <c r="C963">
        <v>2</v>
      </c>
      <c r="D963">
        <f>WORKDAY(Table3[[#This Row],[Days for shipment (scheduled)]],Table4[[#This Row],[Week Day]])</f>
        <v>10</v>
      </c>
      <c r="E963">
        <v>1</v>
      </c>
      <c r="F963" t="s">
        <v>23</v>
      </c>
      <c r="H963">
        <v>17</v>
      </c>
      <c r="I963" t="str">
        <f>_xlfn.XLOOKUP(Table3[[#This Row],[Category Id]],DataCo_Products[Product Category Id],DataCo_Products[Product Category Name])</f>
        <v>Cleats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>
        <v>17</v>
      </c>
      <c r="T963">
        <v>365</v>
      </c>
      <c r="U963" t="str">
        <f>_xlfn.XLOOKUP(Table3[[#This Row],[Product Id]],DataCo_Products[Product Id],DataCo_Products[Product Name])</f>
        <v>Perfect Fitness Perfect Rip Deck</v>
      </c>
      <c r="V963">
        <v>59.990001679999999</v>
      </c>
      <c r="W963">
        <v>54.488929209402009</v>
      </c>
      <c r="X963">
        <v>3</v>
      </c>
      <c r="Y963">
        <v>27</v>
      </c>
      <c r="Z963">
        <v>179.97000503999999</v>
      </c>
      <c r="AA96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3" t="s">
        <v>30</v>
      </c>
    </row>
    <row r="964" spans="1:28" x14ac:dyDescent="0.35">
      <c r="A964">
        <v>31296</v>
      </c>
      <c r="B964" s="1">
        <v>42373</v>
      </c>
      <c r="C964">
        <v>2</v>
      </c>
      <c r="D964">
        <f>WORKDAY(Table3[[#This Row],[Days for shipment (scheduled)]],Table4[[#This Row],[Week Day]])</f>
        <v>11</v>
      </c>
      <c r="E964">
        <v>0</v>
      </c>
      <c r="F964" t="s">
        <v>23</v>
      </c>
      <c r="H964">
        <v>24</v>
      </c>
      <c r="I964" t="str">
        <f>_xlfn.XLOOKUP(Table3[[#This Row],[Category Id]],DataCo_Products[Product Category Id],DataCo_Products[Product Category Name])</f>
        <v>Women's Apparel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>
        <v>24</v>
      </c>
      <c r="T964">
        <v>502</v>
      </c>
      <c r="U964" t="str">
        <f>_xlfn.XLOOKUP(Table3[[#This Row],[Product Id]],DataCo_Products[Product Id],DataCo_Products[Product Name])</f>
        <v>Nike Men's Dri-FIT Victory Golf Polo</v>
      </c>
      <c r="V964">
        <v>50</v>
      </c>
      <c r="W964">
        <v>43.678035218757444</v>
      </c>
      <c r="X964">
        <v>3</v>
      </c>
      <c r="Y964">
        <v>0</v>
      </c>
      <c r="Z964">
        <v>150</v>
      </c>
      <c r="AA96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4" t="s">
        <v>30</v>
      </c>
    </row>
    <row r="965" spans="1:28" x14ac:dyDescent="0.35">
      <c r="A965">
        <v>22819</v>
      </c>
      <c r="B965" s="1">
        <v>42338</v>
      </c>
      <c r="C965">
        <v>2</v>
      </c>
      <c r="D965">
        <f>WORKDAY(Table3[[#This Row],[Days for shipment (scheduled)]],Table4[[#This Row],[Week Day]])</f>
        <v>3</v>
      </c>
      <c r="E965">
        <v>1</v>
      </c>
      <c r="F965" t="s">
        <v>23</v>
      </c>
      <c r="H965">
        <v>29</v>
      </c>
      <c r="I965" t="str">
        <f>_xlfn.XLOOKUP(Table3[[#This Row],[Category Id]],DataCo_Products[Product Category Id],DataCo_Products[Product Category Name])</f>
        <v>Shop By Sport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>
        <v>29</v>
      </c>
      <c r="T965">
        <v>627</v>
      </c>
      <c r="U965" t="str">
        <f>_xlfn.XLOOKUP(Table3[[#This Row],[Product Id]],DataCo_Products[Product Id],DataCo_Products[Product Name])</f>
        <v>Under Armour Girls' Toddler Spine Surge Runni</v>
      </c>
      <c r="V965">
        <v>39.990001679999999</v>
      </c>
      <c r="W965">
        <v>34.198098313835338</v>
      </c>
      <c r="X965">
        <v>3</v>
      </c>
      <c r="Y965">
        <v>23.989999770000001</v>
      </c>
      <c r="Z965">
        <v>119.97000503999999</v>
      </c>
      <c r="AA96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5" t="s">
        <v>30</v>
      </c>
    </row>
    <row r="966" spans="1:28" x14ac:dyDescent="0.35">
      <c r="A966">
        <v>27099</v>
      </c>
      <c r="B966" s="1">
        <v>42400</v>
      </c>
      <c r="C966">
        <v>2</v>
      </c>
      <c r="D966">
        <f>WORKDAY(Table3[[#This Row],[Days for shipment (scheduled)]],Table4[[#This Row],[Week Day]])</f>
        <v>4</v>
      </c>
      <c r="E966">
        <v>1</v>
      </c>
      <c r="F966" t="s">
        <v>23</v>
      </c>
      <c r="H966">
        <v>41</v>
      </c>
      <c r="I966" t="str">
        <f>_xlfn.XLOOKUP(Table3[[#This Row],[Category Id]],DataCo_Products[Product Category Id],DataCo_Products[Product Category Name])</f>
        <v>Trade-In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>
        <v>41</v>
      </c>
      <c r="T966">
        <v>917</v>
      </c>
      <c r="U966" t="str">
        <f>_xlfn.XLOOKUP(Table3[[#This Row],[Product Id]],DataCo_Products[Product Id],DataCo_Products[Product Name])</f>
        <v>Glove It Women's Mod Oval 3-Zip Carry All Gol</v>
      </c>
      <c r="V966">
        <v>21.989999770000001</v>
      </c>
      <c r="W966">
        <v>20.391999720066668</v>
      </c>
      <c r="X966">
        <v>3</v>
      </c>
      <c r="Y966">
        <v>0.66000002599999996</v>
      </c>
      <c r="Z966">
        <v>65.969999310000006</v>
      </c>
      <c r="AA96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6" t="s">
        <v>30</v>
      </c>
    </row>
    <row r="967" spans="1:28" x14ac:dyDescent="0.35">
      <c r="A967">
        <v>28292</v>
      </c>
      <c r="B967" s="1">
        <v>42417</v>
      </c>
      <c r="C967">
        <v>2</v>
      </c>
      <c r="D967">
        <f>WORKDAY(Table3[[#This Row],[Days for shipment (scheduled)]],Table4[[#This Row],[Week Day]])</f>
        <v>5</v>
      </c>
      <c r="E967">
        <v>1</v>
      </c>
      <c r="F967" t="s">
        <v>23</v>
      </c>
      <c r="H967">
        <v>41</v>
      </c>
      <c r="I967" t="str">
        <f>_xlfn.XLOOKUP(Table3[[#This Row],[Category Id]],DataCo_Products[Product Category Id],DataCo_Products[Product Category Name])</f>
        <v>Trade-In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>
        <v>41</v>
      </c>
      <c r="T967">
        <v>924</v>
      </c>
      <c r="U967" t="str">
        <f>_xlfn.XLOOKUP(Table3[[#This Row],[Product Id]],DataCo_Products[Product Id],DataCo_Products[Product Name])</f>
        <v>Glove It Urban Brick Golf Towel</v>
      </c>
      <c r="V967">
        <v>15.989999770000001</v>
      </c>
      <c r="W967">
        <v>16.143866608000003</v>
      </c>
      <c r="X967">
        <v>3</v>
      </c>
      <c r="Y967">
        <v>11.989999770000001</v>
      </c>
      <c r="Z967">
        <v>47.969999310000006</v>
      </c>
      <c r="AA96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7" t="s">
        <v>30</v>
      </c>
    </row>
    <row r="968" spans="1:28" x14ac:dyDescent="0.35">
      <c r="A968">
        <v>21244</v>
      </c>
      <c r="B968" s="1">
        <v>42196</v>
      </c>
      <c r="C968">
        <v>2</v>
      </c>
      <c r="D968">
        <f>WORKDAY(Table3[[#This Row],[Days for shipment (scheduled)]],Table4[[#This Row],[Week Day]])</f>
        <v>6</v>
      </c>
      <c r="E968">
        <v>1</v>
      </c>
      <c r="F968" t="s">
        <v>23</v>
      </c>
      <c r="H968">
        <v>40</v>
      </c>
      <c r="I968" t="str">
        <f>_xlfn.XLOOKUP(Table3[[#This Row],[Category Id]],DataCo_Products[Product Category Id],DataCo_Products[Product Category Name])</f>
        <v>Accessories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>
        <v>40</v>
      </c>
      <c r="T968">
        <v>885</v>
      </c>
      <c r="U968" t="str">
        <f>_xlfn.XLOOKUP(Table3[[#This Row],[Product Id]],DataCo_Products[Product Id],DataCo_Products[Product Name])</f>
        <v>Team Golf St. Louis Cardinals Putter Grip</v>
      </c>
      <c r="V968">
        <v>24.989999770000001</v>
      </c>
      <c r="W968">
        <v>29.483249567625002</v>
      </c>
      <c r="X968">
        <v>4</v>
      </c>
      <c r="Y968">
        <v>5.5</v>
      </c>
      <c r="Z968">
        <v>99.959999080000003</v>
      </c>
      <c r="AA96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68" t="s">
        <v>30</v>
      </c>
    </row>
    <row r="969" spans="1:28" x14ac:dyDescent="0.35">
      <c r="A969">
        <v>47752</v>
      </c>
      <c r="B969" s="1">
        <v>42702</v>
      </c>
      <c r="C969">
        <v>2</v>
      </c>
      <c r="D969">
        <f>WORKDAY(Table3[[#This Row],[Days for shipment (scheduled)]],Table4[[#This Row],[Week Day]])</f>
        <v>9</v>
      </c>
      <c r="E969">
        <v>1</v>
      </c>
      <c r="F969" t="s">
        <v>23</v>
      </c>
      <c r="H969">
        <v>17</v>
      </c>
      <c r="I969" t="str">
        <f>_xlfn.XLOOKUP(Table3[[#This Row],[Category Id]],DataCo_Products[Product Category Id],DataCo_Products[Product Category Name])</f>
        <v>Cleats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>
        <v>17</v>
      </c>
      <c r="T969">
        <v>365</v>
      </c>
      <c r="U969" t="str">
        <f>_xlfn.XLOOKUP(Table3[[#This Row],[Product Id]],DataCo_Products[Product Id],DataCo_Products[Product Name])</f>
        <v>Perfect Fitness Perfect Rip Deck</v>
      </c>
      <c r="V969">
        <v>59.990001679999999</v>
      </c>
      <c r="W969">
        <v>54.488929209402009</v>
      </c>
      <c r="X969">
        <v>4</v>
      </c>
      <c r="Y969">
        <v>12</v>
      </c>
      <c r="Z969">
        <v>239.96000672</v>
      </c>
      <c r="AA96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69" t="s">
        <v>30</v>
      </c>
    </row>
    <row r="970" spans="1:28" x14ac:dyDescent="0.35">
      <c r="A970">
        <v>31239</v>
      </c>
      <c r="B970" s="1">
        <v>42373</v>
      </c>
      <c r="C970">
        <v>2</v>
      </c>
      <c r="D970">
        <f>WORKDAY(Table3[[#This Row],[Days for shipment (scheduled)]],Table4[[#This Row],[Week Day]])</f>
        <v>10</v>
      </c>
      <c r="E970">
        <v>1</v>
      </c>
      <c r="F970" t="s">
        <v>23</v>
      </c>
      <c r="H970">
        <v>17</v>
      </c>
      <c r="I970" t="str">
        <f>_xlfn.XLOOKUP(Table3[[#This Row],[Category Id]],DataCo_Products[Product Category Id],DataCo_Products[Product Category Name])</f>
        <v>Cleats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>
        <v>17</v>
      </c>
      <c r="T970">
        <v>365</v>
      </c>
      <c r="U970" t="str">
        <f>_xlfn.XLOOKUP(Table3[[#This Row],[Product Id]],DataCo_Products[Product Id],DataCo_Products[Product Name])</f>
        <v>Perfect Fitness Perfect Rip Deck</v>
      </c>
      <c r="V970">
        <v>59.990001679999999</v>
      </c>
      <c r="W970">
        <v>54.488929209402009</v>
      </c>
      <c r="X970">
        <v>4</v>
      </c>
      <c r="Y970">
        <v>24</v>
      </c>
      <c r="Z970">
        <v>239.96000672</v>
      </c>
      <c r="AA97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70" t="s">
        <v>30</v>
      </c>
    </row>
    <row r="971" spans="1:28" x14ac:dyDescent="0.35">
      <c r="A971">
        <v>45772</v>
      </c>
      <c r="B971" s="1">
        <v>42673</v>
      </c>
      <c r="C971">
        <v>2</v>
      </c>
      <c r="D971">
        <f>WORKDAY(Table3[[#This Row],[Days for shipment (scheduled)]],Table4[[#This Row],[Week Day]])</f>
        <v>11</v>
      </c>
      <c r="E971">
        <v>1</v>
      </c>
      <c r="F971" t="s">
        <v>23</v>
      </c>
      <c r="H971">
        <v>17</v>
      </c>
      <c r="I971" t="str">
        <f>_xlfn.XLOOKUP(Table3[[#This Row],[Category Id]],DataCo_Products[Product Category Id],DataCo_Products[Product Category Name])</f>
        <v>Cleats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>
        <v>17</v>
      </c>
      <c r="T971">
        <v>365</v>
      </c>
      <c r="U971" t="str">
        <f>_xlfn.XLOOKUP(Table3[[#This Row],[Product Id]],DataCo_Products[Product Id],DataCo_Products[Product Name])</f>
        <v>Perfect Fitness Perfect Rip Deck</v>
      </c>
      <c r="V971">
        <v>59.990001679999999</v>
      </c>
      <c r="W971">
        <v>54.488929209402009</v>
      </c>
      <c r="X971">
        <v>4</v>
      </c>
      <c r="Y971">
        <v>43.189998629999998</v>
      </c>
      <c r="Z971">
        <v>239.96000672</v>
      </c>
      <c r="AA971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971" t="s">
        <v>30</v>
      </c>
    </row>
    <row r="972" spans="1:28" x14ac:dyDescent="0.35">
      <c r="A972">
        <v>24661</v>
      </c>
      <c r="B972" s="1">
        <v>42364</v>
      </c>
      <c r="C972">
        <v>2</v>
      </c>
      <c r="D972">
        <f>WORKDAY(Table3[[#This Row],[Days for shipment (scheduled)]],Table4[[#This Row],[Week Day]])</f>
        <v>3</v>
      </c>
      <c r="E972">
        <v>0</v>
      </c>
      <c r="F972" t="s">
        <v>23</v>
      </c>
      <c r="H972">
        <v>29</v>
      </c>
      <c r="I972" t="str">
        <f>_xlfn.XLOOKUP(Table3[[#This Row],[Category Id]],DataCo_Products[Product Category Id],DataCo_Products[Product Category Name])</f>
        <v>Shop By Sport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>
        <v>29</v>
      </c>
      <c r="T972">
        <v>627</v>
      </c>
      <c r="U972" t="str">
        <f>_xlfn.XLOOKUP(Table3[[#This Row],[Product Id]],DataCo_Products[Product Id],DataCo_Products[Product Name])</f>
        <v>Under Armour Girls' Toddler Spine Surge Runni</v>
      </c>
      <c r="V972">
        <v>39.990001679999999</v>
      </c>
      <c r="W972">
        <v>34.198098313835338</v>
      </c>
      <c r="X972">
        <v>4</v>
      </c>
      <c r="Y972">
        <v>6.4000000950000002</v>
      </c>
      <c r="Z972">
        <v>159.96000672</v>
      </c>
      <c r="AA97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72" t="s">
        <v>30</v>
      </c>
    </row>
    <row r="973" spans="1:28" x14ac:dyDescent="0.35">
      <c r="A973">
        <v>50054</v>
      </c>
      <c r="B973" s="1">
        <v>42735</v>
      </c>
      <c r="C973">
        <v>2</v>
      </c>
      <c r="D973">
        <f>WORKDAY(Table3[[#This Row],[Days for shipment (scheduled)]],Table4[[#This Row],[Week Day]])</f>
        <v>4</v>
      </c>
      <c r="E973">
        <v>1</v>
      </c>
      <c r="F973" t="s">
        <v>23</v>
      </c>
      <c r="H973">
        <v>24</v>
      </c>
      <c r="I973" t="str">
        <f>_xlfn.XLOOKUP(Table3[[#This Row],[Category Id]],DataCo_Products[Product Category Id],DataCo_Products[Product Category Name])</f>
        <v>Women's Apparel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>
        <v>24</v>
      </c>
      <c r="T973">
        <v>502</v>
      </c>
      <c r="U973" t="str">
        <f>_xlfn.XLOOKUP(Table3[[#This Row],[Product Id]],DataCo_Products[Product Id],DataCo_Products[Product Name])</f>
        <v>Nike Men's Dri-FIT Victory Golf Polo</v>
      </c>
      <c r="V973">
        <v>50</v>
      </c>
      <c r="W973">
        <v>43.678035218757444</v>
      </c>
      <c r="X973">
        <v>4</v>
      </c>
      <c r="Y973">
        <v>8</v>
      </c>
      <c r="Z973">
        <v>200</v>
      </c>
      <c r="AA9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73" t="s">
        <v>30</v>
      </c>
    </row>
    <row r="974" spans="1:28" x14ac:dyDescent="0.35">
      <c r="A974">
        <v>22924</v>
      </c>
      <c r="B974" s="1">
        <v>42016</v>
      </c>
      <c r="C974">
        <v>2</v>
      </c>
      <c r="D974">
        <f>WORKDAY(Table3[[#This Row],[Days for shipment (scheduled)]],Table4[[#This Row],[Week Day]])</f>
        <v>5</v>
      </c>
      <c r="E974">
        <v>1</v>
      </c>
      <c r="F974" t="s">
        <v>23</v>
      </c>
      <c r="H974">
        <v>29</v>
      </c>
      <c r="I974" t="str">
        <f>_xlfn.XLOOKUP(Table3[[#This Row],[Category Id]],DataCo_Products[Product Category Id],DataCo_Products[Product Category Name])</f>
        <v>Shop By Sport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>
        <v>29</v>
      </c>
      <c r="T974">
        <v>627</v>
      </c>
      <c r="U974" t="str">
        <f>_xlfn.XLOOKUP(Table3[[#This Row],[Product Id]],DataCo_Products[Product Id],DataCo_Products[Product Name])</f>
        <v>Under Armour Girls' Toddler Spine Surge Runni</v>
      </c>
      <c r="V974">
        <v>39.990001679999999</v>
      </c>
      <c r="W974">
        <v>34.198098313835338</v>
      </c>
      <c r="X974">
        <v>4</v>
      </c>
      <c r="Y974">
        <v>8</v>
      </c>
      <c r="Z974">
        <v>159.96000672</v>
      </c>
      <c r="AA97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74" t="s">
        <v>30</v>
      </c>
    </row>
    <row r="975" spans="1:28" x14ac:dyDescent="0.35">
      <c r="A975">
        <v>21902</v>
      </c>
      <c r="B975" s="1">
        <v>42324</v>
      </c>
      <c r="C975">
        <v>2</v>
      </c>
      <c r="D975">
        <f>WORKDAY(Table3[[#This Row],[Days for shipment (scheduled)]],Table4[[#This Row],[Week Day]])</f>
        <v>6</v>
      </c>
      <c r="E975">
        <v>1</v>
      </c>
      <c r="F975" t="s">
        <v>23</v>
      </c>
      <c r="H975">
        <v>24</v>
      </c>
      <c r="I975" t="str">
        <f>_xlfn.XLOOKUP(Table3[[#This Row],[Category Id]],DataCo_Products[Product Category Id],DataCo_Products[Product Category Name])</f>
        <v>Women's Apparel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>
        <v>24</v>
      </c>
      <c r="T975">
        <v>502</v>
      </c>
      <c r="U975" t="str">
        <f>_xlfn.XLOOKUP(Table3[[#This Row],[Product Id]],DataCo_Products[Product Id],DataCo_Products[Product Name])</f>
        <v>Nike Men's Dri-FIT Victory Golf Polo</v>
      </c>
      <c r="V975">
        <v>50</v>
      </c>
      <c r="W975">
        <v>43.678035218757444</v>
      </c>
      <c r="X975">
        <v>4</v>
      </c>
      <c r="Y975">
        <v>11</v>
      </c>
      <c r="Z975">
        <v>200</v>
      </c>
      <c r="AA9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75" t="s">
        <v>30</v>
      </c>
    </row>
    <row r="976" spans="1:28" x14ac:dyDescent="0.35">
      <c r="A976">
        <v>21534</v>
      </c>
      <c r="B976" s="1">
        <v>42319</v>
      </c>
      <c r="C976">
        <v>2</v>
      </c>
      <c r="D976">
        <f>WORKDAY(Table3[[#This Row],[Days for shipment (scheduled)]],Table4[[#This Row],[Week Day]])</f>
        <v>9</v>
      </c>
      <c r="E976">
        <v>1</v>
      </c>
      <c r="F976" t="s">
        <v>23</v>
      </c>
      <c r="H976">
        <v>29</v>
      </c>
      <c r="I976" t="str">
        <f>_xlfn.XLOOKUP(Table3[[#This Row],[Category Id]],DataCo_Products[Product Category Id],DataCo_Products[Product Category Name])</f>
        <v>Shop By Sport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>
        <v>29</v>
      </c>
      <c r="T976">
        <v>627</v>
      </c>
      <c r="U976" t="str">
        <f>_xlfn.XLOOKUP(Table3[[#This Row],[Product Id]],DataCo_Products[Product Id],DataCo_Products[Product Name])</f>
        <v>Under Armour Girls' Toddler Spine Surge Runni</v>
      </c>
      <c r="V976">
        <v>39.990001679999999</v>
      </c>
      <c r="W976">
        <v>34.198098313835338</v>
      </c>
      <c r="X976">
        <v>4</v>
      </c>
      <c r="Y976">
        <v>28.790000920000001</v>
      </c>
      <c r="Z976">
        <v>159.96000672</v>
      </c>
      <c r="AA976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76" t="s">
        <v>30</v>
      </c>
    </row>
    <row r="977" spans="1:28" x14ac:dyDescent="0.35">
      <c r="A977">
        <v>45461</v>
      </c>
      <c r="B977" s="1">
        <v>42668</v>
      </c>
      <c r="C977">
        <v>2</v>
      </c>
      <c r="D977">
        <f>WORKDAY(Table3[[#This Row],[Days for shipment (scheduled)]],Table4[[#This Row],[Week Day]])</f>
        <v>10</v>
      </c>
      <c r="E977">
        <v>0</v>
      </c>
      <c r="F977" t="s">
        <v>23</v>
      </c>
      <c r="H977">
        <v>24</v>
      </c>
      <c r="I977" t="str">
        <f>_xlfn.XLOOKUP(Table3[[#This Row],[Category Id]],DataCo_Products[Product Category Id],DataCo_Products[Product Category Name])</f>
        <v>Women's Apparel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>
        <v>24</v>
      </c>
      <c r="T977">
        <v>502</v>
      </c>
      <c r="U977" t="str">
        <f>_xlfn.XLOOKUP(Table3[[#This Row],[Product Id]],DataCo_Products[Product Id],DataCo_Products[Product Name])</f>
        <v>Nike Men's Dri-FIT Victory Golf Polo</v>
      </c>
      <c r="V977">
        <v>50</v>
      </c>
      <c r="W977">
        <v>43.678035218757444</v>
      </c>
      <c r="X977">
        <v>4</v>
      </c>
      <c r="Y977">
        <v>36</v>
      </c>
      <c r="Z977">
        <v>200</v>
      </c>
      <c r="AA9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77" t="s">
        <v>30</v>
      </c>
    </row>
    <row r="978" spans="1:28" x14ac:dyDescent="0.35">
      <c r="A978">
        <v>24160</v>
      </c>
      <c r="B978" s="1">
        <v>42357</v>
      </c>
      <c r="C978">
        <v>2</v>
      </c>
      <c r="D978">
        <f>WORKDAY(Table3[[#This Row],[Days for shipment (scheduled)]],Table4[[#This Row],[Week Day]])</f>
        <v>11</v>
      </c>
      <c r="E978">
        <v>1</v>
      </c>
      <c r="F978" t="s">
        <v>23</v>
      </c>
      <c r="H978">
        <v>40</v>
      </c>
      <c r="I978" t="str">
        <f>_xlfn.XLOOKUP(Table3[[#This Row],[Category Id]],DataCo_Products[Product Category Id],DataCo_Products[Product Category Name])</f>
        <v>Accessories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>
        <v>40</v>
      </c>
      <c r="T978">
        <v>885</v>
      </c>
      <c r="U978" t="str">
        <f>_xlfn.XLOOKUP(Table3[[#This Row],[Product Id]],DataCo_Products[Product Id],DataCo_Products[Product Name])</f>
        <v>Team Golf St. Louis Cardinals Putter Grip</v>
      </c>
      <c r="V978">
        <v>24.989999770000001</v>
      </c>
      <c r="W978">
        <v>29.483249567625002</v>
      </c>
      <c r="X978">
        <v>4</v>
      </c>
      <c r="Y978">
        <v>4</v>
      </c>
      <c r="Z978">
        <v>99.959999080000003</v>
      </c>
      <c r="AA97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978" t="s">
        <v>30</v>
      </c>
    </row>
    <row r="979" spans="1:28" x14ac:dyDescent="0.35">
      <c r="A979">
        <v>27742</v>
      </c>
      <c r="B979" s="1">
        <v>42615</v>
      </c>
      <c r="C979">
        <v>4</v>
      </c>
      <c r="D979">
        <f>WORKDAY(Table3[[#This Row],[Days for shipment (scheduled)]],Table4[[#This Row],[Week Day]])</f>
        <v>5</v>
      </c>
      <c r="E979">
        <v>0</v>
      </c>
      <c r="F979" t="s">
        <v>62</v>
      </c>
      <c r="H979">
        <v>9</v>
      </c>
      <c r="I979" t="str">
        <f>_xlfn.XLOOKUP(Table3[[#This Row],[Category Id]],DataCo_Products[Product Category Id],DataCo_Products[Product Category Name])</f>
        <v>Cardio Equipment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>
        <v>9</v>
      </c>
      <c r="T979">
        <v>191</v>
      </c>
      <c r="U979" t="str">
        <f>_xlfn.XLOOKUP(Table3[[#This Row],[Product Id]],DataCo_Products[Product Id],DataCo_Products[Product Name])</f>
        <v>Nike Men's Free 5.0+ Running Shoe</v>
      </c>
      <c r="V979">
        <v>99.989997860000003</v>
      </c>
      <c r="W979">
        <v>95.114003926871064</v>
      </c>
      <c r="X979">
        <v>5</v>
      </c>
      <c r="Y979">
        <v>50</v>
      </c>
      <c r="Z979">
        <v>499.94998930000003</v>
      </c>
      <c r="AA9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79" t="s">
        <v>66</v>
      </c>
    </row>
    <row r="980" spans="1:28" x14ac:dyDescent="0.35">
      <c r="A980">
        <v>24453</v>
      </c>
      <c r="B980" s="1">
        <v>42361</v>
      </c>
      <c r="C980">
        <v>4</v>
      </c>
      <c r="D980">
        <f>WORKDAY(Table3[[#This Row],[Days for shipment (scheduled)]],Table4[[#This Row],[Week Day]])</f>
        <v>6</v>
      </c>
      <c r="E980">
        <v>0</v>
      </c>
      <c r="F980" t="s">
        <v>62</v>
      </c>
      <c r="H980">
        <v>9</v>
      </c>
      <c r="I980" t="str">
        <f>_xlfn.XLOOKUP(Table3[[#This Row],[Category Id]],DataCo_Products[Product Category Id],DataCo_Products[Product Category Name])</f>
        <v>Cardio Equipment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>
        <v>9</v>
      </c>
      <c r="T980">
        <v>191</v>
      </c>
      <c r="U980" t="str">
        <f>_xlfn.XLOOKUP(Table3[[#This Row],[Product Id]],DataCo_Products[Product Id],DataCo_Products[Product Name])</f>
        <v>Nike Men's Free 5.0+ Running Shoe</v>
      </c>
      <c r="V980">
        <v>99.989997860000003</v>
      </c>
      <c r="W980">
        <v>95.114003926871064</v>
      </c>
      <c r="X980">
        <v>5</v>
      </c>
      <c r="Y980">
        <v>74.989997860000003</v>
      </c>
      <c r="Z980">
        <v>499.94998930000003</v>
      </c>
      <c r="AA9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0" t="s">
        <v>66</v>
      </c>
    </row>
    <row r="981" spans="1:28" x14ac:dyDescent="0.35">
      <c r="A981">
        <v>31145</v>
      </c>
      <c r="B981" s="1">
        <v>42459</v>
      </c>
      <c r="C981">
        <v>4</v>
      </c>
      <c r="D981">
        <f>WORKDAY(Table3[[#This Row],[Days for shipment (scheduled)]],Table4[[#This Row],[Week Day]])</f>
        <v>9</v>
      </c>
      <c r="E981">
        <v>0</v>
      </c>
      <c r="F981" t="s">
        <v>62</v>
      </c>
      <c r="H981">
        <v>9</v>
      </c>
      <c r="I981" t="str">
        <f>_xlfn.XLOOKUP(Table3[[#This Row],[Category Id]],DataCo_Products[Product Category Id],DataCo_Products[Product Category Name])</f>
        <v>Cardio Equipment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>
        <v>9</v>
      </c>
      <c r="T981">
        <v>191</v>
      </c>
      <c r="U981" t="str">
        <f>_xlfn.XLOOKUP(Table3[[#This Row],[Product Id]],DataCo_Products[Product Id],DataCo_Products[Product Name])</f>
        <v>Nike Men's Free 5.0+ Running Shoe</v>
      </c>
      <c r="V981">
        <v>99.989997860000003</v>
      </c>
      <c r="W981">
        <v>95.114003926871064</v>
      </c>
      <c r="X981">
        <v>5</v>
      </c>
      <c r="Y981">
        <v>124.98999790000001</v>
      </c>
      <c r="Z981">
        <v>499.94998930000003</v>
      </c>
      <c r="AA9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1" t="s">
        <v>66</v>
      </c>
    </row>
    <row r="982" spans="1:28" x14ac:dyDescent="0.35">
      <c r="A982">
        <v>30802</v>
      </c>
      <c r="B982" s="1">
        <v>42454</v>
      </c>
      <c r="C982">
        <v>4</v>
      </c>
      <c r="D982">
        <f>WORKDAY(Table3[[#This Row],[Days for shipment (scheduled)]],Table4[[#This Row],[Week Day]])</f>
        <v>10</v>
      </c>
      <c r="E982">
        <v>0</v>
      </c>
      <c r="F982" t="s">
        <v>62</v>
      </c>
      <c r="H982">
        <v>3</v>
      </c>
      <c r="I982" t="str">
        <f>_xlfn.XLOOKUP(Table3[[#This Row],[Category Id]],DataCo_Products[Product Category Id],DataCo_Products[Product Category Name])</f>
        <v>Baseball &amp; Softball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>
        <v>3</v>
      </c>
      <c r="T982">
        <v>37</v>
      </c>
      <c r="U982" t="str">
        <f>_xlfn.XLOOKUP(Table3[[#This Row],[Product Id]],DataCo_Products[Product Id],DataCo_Products[Product Name])</f>
        <v>adidas Kids' F5 Messi FG Soccer Cleat</v>
      </c>
      <c r="V982">
        <v>34.990001679999999</v>
      </c>
      <c r="W982">
        <v>40.283001997</v>
      </c>
      <c r="X982">
        <v>5</v>
      </c>
      <c r="Y982">
        <v>20.989999770000001</v>
      </c>
      <c r="Z982">
        <v>174.9500084</v>
      </c>
      <c r="AA9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2" t="s">
        <v>66</v>
      </c>
    </row>
    <row r="983" spans="1:28" x14ac:dyDescent="0.35">
      <c r="A983">
        <v>25875</v>
      </c>
      <c r="B983" s="1">
        <v>42382</v>
      </c>
      <c r="C983">
        <v>4</v>
      </c>
      <c r="D983">
        <f>WORKDAY(Table3[[#This Row],[Days for shipment (scheduled)]],Table4[[#This Row],[Week Day]])</f>
        <v>11</v>
      </c>
      <c r="E983">
        <v>1</v>
      </c>
      <c r="F983" t="s">
        <v>62</v>
      </c>
      <c r="H983">
        <v>13</v>
      </c>
      <c r="I983" t="str">
        <f>_xlfn.XLOOKUP(Table3[[#This Row],[Category Id]],DataCo_Products[Product Category Id],DataCo_Products[Product Category Name])</f>
        <v>Electronics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>
        <v>13</v>
      </c>
      <c r="T983">
        <v>282</v>
      </c>
      <c r="U983" t="str">
        <f>_xlfn.XLOOKUP(Table3[[#This Row],[Product Id]],DataCo_Products[Product Id],DataCo_Products[Product Name])</f>
        <v>Under Armour Women's Ignite PIP VI Slide</v>
      </c>
      <c r="V983">
        <v>31.989999770000001</v>
      </c>
      <c r="W983">
        <v>27.763856872771434</v>
      </c>
      <c r="X983">
        <v>5</v>
      </c>
      <c r="Y983">
        <v>0</v>
      </c>
      <c r="Z983">
        <v>159.94999885000001</v>
      </c>
      <c r="AA9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3" t="s">
        <v>66</v>
      </c>
    </row>
    <row r="984" spans="1:28" x14ac:dyDescent="0.35">
      <c r="A984">
        <v>30589</v>
      </c>
      <c r="B984" s="1">
        <v>42451</v>
      </c>
      <c r="C984">
        <v>4</v>
      </c>
      <c r="D984">
        <f>WORKDAY(Table3[[#This Row],[Days for shipment (scheduled)]],Table4[[#This Row],[Week Day]])</f>
        <v>12</v>
      </c>
      <c r="E984">
        <v>1</v>
      </c>
      <c r="F984" t="s">
        <v>62</v>
      </c>
      <c r="H984">
        <v>9</v>
      </c>
      <c r="I984" t="str">
        <f>_xlfn.XLOOKUP(Table3[[#This Row],[Category Id]],DataCo_Products[Product Category Id],DataCo_Products[Product Category Name])</f>
        <v>Cardio Equipment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>
        <v>9</v>
      </c>
      <c r="T984">
        <v>172</v>
      </c>
      <c r="U984" t="str">
        <f>_xlfn.XLOOKUP(Table3[[#This Row],[Product Id]],DataCo_Products[Product Id],DataCo_Products[Product Name])</f>
        <v>Nike Women's Tempo Shorts</v>
      </c>
      <c r="V984">
        <v>30</v>
      </c>
      <c r="W984">
        <v>34.094166694333332</v>
      </c>
      <c r="X984">
        <v>5</v>
      </c>
      <c r="Y984">
        <v>0</v>
      </c>
      <c r="Z984">
        <v>150</v>
      </c>
      <c r="AA9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4" t="s">
        <v>66</v>
      </c>
    </row>
    <row r="985" spans="1:28" x14ac:dyDescent="0.35">
      <c r="A985">
        <v>20931</v>
      </c>
      <c r="B985" s="1">
        <v>42046</v>
      </c>
      <c r="C985">
        <v>4</v>
      </c>
      <c r="D985">
        <f>WORKDAY(Table3[[#This Row],[Days for shipment (scheduled)]],Table4[[#This Row],[Week Day]])</f>
        <v>13</v>
      </c>
      <c r="E985">
        <v>0</v>
      </c>
      <c r="F985" t="s">
        <v>62</v>
      </c>
      <c r="H985">
        <v>9</v>
      </c>
      <c r="I985" t="str">
        <f>_xlfn.XLOOKUP(Table3[[#This Row],[Category Id]],DataCo_Products[Product Category Id],DataCo_Products[Product Category Name])</f>
        <v>Cardio Equipment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>
        <v>9</v>
      </c>
      <c r="T985">
        <v>191</v>
      </c>
      <c r="U985" t="str">
        <f>_xlfn.XLOOKUP(Table3[[#This Row],[Product Id]],DataCo_Products[Product Id],DataCo_Products[Product Name])</f>
        <v>Nike Men's Free 5.0+ Running Shoe</v>
      </c>
      <c r="V985">
        <v>99.989997860000003</v>
      </c>
      <c r="W985">
        <v>95.114003926871064</v>
      </c>
      <c r="X985">
        <v>5</v>
      </c>
      <c r="Y985">
        <v>25</v>
      </c>
      <c r="Z985">
        <v>499.94998930000003</v>
      </c>
      <c r="AA9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5" t="s">
        <v>66</v>
      </c>
    </row>
    <row r="986" spans="1:28" x14ac:dyDescent="0.35">
      <c r="A986">
        <v>45646</v>
      </c>
      <c r="B986" s="1">
        <v>42671</v>
      </c>
      <c r="C986">
        <v>4</v>
      </c>
      <c r="D986">
        <f>WORKDAY(Table3[[#This Row],[Days for shipment (scheduled)]],Table4[[#This Row],[Week Day]])</f>
        <v>5</v>
      </c>
      <c r="E986">
        <v>0</v>
      </c>
      <c r="F986" t="s">
        <v>62</v>
      </c>
      <c r="H986">
        <v>9</v>
      </c>
      <c r="I986" t="str">
        <f>_xlfn.XLOOKUP(Table3[[#This Row],[Category Id]],DataCo_Products[Product Category Id],DataCo_Products[Product Category Name])</f>
        <v>Cardio Equipment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>
        <v>9</v>
      </c>
      <c r="T986">
        <v>191</v>
      </c>
      <c r="U986" t="str">
        <f>_xlfn.XLOOKUP(Table3[[#This Row],[Product Id]],DataCo_Products[Product Id],DataCo_Products[Product Name])</f>
        <v>Nike Men's Free 5.0+ Running Shoe</v>
      </c>
      <c r="V986">
        <v>99.989997860000003</v>
      </c>
      <c r="W986">
        <v>95.114003926871064</v>
      </c>
      <c r="X986">
        <v>5</v>
      </c>
      <c r="Y986">
        <v>27.5</v>
      </c>
      <c r="Z986">
        <v>499.94998930000003</v>
      </c>
      <c r="AA9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6" t="s">
        <v>66</v>
      </c>
    </row>
    <row r="987" spans="1:28" x14ac:dyDescent="0.35">
      <c r="A987">
        <v>29731</v>
      </c>
      <c r="B987" s="1">
        <v>42616</v>
      </c>
      <c r="C987">
        <v>4</v>
      </c>
      <c r="D987">
        <f>WORKDAY(Table3[[#This Row],[Days for shipment (scheduled)]],Table4[[#This Row],[Week Day]])</f>
        <v>6</v>
      </c>
      <c r="E987">
        <v>0</v>
      </c>
      <c r="F987" t="s">
        <v>62</v>
      </c>
      <c r="H987">
        <v>9</v>
      </c>
      <c r="I987" t="str">
        <f>_xlfn.XLOOKUP(Table3[[#This Row],[Category Id]],DataCo_Products[Product Category Id],DataCo_Products[Product Category Name])</f>
        <v>Cardio Equipment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>
        <v>9</v>
      </c>
      <c r="T987">
        <v>191</v>
      </c>
      <c r="U987" t="str">
        <f>_xlfn.XLOOKUP(Table3[[#This Row],[Product Id]],DataCo_Products[Product Id],DataCo_Products[Product Name])</f>
        <v>Nike Men's Free 5.0+ Running Shoe</v>
      </c>
      <c r="V987">
        <v>99.989997860000003</v>
      </c>
      <c r="W987">
        <v>95.114003926871064</v>
      </c>
      <c r="X987">
        <v>5</v>
      </c>
      <c r="Y987">
        <v>35</v>
      </c>
      <c r="Z987">
        <v>499.94998930000003</v>
      </c>
      <c r="AA9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7" t="s">
        <v>66</v>
      </c>
    </row>
    <row r="988" spans="1:28" x14ac:dyDescent="0.35">
      <c r="A988">
        <v>42777</v>
      </c>
      <c r="B988" s="1">
        <v>42629</v>
      </c>
      <c r="C988">
        <v>4</v>
      </c>
      <c r="D988">
        <f>WORKDAY(Table3[[#This Row],[Days for shipment (scheduled)]],Table4[[#This Row],[Week Day]])</f>
        <v>9</v>
      </c>
      <c r="E988">
        <v>0</v>
      </c>
      <c r="F988" t="s">
        <v>62</v>
      </c>
      <c r="H988">
        <v>9</v>
      </c>
      <c r="I988" t="str">
        <f>_xlfn.XLOOKUP(Table3[[#This Row],[Category Id]],DataCo_Products[Product Category Id],DataCo_Products[Product Category Name])</f>
        <v>Cardio Equipment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>
        <v>9</v>
      </c>
      <c r="T988">
        <v>191</v>
      </c>
      <c r="U988" t="str">
        <f>_xlfn.XLOOKUP(Table3[[#This Row],[Product Id]],DataCo_Products[Product Id],DataCo_Products[Product Name])</f>
        <v>Nike Men's Free 5.0+ Running Shoe</v>
      </c>
      <c r="V988">
        <v>99.989997860000003</v>
      </c>
      <c r="W988">
        <v>95.114003926871064</v>
      </c>
      <c r="X988">
        <v>5</v>
      </c>
      <c r="Y988">
        <v>35</v>
      </c>
      <c r="Z988">
        <v>499.94998930000003</v>
      </c>
      <c r="AA9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8" t="s">
        <v>66</v>
      </c>
    </row>
    <row r="989" spans="1:28" x14ac:dyDescent="0.35">
      <c r="A989">
        <v>23886</v>
      </c>
      <c r="B989" s="1">
        <v>42353</v>
      </c>
      <c r="C989">
        <v>4</v>
      </c>
      <c r="D989">
        <f>WORKDAY(Table3[[#This Row],[Days for shipment (scheduled)]],Table4[[#This Row],[Week Day]])</f>
        <v>10</v>
      </c>
      <c r="E989">
        <v>0</v>
      </c>
      <c r="F989" t="s">
        <v>62</v>
      </c>
      <c r="H989">
        <v>9</v>
      </c>
      <c r="I989" t="str">
        <f>_xlfn.XLOOKUP(Table3[[#This Row],[Category Id]],DataCo_Products[Product Category Id],DataCo_Products[Product Category Name])</f>
        <v>Cardio Equipment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>
        <v>9</v>
      </c>
      <c r="T989">
        <v>191</v>
      </c>
      <c r="U989" t="str">
        <f>_xlfn.XLOOKUP(Table3[[#This Row],[Product Id]],DataCo_Products[Product Id],DataCo_Products[Product Name])</f>
        <v>Nike Men's Free 5.0+ Running Shoe</v>
      </c>
      <c r="V989">
        <v>99.989997860000003</v>
      </c>
      <c r="W989">
        <v>95.114003926871064</v>
      </c>
      <c r="X989">
        <v>5</v>
      </c>
      <c r="Y989">
        <v>84.989997860000003</v>
      </c>
      <c r="Z989">
        <v>499.94998930000003</v>
      </c>
      <c r="AA9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89" t="s">
        <v>66</v>
      </c>
    </row>
    <row r="990" spans="1:28" x14ac:dyDescent="0.35">
      <c r="A990">
        <v>43561</v>
      </c>
      <c r="B990" s="1">
        <v>42640</v>
      </c>
      <c r="C990">
        <v>4</v>
      </c>
      <c r="D990">
        <f>WORKDAY(Table3[[#This Row],[Days for shipment (scheduled)]],Table4[[#This Row],[Week Day]])</f>
        <v>11</v>
      </c>
      <c r="E990">
        <v>0</v>
      </c>
      <c r="F990" t="s">
        <v>62</v>
      </c>
      <c r="H990">
        <v>13</v>
      </c>
      <c r="I990" t="str">
        <f>_xlfn.XLOOKUP(Table3[[#This Row],[Category Id]],DataCo_Products[Product Category Id],DataCo_Products[Product Category Name])</f>
        <v>Electronics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>
        <v>13</v>
      </c>
      <c r="T990">
        <v>276</v>
      </c>
      <c r="U990" t="str">
        <f>_xlfn.XLOOKUP(Table3[[#This Row],[Product Id]],DataCo_Products[Product Id],DataCo_Products[Product Name])</f>
        <v>Under Armour Women's Ignite Slide</v>
      </c>
      <c r="V990">
        <v>31.989999770000001</v>
      </c>
      <c r="W990">
        <v>27.113333001333334</v>
      </c>
      <c r="X990">
        <v>5</v>
      </c>
      <c r="Y990">
        <v>28.790000920000001</v>
      </c>
      <c r="Z990">
        <v>159.94999885000001</v>
      </c>
      <c r="AA9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0" t="s">
        <v>66</v>
      </c>
    </row>
    <row r="991" spans="1:28" x14ac:dyDescent="0.35">
      <c r="A991">
        <v>47846</v>
      </c>
      <c r="B991" s="1">
        <v>42703</v>
      </c>
      <c r="C991">
        <v>4</v>
      </c>
      <c r="D991">
        <f>WORKDAY(Table3[[#This Row],[Days for shipment (scheduled)]],Table4[[#This Row],[Week Day]])</f>
        <v>12</v>
      </c>
      <c r="E991">
        <v>0</v>
      </c>
      <c r="F991" t="s">
        <v>62</v>
      </c>
      <c r="H991">
        <v>9</v>
      </c>
      <c r="I991" t="str">
        <f>_xlfn.XLOOKUP(Table3[[#This Row],[Category Id]],DataCo_Products[Product Category Id],DataCo_Products[Product Category Name])</f>
        <v>Cardio Equipment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>
        <v>9</v>
      </c>
      <c r="T991">
        <v>191</v>
      </c>
      <c r="U991" t="str">
        <f>_xlfn.XLOOKUP(Table3[[#This Row],[Product Id]],DataCo_Products[Product Id],DataCo_Products[Product Name])</f>
        <v>Nike Men's Free 5.0+ Running Shoe</v>
      </c>
      <c r="V991">
        <v>99.989997860000003</v>
      </c>
      <c r="W991">
        <v>95.114003926871064</v>
      </c>
      <c r="X991">
        <v>5</v>
      </c>
      <c r="Y991">
        <v>99.989997860000003</v>
      </c>
      <c r="Z991">
        <v>499.94998930000003</v>
      </c>
      <c r="AA9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1" t="s">
        <v>66</v>
      </c>
    </row>
    <row r="992" spans="1:28" x14ac:dyDescent="0.35">
      <c r="A992">
        <v>21192</v>
      </c>
      <c r="B992" s="1">
        <v>42166</v>
      </c>
      <c r="C992">
        <v>4</v>
      </c>
      <c r="D992">
        <f>WORKDAY(Table3[[#This Row],[Days for shipment (scheduled)]],Table4[[#This Row],[Week Day]])</f>
        <v>13</v>
      </c>
      <c r="E992">
        <v>0</v>
      </c>
      <c r="F992" t="s">
        <v>62</v>
      </c>
      <c r="H992">
        <v>17</v>
      </c>
      <c r="I992" t="str">
        <f>_xlfn.XLOOKUP(Table3[[#This Row],[Category Id]],DataCo_Products[Product Category Id],DataCo_Products[Product Category Name])</f>
        <v>Cleats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>
        <v>17</v>
      </c>
      <c r="T992">
        <v>365</v>
      </c>
      <c r="U992" t="str">
        <f>_xlfn.XLOOKUP(Table3[[#This Row],[Product Id]],DataCo_Products[Product Id],DataCo_Products[Product Name])</f>
        <v>Perfect Fitness Perfect Rip Deck</v>
      </c>
      <c r="V992">
        <v>59.990001679999999</v>
      </c>
      <c r="W992">
        <v>54.488929209402009</v>
      </c>
      <c r="X992">
        <v>5</v>
      </c>
      <c r="Y992">
        <v>16.5</v>
      </c>
      <c r="Z992">
        <v>299.9500084</v>
      </c>
      <c r="AA9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2" t="s">
        <v>66</v>
      </c>
    </row>
    <row r="993" spans="1:28" x14ac:dyDescent="0.35">
      <c r="A993">
        <v>23156</v>
      </c>
      <c r="B993" s="1">
        <v>42136</v>
      </c>
      <c r="C993">
        <v>4</v>
      </c>
      <c r="D993">
        <f>WORKDAY(Table3[[#This Row],[Days for shipment (scheduled)]],Table4[[#This Row],[Week Day]])</f>
        <v>5</v>
      </c>
      <c r="E993">
        <v>0</v>
      </c>
      <c r="F993" t="s">
        <v>62</v>
      </c>
      <c r="H993">
        <v>17</v>
      </c>
      <c r="I993" t="str">
        <f>_xlfn.XLOOKUP(Table3[[#This Row],[Category Id]],DataCo_Products[Product Category Id],DataCo_Products[Product Category Name])</f>
        <v>Cleats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>
        <v>17</v>
      </c>
      <c r="T993">
        <v>365</v>
      </c>
      <c r="U993" t="str">
        <f>_xlfn.XLOOKUP(Table3[[#This Row],[Product Id]],DataCo_Products[Product Id],DataCo_Products[Product Name])</f>
        <v>Perfect Fitness Perfect Rip Deck</v>
      </c>
      <c r="V993">
        <v>59.990001679999999</v>
      </c>
      <c r="W993">
        <v>54.488929209402009</v>
      </c>
      <c r="X993">
        <v>5</v>
      </c>
      <c r="Y993">
        <v>16.5</v>
      </c>
      <c r="Z993">
        <v>299.9500084</v>
      </c>
      <c r="AA9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3" t="s">
        <v>66</v>
      </c>
    </row>
    <row r="994" spans="1:28" x14ac:dyDescent="0.35">
      <c r="A994">
        <v>22811</v>
      </c>
      <c r="B994" s="1">
        <v>42337</v>
      </c>
      <c r="C994">
        <v>4</v>
      </c>
      <c r="D994">
        <f>WORKDAY(Table3[[#This Row],[Days for shipment (scheduled)]],Table4[[#This Row],[Week Day]])</f>
        <v>6</v>
      </c>
      <c r="E994">
        <v>0</v>
      </c>
      <c r="F994" t="s">
        <v>62</v>
      </c>
      <c r="H994">
        <v>17</v>
      </c>
      <c r="I994" t="str">
        <f>_xlfn.XLOOKUP(Table3[[#This Row],[Category Id]],DataCo_Products[Product Category Id],DataCo_Products[Product Category Name])</f>
        <v>Cleats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>
        <v>17</v>
      </c>
      <c r="T994">
        <v>365</v>
      </c>
      <c r="U994" t="str">
        <f>_xlfn.XLOOKUP(Table3[[#This Row],[Product Id]],DataCo_Products[Product Id],DataCo_Products[Product Name])</f>
        <v>Perfect Fitness Perfect Rip Deck</v>
      </c>
      <c r="V994">
        <v>59.990001679999999</v>
      </c>
      <c r="W994">
        <v>54.488929209402009</v>
      </c>
      <c r="X994">
        <v>5</v>
      </c>
      <c r="Y994">
        <v>44.990001679999999</v>
      </c>
      <c r="Z994">
        <v>299.9500084</v>
      </c>
      <c r="AA9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4" t="s">
        <v>66</v>
      </c>
    </row>
    <row r="995" spans="1:28" x14ac:dyDescent="0.35">
      <c r="A995">
        <v>25418</v>
      </c>
      <c r="B995" s="1">
        <v>42552</v>
      </c>
      <c r="C995">
        <v>4</v>
      </c>
      <c r="D995">
        <f>WORKDAY(Table3[[#This Row],[Days for shipment (scheduled)]],Table4[[#This Row],[Week Day]])</f>
        <v>9</v>
      </c>
      <c r="E995">
        <v>0</v>
      </c>
      <c r="F995" t="s">
        <v>62</v>
      </c>
      <c r="H995">
        <v>17</v>
      </c>
      <c r="I995" t="str">
        <f>_xlfn.XLOOKUP(Table3[[#This Row],[Category Id]],DataCo_Products[Product Category Id],DataCo_Products[Product Category Name])</f>
        <v>Cleats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>
        <v>17</v>
      </c>
      <c r="T995">
        <v>365</v>
      </c>
      <c r="U995" t="str">
        <f>_xlfn.XLOOKUP(Table3[[#This Row],[Product Id]],DataCo_Products[Product Id],DataCo_Products[Product Name])</f>
        <v>Perfect Fitness Perfect Rip Deck</v>
      </c>
      <c r="V995">
        <v>59.990001679999999</v>
      </c>
      <c r="W995">
        <v>54.488929209402009</v>
      </c>
      <c r="X995">
        <v>5</v>
      </c>
      <c r="Y995">
        <v>44.990001679999999</v>
      </c>
      <c r="Z995">
        <v>299.9500084</v>
      </c>
      <c r="AA9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5" t="s">
        <v>66</v>
      </c>
    </row>
    <row r="996" spans="1:28" x14ac:dyDescent="0.35">
      <c r="A996">
        <v>47092</v>
      </c>
      <c r="B996" s="1">
        <v>42692</v>
      </c>
      <c r="C996">
        <v>4</v>
      </c>
      <c r="D996">
        <f>WORKDAY(Table3[[#This Row],[Days for shipment (scheduled)]],Table4[[#This Row],[Week Day]])</f>
        <v>10</v>
      </c>
      <c r="E996">
        <v>0</v>
      </c>
      <c r="F996" t="s">
        <v>62</v>
      </c>
      <c r="H996">
        <v>17</v>
      </c>
      <c r="I996" t="str">
        <f>_xlfn.XLOOKUP(Table3[[#This Row],[Category Id]],DataCo_Products[Product Category Id],DataCo_Products[Product Category Name])</f>
        <v>Cleats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>
        <v>17</v>
      </c>
      <c r="T996">
        <v>365</v>
      </c>
      <c r="U996" t="str">
        <f>_xlfn.XLOOKUP(Table3[[#This Row],[Product Id]],DataCo_Products[Product Id],DataCo_Products[Product Name])</f>
        <v>Perfect Fitness Perfect Rip Deck</v>
      </c>
      <c r="V996">
        <v>59.990001679999999</v>
      </c>
      <c r="W996">
        <v>54.488929209402009</v>
      </c>
      <c r="X996">
        <v>5</v>
      </c>
      <c r="Y996">
        <v>44.990001679999999</v>
      </c>
      <c r="Z996">
        <v>299.9500084</v>
      </c>
      <c r="AA9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6" t="s">
        <v>66</v>
      </c>
    </row>
    <row r="997" spans="1:28" x14ac:dyDescent="0.35">
      <c r="A997">
        <v>42658</v>
      </c>
      <c r="B997" s="1">
        <v>42627</v>
      </c>
      <c r="C997">
        <v>4</v>
      </c>
      <c r="D997">
        <f>WORKDAY(Table3[[#This Row],[Days for shipment (scheduled)]],Table4[[#This Row],[Week Day]])</f>
        <v>11</v>
      </c>
      <c r="E997">
        <v>0</v>
      </c>
      <c r="F997" t="s">
        <v>62</v>
      </c>
      <c r="H997">
        <v>17</v>
      </c>
      <c r="I997" t="str">
        <f>_xlfn.XLOOKUP(Table3[[#This Row],[Category Id]],DataCo_Products[Product Category Id],DataCo_Products[Product Category Name])</f>
        <v>Cleats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>
        <v>17</v>
      </c>
      <c r="T997">
        <v>365</v>
      </c>
      <c r="U997" t="str">
        <f>_xlfn.XLOOKUP(Table3[[#This Row],[Product Id]],DataCo_Products[Product Id],DataCo_Products[Product Name])</f>
        <v>Perfect Fitness Perfect Rip Deck</v>
      </c>
      <c r="V997">
        <v>59.990001679999999</v>
      </c>
      <c r="W997">
        <v>54.488929209402009</v>
      </c>
      <c r="X997">
        <v>5</v>
      </c>
      <c r="Y997">
        <v>44.990001679999999</v>
      </c>
      <c r="Z997">
        <v>299.9500084</v>
      </c>
      <c r="AA9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7" t="s">
        <v>66</v>
      </c>
    </row>
    <row r="998" spans="1:28" x14ac:dyDescent="0.35">
      <c r="A998">
        <v>23494</v>
      </c>
      <c r="B998" s="1">
        <v>42259</v>
      </c>
      <c r="C998">
        <v>4</v>
      </c>
      <c r="D998">
        <f>WORKDAY(Table3[[#This Row],[Days for shipment (scheduled)]],Table4[[#This Row],[Week Day]])</f>
        <v>12</v>
      </c>
      <c r="E998">
        <v>1</v>
      </c>
      <c r="F998" t="s">
        <v>62</v>
      </c>
      <c r="H998">
        <v>17</v>
      </c>
      <c r="I998" t="str">
        <f>_xlfn.XLOOKUP(Table3[[#This Row],[Category Id]],DataCo_Products[Product Category Id],DataCo_Products[Product Category Name])</f>
        <v>Cleats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>
        <v>17</v>
      </c>
      <c r="T998">
        <v>365</v>
      </c>
      <c r="U998" t="str">
        <f>_xlfn.XLOOKUP(Table3[[#This Row],[Product Id]],DataCo_Products[Product Id],DataCo_Products[Product Name])</f>
        <v>Perfect Fitness Perfect Rip Deck</v>
      </c>
      <c r="V998">
        <v>59.990001679999999</v>
      </c>
      <c r="W998">
        <v>54.488929209402009</v>
      </c>
      <c r="X998">
        <v>5</v>
      </c>
      <c r="Y998">
        <v>47.990001679999999</v>
      </c>
      <c r="Z998">
        <v>299.9500084</v>
      </c>
      <c r="AA9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8" t="s">
        <v>66</v>
      </c>
    </row>
    <row r="999" spans="1:28" x14ac:dyDescent="0.35">
      <c r="A999">
        <v>27316</v>
      </c>
      <c r="B999" s="1">
        <v>42431</v>
      </c>
      <c r="C999">
        <v>4</v>
      </c>
      <c r="D999">
        <f>WORKDAY(Table3[[#This Row],[Days for shipment (scheduled)]],Table4[[#This Row],[Week Day]])</f>
        <v>13</v>
      </c>
      <c r="E999">
        <v>0</v>
      </c>
      <c r="F999" t="s">
        <v>62</v>
      </c>
      <c r="H999">
        <v>17</v>
      </c>
      <c r="I999" t="str">
        <f>_xlfn.XLOOKUP(Table3[[#This Row],[Category Id]],DataCo_Products[Product Category Id],DataCo_Products[Product Category Name])</f>
        <v>Cleats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>
        <v>17</v>
      </c>
      <c r="T999">
        <v>365</v>
      </c>
      <c r="U999" t="str">
        <f>_xlfn.XLOOKUP(Table3[[#This Row],[Product Id]],DataCo_Products[Product Id],DataCo_Products[Product Name])</f>
        <v>Perfect Fitness Perfect Rip Deck</v>
      </c>
      <c r="V999">
        <v>59.990001679999999</v>
      </c>
      <c r="W999">
        <v>54.488929209402009</v>
      </c>
      <c r="X999">
        <v>5</v>
      </c>
      <c r="Y999">
        <v>50.990001679999999</v>
      </c>
      <c r="Z999">
        <v>299.9500084</v>
      </c>
      <c r="AA9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999" t="s">
        <v>66</v>
      </c>
    </row>
    <row r="1000" spans="1:28" x14ac:dyDescent="0.35">
      <c r="A1000">
        <v>20931</v>
      </c>
      <c r="B1000" s="1">
        <v>42046</v>
      </c>
      <c r="C1000">
        <v>4</v>
      </c>
      <c r="D1000">
        <f>WORKDAY(Table3[[#This Row],[Days for shipment (scheduled)]],Table4[[#This Row],[Week Day]])</f>
        <v>5</v>
      </c>
      <c r="E1000">
        <v>0</v>
      </c>
      <c r="F1000" t="s">
        <v>62</v>
      </c>
      <c r="H1000">
        <v>17</v>
      </c>
      <c r="I1000" t="str">
        <f>_xlfn.XLOOKUP(Table3[[#This Row],[Category Id]],DataCo_Products[Product Category Id],DataCo_Products[Product Category Name])</f>
        <v>Cleats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>
        <v>17</v>
      </c>
      <c r="T1000">
        <v>365</v>
      </c>
      <c r="U1000" t="str">
        <f>_xlfn.XLOOKUP(Table3[[#This Row],[Product Id]],DataCo_Products[Product Id],DataCo_Products[Product Name])</f>
        <v>Perfect Fitness Perfect Rip Deck</v>
      </c>
      <c r="V1000">
        <v>59.990001679999999</v>
      </c>
      <c r="W1000">
        <v>54.488929209402009</v>
      </c>
      <c r="X1000">
        <v>5</v>
      </c>
      <c r="Y1000">
        <v>50.990001679999999</v>
      </c>
      <c r="Z1000">
        <v>299.9500084</v>
      </c>
      <c r="AA10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0" t="s">
        <v>66</v>
      </c>
    </row>
    <row r="1001" spans="1:28" x14ac:dyDescent="0.35">
      <c r="A1001">
        <v>27555</v>
      </c>
      <c r="B1001" s="1">
        <v>42553</v>
      </c>
      <c r="C1001">
        <v>4</v>
      </c>
      <c r="D1001">
        <f>WORKDAY(Table3[[#This Row],[Days for shipment (scheduled)]],Table4[[#This Row],[Week Day]])</f>
        <v>6</v>
      </c>
      <c r="E1001">
        <v>1</v>
      </c>
      <c r="F1001" t="s">
        <v>62</v>
      </c>
      <c r="H1001">
        <v>17</v>
      </c>
      <c r="I1001" t="str">
        <f>_xlfn.XLOOKUP(Table3[[#This Row],[Category Id]],DataCo_Products[Product Category Id],DataCo_Products[Product Category Name])</f>
        <v>Cleats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>
        <v>17</v>
      </c>
      <c r="T1001">
        <v>365</v>
      </c>
      <c r="U1001" t="str">
        <f>_xlfn.XLOOKUP(Table3[[#This Row],[Product Id]],DataCo_Products[Product Id],DataCo_Products[Product Name])</f>
        <v>Perfect Fitness Perfect Rip Deck</v>
      </c>
      <c r="V1001">
        <v>59.990001679999999</v>
      </c>
      <c r="W1001">
        <v>54.488929209402009</v>
      </c>
      <c r="X1001">
        <v>5</v>
      </c>
      <c r="Y1001">
        <v>53.990001679999999</v>
      </c>
      <c r="Z1001">
        <v>299.9500084</v>
      </c>
      <c r="AA10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1" t="s">
        <v>66</v>
      </c>
    </row>
    <row r="1002" spans="1:28" x14ac:dyDescent="0.35">
      <c r="A1002">
        <v>28657</v>
      </c>
      <c r="B1002" s="1">
        <v>42423</v>
      </c>
      <c r="C1002">
        <v>4</v>
      </c>
      <c r="D1002">
        <f>WORKDAY(Table3[[#This Row],[Days for shipment (scheduled)]],Table4[[#This Row],[Week Day]])</f>
        <v>9</v>
      </c>
      <c r="E1002">
        <v>0</v>
      </c>
      <c r="F1002" t="s">
        <v>62</v>
      </c>
      <c r="H1002">
        <v>29</v>
      </c>
      <c r="I1002" t="str">
        <f>_xlfn.XLOOKUP(Table3[[#This Row],[Category Id]],DataCo_Products[Product Category Id],DataCo_Products[Product Category Name])</f>
        <v>Shop By Sport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>
        <v>29</v>
      </c>
      <c r="T1002">
        <v>627</v>
      </c>
      <c r="U1002" t="str">
        <f>_xlfn.XLOOKUP(Table3[[#This Row],[Product Id]],DataCo_Products[Product Id],DataCo_Products[Product Name])</f>
        <v>Under Armour Girls' Toddler Spine Surge Runni</v>
      </c>
      <c r="V1002">
        <v>39.990001679999999</v>
      </c>
      <c r="W1002">
        <v>34.198098313835338</v>
      </c>
      <c r="X1002">
        <v>5</v>
      </c>
      <c r="Y1002">
        <v>2</v>
      </c>
      <c r="Z1002">
        <v>199.9500084</v>
      </c>
      <c r="AA10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2" t="s">
        <v>66</v>
      </c>
    </row>
    <row r="1003" spans="1:28" x14ac:dyDescent="0.35">
      <c r="A1003">
        <v>47011</v>
      </c>
      <c r="B1003" s="1">
        <v>42691</v>
      </c>
      <c r="C1003">
        <v>4</v>
      </c>
      <c r="D1003">
        <f>WORKDAY(Table3[[#This Row],[Days for shipment (scheduled)]],Table4[[#This Row],[Week Day]])</f>
        <v>10</v>
      </c>
      <c r="E1003">
        <v>0</v>
      </c>
      <c r="F1003" t="s">
        <v>62</v>
      </c>
      <c r="H1003">
        <v>24</v>
      </c>
      <c r="I1003" t="str">
        <f>_xlfn.XLOOKUP(Table3[[#This Row],[Category Id]],DataCo_Products[Product Category Id],DataCo_Products[Product Category Name])</f>
        <v>Women's Apparel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>
        <v>24</v>
      </c>
      <c r="T1003">
        <v>502</v>
      </c>
      <c r="U1003" t="str">
        <f>_xlfn.XLOOKUP(Table3[[#This Row],[Product Id]],DataCo_Products[Product Id],DataCo_Products[Product Name])</f>
        <v>Nike Men's Dri-FIT Victory Golf Polo</v>
      </c>
      <c r="V1003">
        <v>50</v>
      </c>
      <c r="W1003">
        <v>43.678035218757444</v>
      </c>
      <c r="X1003">
        <v>5</v>
      </c>
      <c r="Y1003">
        <v>2.5</v>
      </c>
      <c r="Z1003">
        <v>250</v>
      </c>
      <c r="AA10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3" t="s">
        <v>66</v>
      </c>
    </row>
    <row r="1004" spans="1:28" x14ac:dyDescent="0.35">
      <c r="A1004">
        <v>47846</v>
      </c>
      <c r="B1004" s="1">
        <v>42703</v>
      </c>
      <c r="C1004">
        <v>4</v>
      </c>
      <c r="D1004">
        <f>WORKDAY(Table3[[#This Row],[Days for shipment (scheduled)]],Table4[[#This Row],[Week Day]])</f>
        <v>11</v>
      </c>
      <c r="E1004">
        <v>0</v>
      </c>
      <c r="F1004" t="s">
        <v>62</v>
      </c>
      <c r="H1004">
        <v>24</v>
      </c>
      <c r="I1004" t="str">
        <f>_xlfn.XLOOKUP(Table3[[#This Row],[Category Id]],DataCo_Products[Product Category Id],DataCo_Products[Product Category Name])</f>
        <v>Women's Apparel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>
        <v>24</v>
      </c>
      <c r="T1004">
        <v>502</v>
      </c>
      <c r="U1004" t="str">
        <f>_xlfn.XLOOKUP(Table3[[#This Row],[Product Id]],DataCo_Products[Product Id],DataCo_Products[Product Name])</f>
        <v>Nike Men's Dri-FIT Victory Golf Polo</v>
      </c>
      <c r="V1004">
        <v>50</v>
      </c>
      <c r="W1004">
        <v>43.678035218757444</v>
      </c>
      <c r="X1004">
        <v>5</v>
      </c>
      <c r="Y1004">
        <v>5</v>
      </c>
      <c r="Z1004">
        <v>250</v>
      </c>
      <c r="AA10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4" t="s">
        <v>66</v>
      </c>
    </row>
    <row r="1005" spans="1:28" x14ac:dyDescent="0.35">
      <c r="A1005">
        <v>21973</v>
      </c>
      <c r="B1005" s="1">
        <v>42325</v>
      </c>
      <c r="C1005">
        <v>4</v>
      </c>
      <c r="D1005">
        <f>WORKDAY(Table3[[#This Row],[Days for shipment (scheduled)]],Table4[[#This Row],[Week Day]])</f>
        <v>12</v>
      </c>
      <c r="E1005">
        <v>0</v>
      </c>
      <c r="F1005" t="s">
        <v>62</v>
      </c>
      <c r="H1005">
        <v>29</v>
      </c>
      <c r="I1005" t="str">
        <f>_xlfn.XLOOKUP(Table3[[#This Row],[Category Id]],DataCo_Products[Product Category Id],DataCo_Products[Product Category Name])</f>
        <v>Shop By Sport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>
        <v>29</v>
      </c>
      <c r="T1005">
        <v>627</v>
      </c>
      <c r="U1005" t="str">
        <f>_xlfn.XLOOKUP(Table3[[#This Row],[Product Id]],DataCo_Products[Product Id],DataCo_Products[Product Name])</f>
        <v>Under Armour Girls' Toddler Spine Surge Runni</v>
      </c>
      <c r="V1005">
        <v>39.990001679999999</v>
      </c>
      <c r="W1005">
        <v>34.198098313835338</v>
      </c>
      <c r="X1005">
        <v>5</v>
      </c>
      <c r="Y1005">
        <v>8</v>
      </c>
      <c r="Z1005">
        <v>199.9500084</v>
      </c>
      <c r="AA10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5" t="s">
        <v>66</v>
      </c>
    </row>
    <row r="1006" spans="1:28" x14ac:dyDescent="0.35">
      <c r="A1006">
        <v>50226</v>
      </c>
      <c r="B1006" s="1">
        <v>42795</v>
      </c>
      <c r="C1006">
        <v>4</v>
      </c>
      <c r="D1006">
        <f>WORKDAY(Table3[[#This Row],[Days for shipment (scheduled)]],Table4[[#This Row],[Week Day]])</f>
        <v>13</v>
      </c>
      <c r="E1006">
        <v>0</v>
      </c>
      <c r="F1006" t="s">
        <v>62</v>
      </c>
      <c r="H1006">
        <v>24</v>
      </c>
      <c r="I1006" t="str">
        <f>_xlfn.XLOOKUP(Table3[[#This Row],[Category Id]],DataCo_Products[Product Category Id],DataCo_Products[Product Category Name])</f>
        <v>Women's Apparel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>
        <v>24</v>
      </c>
      <c r="T1006">
        <v>502</v>
      </c>
      <c r="U1006" t="str">
        <f>_xlfn.XLOOKUP(Table3[[#This Row],[Product Id]],DataCo_Products[Product Id],DataCo_Products[Product Name])</f>
        <v>Nike Men's Dri-FIT Victory Golf Polo</v>
      </c>
      <c r="V1006">
        <v>50</v>
      </c>
      <c r="W1006">
        <v>43.678035218757444</v>
      </c>
      <c r="X1006">
        <v>5</v>
      </c>
      <c r="Y1006">
        <v>12.5</v>
      </c>
      <c r="Z1006">
        <v>250</v>
      </c>
      <c r="AA10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6" t="s">
        <v>66</v>
      </c>
    </row>
    <row r="1007" spans="1:28" x14ac:dyDescent="0.35">
      <c r="A1007">
        <v>44617</v>
      </c>
      <c r="B1007" s="1">
        <v>42656</v>
      </c>
      <c r="C1007">
        <v>4</v>
      </c>
      <c r="D1007">
        <f>WORKDAY(Table3[[#This Row],[Days for shipment (scheduled)]],Table4[[#This Row],[Week Day]])</f>
        <v>5</v>
      </c>
      <c r="E1007">
        <v>0</v>
      </c>
      <c r="F1007" t="s">
        <v>62</v>
      </c>
      <c r="H1007">
        <v>24</v>
      </c>
      <c r="I1007" t="str">
        <f>_xlfn.XLOOKUP(Table3[[#This Row],[Category Id]],DataCo_Products[Product Category Id],DataCo_Products[Product Category Name])</f>
        <v>Women's Apparel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>
        <v>24</v>
      </c>
      <c r="T1007">
        <v>502</v>
      </c>
      <c r="U1007" t="str">
        <f>_xlfn.XLOOKUP(Table3[[#This Row],[Product Id]],DataCo_Products[Product Id],DataCo_Products[Product Name])</f>
        <v>Nike Men's Dri-FIT Victory Golf Polo</v>
      </c>
      <c r="V1007">
        <v>50</v>
      </c>
      <c r="W1007">
        <v>43.678035218757444</v>
      </c>
      <c r="X1007">
        <v>5</v>
      </c>
      <c r="Y1007">
        <v>12.5</v>
      </c>
      <c r="Z1007">
        <v>250</v>
      </c>
      <c r="AA10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7" t="s">
        <v>66</v>
      </c>
    </row>
    <row r="1008" spans="1:28" x14ac:dyDescent="0.35">
      <c r="A1008">
        <v>21196</v>
      </c>
      <c r="B1008" s="1">
        <v>42166</v>
      </c>
      <c r="C1008">
        <v>4</v>
      </c>
      <c r="D1008">
        <f>WORKDAY(Table3[[#This Row],[Days for shipment (scheduled)]],Table4[[#This Row],[Week Day]])</f>
        <v>6</v>
      </c>
      <c r="E1008">
        <v>0</v>
      </c>
      <c r="F1008" t="s">
        <v>62</v>
      </c>
      <c r="H1008">
        <v>24</v>
      </c>
      <c r="I1008" t="str">
        <f>_xlfn.XLOOKUP(Table3[[#This Row],[Category Id]],DataCo_Products[Product Category Id],DataCo_Products[Product Category Name])</f>
        <v>Women's Apparel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>
        <v>24</v>
      </c>
      <c r="T1008">
        <v>502</v>
      </c>
      <c r="U1008" t="str">
        <f>_xlfn.XLOOKUP(Table3[[#This Row],[Product Id]],DataCo_Products[Product Id],DataCo_Products[Product Name])</f>
        <v>Nike Men's Dri-FIT Victory Golf Polo</v>
      </c>
      <c r="V1008">
        <v>50</v>
      </c>
      <c r="W1008">
        <v>43.678035218757444</v>
      </c>
      <c r="X1008">
        <v>5</v>
      </c>
      <c r="Y1008">
        <v>13.75</v>
      </c>
      <c r="Z1008">
        <v>250</v>
      </c>
      <c r="AA10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8" t="s">
        <v>66</v>
      </c>
    </row>
    <row r="1009" spans="1:28" x14ac:dyDescent="0.35">
      <c r="A1009">
        <v>21193</v>
      </c>
      <c r="B1009" s="1">
        <v>42166</v>
      </c>
      <c r="C1009">
        <v>4</v>
      </c>
      <c r="D1009">
        <f>WORKDAY(Table3[[#This Row],[Days for shipment (scheduled)]],Table4[[#This Row],[Week Day]])</f>
        <v>9</v>
      </c>
      <c r="E1009">
        <v>0</v>
      </c>
      <c r="F1009" t="s">
        <v>62</v>
      </c>
      <c r="H1009">
        <v>24</v>
      </c>
      <c r="I1009" t="str">
        <f>_xlfn.XLOOKUP(Table3[[#This Row],[Category Id]],DataCo_Products[Product Category Id],DataCo_Products[Product Category Name])</f>
        <v>Women's Apparel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>
        <v>24</v>
      </c>
      <c r="T1009">
        <v>502</v>
      </c>
      <c r="U1009" t="str">
        <f>_xlfn.XLOOKUP(Table3[[#This Row],[Product Id]],DataCo_Products[Product Id],DataCo_Products[Product Name])</f>
        <v>Nike Men's Dri-FIT Victory Golf Polo</v>
      </c>
      <c r="V1009">
        <v>50</v>
      </c>
      <c r="W1009">
        <v>43.678035218757444</v>
      </c>
      <c r="X1009">
        <v>5</v>
      </c>
      <c r="Y1009">
        <v>17.5</v>
      </c>
      <c r="Z1009">
        <v>250</v>
      </c>
      <c r="AA10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09" t="s">
        <v>66</v>
      </c>
    </row>
    <row r="1010" spans="1:28" x14ac:dyDescent="0.35">
      <c r="A1010">
        <v>26073</v>
      </c>
      <c r="B1010" s="1">
        <v>42385</v>
      </c>
      <c r="C1010">
        <v>4</v>
      </c>
      <c r="D1010">
        <f>WORKDAY(Table3[[#This Row],[Days for shipment (scheduled)]],Table4[[#This Row],[Week Day]])</f>
        <v>10</v>
      </c>
      <c r="E1010">
        <v>0</v>
      </c>
      <c r="F1010" t="s">
        <v>62</v>
      </c>
      <c r="H1010">
        <v>24</v>
      </c>
      <c r="I1010" t="str">
        <f>_xlfn.XLOOKUP(Table3[[#This Row],[Category Id]],DataCo_Products[Product Category Id],DataCo_Products[Product Category Name])</f>
        <v>Women's Apparel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>
        <v>24</v>
      </c>
      <c r="T1010">
        <v>502</v>
      </c>
      <c r="U1010" t="str">
        <f>_xlfn.XLOOKUP(Table3[[#This Row],[Product Id]],DataCo_Products[Product Id],DataCo_Products[Product Name])</f>
        <v>Nike Men's Dri-FIT Victory Golf Polo</v>
      </c>
      <c r="V1010">
        <v>50</v>
      </c>
      <c r="W1010">
        <v>43.678035218757444</v>
      </c>
      <c r="X1010">
        <v>5</v>
      </c>
      <c r="Y1010">
        <v>17.5</v>
      </c>
      <c r="Z1010">
        <v>250</v>
      </c>
      <c r="AA10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0" t="s">
        <v>66</v>
      </c>
    </row>
    <row r="1011" spans="1:28" x14ac:dyDescent="0.35">
      <c r="A1011">
        <v>24764</v>
      </c>
      <c r="B1011" s="1">
        <v>42366</v>
      </c>
      <c r="C1011">
        <v>4</v>
      </c>
      <c r="D1011">
        <f>WORKDAY(Table3[[#This Row],[Days for shipment (scheduled)]],Table4[[#This Row],[Week Day]])</f>
        <v>11</v>
      </c>
      <c r="E1011">
        <v>1</v>
      </c>
      <c r="F1011" t="s">
        <v>62</v>
      </c>
      <c r="H1011">
        <v>18</v>
      </c>
      <c r="I1011" t="str">
        <f>_xlfn.XLOOKUP(Table3[[#This Row],[Category Id]],DataCo_Products[Product Category Id],DataCo_Products[Product Category Name])</f>
        <v>Men's Footwear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>
        <v>18</v>
      </c>
      <c r="T1011">
        <v>403</v>
      </c>
      <c r="U1011" t="str">
        <f>_xlfn.XLOOKUP(Table3[[#This Row],[Product Id]],DataCo_Products[Product Id],DataCo_Products[Product Name])</f>
        <v>Nike Men's CJ Elite 2 TD Football Cleat</v>
      </c>
      <c r="V1011">
        <v>129.9900055</v>
      </c>
      <c r="W1011">
        <v>110.80340837177086</v>
      </c>
      <c r="X1011">
        <v>1</v>
      </c>
      <c r="Y1011">
        <v>11.69999981</v>
      </c>
      <c r="Z1011">
        <v>129.9900055</v>
      </c>
      <c r="AA10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1" t="s">
        <v>45</v>
      </c>
    </row>
    <row r="1012" spans="1:28" x14ac:dyDescent="0.35">
      <c r="A1012">
        <v>21522</v>
      </c>
      <c r="B1012" s="1">
        <v>42319</v>
      </c>
      <c r="C1012">
        <v>4</v>
      </c>
      <c r="D1012">
        <f>WORKDAY(Table3[[#This Row],[Days for shipment (scheduled)]],Table4[[#This Row],[Week Day]])</f>
        <v>12</v>
      </c>
      <c r="E1012">
        <v>0</v>
      </c>
      <c r="F1012" t="s">
        <v>62</v>
      </c>
      <c r="H1012">
        <v>18</v>
      </c>
      <c r="I1012" t="str">
        <f>_xlfn.XLOOKUP(Table3[[#This Row],[Category Id]],DataCo_Products[Product Category Id],DataCo_Products[Product Category Name])</f>
        <v>Men's Footwear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>
        <v>18</v>
      </c>
      <c r="T1012">
        <v>403</v>
      </c>
      <c r="U1012" t="str">
        <f>_xlfn.XLOOKUP(Table3[[#This Row],[Product Id]],DataCo_Products[Product Id],DataCo_Products[Product Name])</f>
        <v>Nike Men's CJ Elite 2 TD Football Cleat</v>
      </c>
      <c r="V1012">
        <v>129.9900055</v>
      </c>
      <c r="W1012">
        <v>110.80340837177086</v>
      </c>
      <c r="X1012">
        <v>1</v>
      </c>
      <c r="Y1012">
        <v>11.69999981</v>
      </c>
      <c r="Z1012">
        <v>129.9900055</v>
      </c>
      <c r="AA10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2" t="s">
        <v>45</v>
      </c>
    </row>
    <row r="1013" spans="1:28" x14ac:dyDescent="0.35">
      <c r="A1013">
        <v>26670</v>
      </c>
      <c r="B1013" s="1">
        <v>42394</v>
      </c>
      <c r="C1013">
        <v>4</v>
      </c>
      <c r="D1013">
        <f>WORKDAY(Table3[[#This Row],[Days for shipment (scheduled)]],Table4[[#This Row],[Week Day]])</f>
        <v>13</v>
      </c>
      <c r="E1013">
        <v>1</v>
      </c>
      <c r="F1013" t="s">
        <v>62</v>
      </c>
      <c r="H1013">
        <v>18</v>
      </c>
      <c r="I1013" t="str">
        <f>_xlfn.XLOOKUP(Table3[[#This Row],[Category Id]],DataCo_Products[Product Category Id],DataCo_Products[Product Category Name])</f>
        <v>Men's Footwear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>
        <v>18</v>
      </c>
      <c r="T1013">
        <v>403</v>
      </c>
      <c r="U1013" t="str">
        <f>_xlfn.XLOOKUP(Table3[[#This Row],[Product Id]],DataCo_Products[Product Id],DataCo_Products[Product Name])</f>
        <v>Nike Men's CJ Elite 2 TD Football Cleat</v>
      </c>
      <c r="V1013">
        <v>129.9900055</v>
      </c>
      <c r="W1013">
        <v>110.80340837177086</v>
      </c>
      <c r="X1013">
        <v>1</v>
      </c>
      <c r="Y1013">
        <v>11.69999981</v>
      </c>
      <c r="Z1013">
        <v>129.9900055</v>
      </c>
      <c r="AA10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3" t="s">
        <v>45</v>
      </c>
    </row>
    <row r="1014" spans="1:28" x14ac:dyDescent="0.35">
      <c r="A1014">
        <v>21971</v>
      </c>
      <c r="B1014" s="1">
        <v>42325</v>
      </c>
      <c r="C1014">
        <v>4</v>
      </c>
      <c r="D1014">
        <f>WORKDAY(Table3[[#This Row],[Days for shipment (scheduled)]],Table4[[#This Row],[Week Day]])</f>
        <v>5</v>
      </c>
      <c r="E1014">
        <v>0</v>
      </c>
      <c r="F1014" t="s">
        <v>62</v>
      </c>
      <c r="H1014">
        <v>18</v>
      </c>
      <c r="I1014" t="str">
        <f>_xlfn.XLOOKUP(Table3[[#This Row],[Category Id]],DataCo_Products[Product Category Id],DataCo_Products[Product Category Name])</f>
        <v>Men's Footwear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>
        <v>18</v>
      </c>
      <c r="T1014">
        <v>403</v>
      </c>
      <c r="U1014" t="str">
        <f>_xlfn.XLOOKUP(Table3[[#This Row],[Product Id]],DataCo_Products[Product Id],DataCo_Products[Product Name])</f>
        <v>Nike Men's CJ Elite 2 TD Football Cleat</v>
      </c>
      <c r="V1014">
        <v>129.9900055</v>
      </c>
      <c r="W1014">
        <v>110.80340837177086</v>
      </c>
      <c r="X1014">
        <v>1</v>
      </c>
      <c r="Y1014">
        <v>11.69999981</v>
      </c>
      <c r="Z1014">
        <v>129.9900055</v>
      </c>
      <c r="AA10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4" t="s">
        <v>45</v>
      </c>
    </row>
    <row r="1015" spans="1:28" x14ac:dyDescent="0.35">
      <c r="A1015">
        <v>76849</v>
      </c>
      <c r="B1015" s="1">
        <v>43126</v>
      </c>
      <c r="C1015">
        <v>4</v>
      </c>
      <c r="D1015">
        <f>WORKDAY(Table3[[#This Row],[Days for shipment (scheduled)]],Table4[[#This Row],[Week Day]])</f>
        <v>6</v>
      </c>
      <c r="E1015">
        <v>1</v>
      </c>
      <c r="F1015" t="s">
        <v>62</v>
      </c>
      <c r="H1015">
        <v>76</v>
      </c>
      <c r="I1015" t="str">
        <f>_xlfn.XLOOKUP(Table3[[#This Row],[Category Id]],DataCo_Products[Product Category Id],DataCo_Products[Product Category Name])</f>
        <v>Women's Clothing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>
        <v>76</v>
      </c>
      <c r="T1015">
        <v>1363</v>
      </c>
      <c r="U1015" t="str">
        <f>_xlfn.XLOOKUP(Table3[[#This Row],[Product Id]],DataCo_Products[Product Id],DataCo_Products[Product Name])</f>
        <v>Summer dresses</v>
      </c>
      <c r="V1015">
        <v>215.82000729999999</v>
      </c>
      <c r="W1015">
        <v>186.82667412499998</v>
      </c>
      <c r="X1015">
        <v>1</v>
      </c>
      <c r="Y1015">
        <v>19.420000080000001</v>
      </c>
      <c r="Z1015">
        <v>215.82000729999999</v>
      </c>
      <c r="AA10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5" t="s">
        <v>45</v>
      </c>
    </row>
    <row r="1016" spans="1:28" x14ac:dyDescent="0.35">
      <c r="A1016">
        <v>27357</v>
      </c>
      <c r="B1016" s="1">
        <v>42462</v>
      </c>
      <c r="C1016">
        <v>4</v>
      </c>
      <c r="D1016">
        <f>WORKDAY(Table3[[#This Row],[Days for shipment (scheduled)]],Table4[[#This Row],[Week Day]])</f>
        <v>9</v>
      </c>
      <c r="E1016">
        <v>0</v>
      </c>
      <c r="F1016" t="s">
        <v>62</v>
      </c>
      <c r="H1016">
        <v>18</v>
      </c>
      <c r="I1016" t="str">
        <f>_xlfn.XLOOKUP(Table3[[#This Row],[Category Id]],DataCo_Products[Product Category Id],DataCo_Products[Product Category Name])</f>
        <v>Men's Footwear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>
        <v>18</v>
      </c>
      <c r="T1016">
        <v>403</v>
      </c>
      <c r="U1016" t="str">
        <f>_xlfn.XLOOKUP(Table3[[#This Row],[Product Id]],DataCo_Products[Product Id],DataCo_Products[Product Name])</f>
        <v>Nike Men's CJ Elite 2 TD Football Cleat</v>
      </c>
      <c r="V1016">
        <v>129.9900055</v>
      </c>
      <c r="W1016">
        <v>110.80340837177086</v>
      </c>
      <c r="X1016">
        <v>1</v>
      </c>
      <c r="Y1016">
        <v>11.69999981</v>
      </c>
      <c r="Z1016">
        <v>129.9900055</v>
      </c>
      <c r="AA10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6" t="s">
        <v>45</v>
      </c>
    </row>
    <row r="1017" spans="1:28" x14ac:dyDescent="0.35">
      <c r="A1017">
        <v>29283</v>
      </c>
      <c r="B1017" s="1">
        <v>42432</v>
      </c>
      <c r="C1017">
        <v>4</v>
      </c>
      <c r="D1017">
        <f>WORKDAY(Table3[[#This Row],[Days for shipment (scheduled)]],Table4[[#This Row],[Week Day]])</f>
        <v>10</v>
      </c>
      <c r="E1017">
        <v>0</v>
      </c>
      <c r="F1017" t="s">
        <v>62</v>
      </c>
      <c r="H1017">
        <v>18</v>
      </c>
      <c r="I1017" t="str">
        <f>_xlfn.XLOOKUP(Table3[[#This Row],[Category Id]],DataCo_Products[Product Category Id],DataCo_Products[Product Category Name])</f>
        <v>Men's Footwear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>
        <v>18</v>
      </c>
      <c r="T1017">
        <v>403</v>
      </c>
      <c r="U1017" t="str">
        <f>_xlfn.XLOOKUP(Table3[[#This Row],[Product Id]],DataCo_Products[Product Id],DataCo_Products[Product Name])</f>
        <v>Nike Men's CJ Elite 2 TD Football Cleat</v>
      </c>
      <c r="V1017">
        <v>129.9900055</v>
      </c>
      <c r="W1017">
        <v>110.80340837177086</v>
      </c>
      <c r="X1017">
        <v>1</v>
      </c>
      <c r="Y1017">
        <v>11.69999981</v>
      </c>
      <c r="Z1017">
        <v>129.9900055</v>
      </c>
      <c r="AA10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7" t="s">
        <v>45</v>
      </c>
    </row>
    <row r="1018" spans="1:28" x14ac:dyDescent="0.35">
      <c r="A1018">
        <v>30724</v>
      </c>
      <c r="B1018" s="1">
        <v>42453</v>
      </c>
      <c r="C1018">
        <v>4</v>
      </c>
      <c r="D1018">
        <f>WORKDAY(Table3[[#This Row],[Days for shipment (scheduled)]],Table4[[#This Row],[Week Day]])</f>
        <v>11</v>
      </c>
      <c r="E1018">
        <v>1</v>
      </c>
      <c r="F1018" t="s">
        <v>62</v>
      </c>
      <c r="H1018">
        <v>18</v>
      </c>
      <c r="I1018" t="str">
        <f>_xlfn.XLOOKUP(Table3[[#This Row],[Category Id]],DataCo_Products[Product Category Id],DataCo_Products[Product Category Name])</f>
        <v>Men's Footwear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>
        <v>18</v>
      </c>
      <c r="T1018">
        <v>403</v>
      </c>
      <c r="U1018" t="str">
        <f>_xlfn.XLOOKUP(Table3[[#This Row],[Product Id]],DataCo_Products[Product Id],DataCo_Products[Product Name])</f>
        <v>Nike Men's CJ Elite 2 TD Football Cleat</v>
      </c>
      <c r="V1018">
        <v>129.9900055</v>
      </c>
      <c r="W1018">
        <v>110.80340837177086</v>
      </c>
      <c r="X1018">
        <v>1</v>
      </c>
      <c r="Y1018">
        <v>11.69999981</v>
      </c>
      <c r="Z1018">
        <v>129.9900055</v>
      </c>
      <c r="AA10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8" t="s">
        <v>45</v>
      </c>
    </row>
    <row r="1019" spans="1:28" x14ac:dyDescent="0.35">
      <c r="A1019">
        <v>74454</v>
      </c>
      <c r="B1019" s="1">
        <v>43091</v>
      </c>
      <c r="C1019">
        <v>4</v>
      </c>
      <c r="D1019">
        <f>WORKDAY(Table3[[#This Row],[Days for shipment (scheduled)]],Table4[[#This Row],[Week Day]])</f>
        <v>12</v>
      </c>
      <c r="E1019">
        <v>1</v>
      </c>
      <c r="F1019" t="s">
        <v>62</v>
      </c>
      <c r="H1019">
        <v>63</v>
      </c>
      <c r="I1019" t="str">
        <f>_xlfn.XLOOKUP(Table3[[#This Row],[Category Id]],DataCo_Products[Product Category Id],DataCo_Products[Product Category Name])</f>
        <v>Children's Clothing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>
        <v>63</v>
      </c>
      <c r="T1019">
        <v>1350</v>
      </c>
      <c r="U1019" t="str">
        <f>_xlfn.XLOOKUP(Table3[[#This Row],[Product Id]],DataCo_Products[Product Id],DataCo_Products[Product Name])</f>
        <v>Children's heaters</v>
      </c>
      <c r="V1019">
        <v>357.10000609999997</v>
      </c>
      <c r="W1019">
        <v>263.94000818499995</v>
      </c>
      <c r="X1019">
        <v>1</v>
      </c>
      <c r="Y1019">
        <v>32.13999939</v>
      </c>
      <c r="Z1019">
        <v>357.10000609999997</v>
      </c>
      <c r="AA10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19" t="s">
        <v>45</v>
      </c>
    </row>
    <row r="1020" spans="1:28" x14ac:dyDescent="0.35">
      <c r="A1020">
        <v>24558</v>
      </c>
      <c r="B1020" s="1">
        <v>42363</v>
      </c>
      <c r="C1020">
        <v>4</v>
      </c>
      <c r="D1020">
        <f>WORKDAY(Table3[[#This Row],[Days for shipment (scheduled)]],Table4[[#This Row],[Week Day]])</f>
        <v>13</v>
      </c>
      <c r="E1020">
        <v>0</v>
      </c>
      <c r="F1020" t="s">
        <v>62</v>
      </c>
      <c r="H1020">
        <v>18</v>
      </c>
      <c r="I1020" t="str">
        <f>_xlfn.XLOOKUP(Table3[[#This Row],[Category Id]],DataCo_Products[Product Category Id],DataCo_Products[Product Category Name])</f>
        <v>Men's Footwear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>
        <v>18</v>
      </c>
      <c r="T1020">
        <v>403</v>
      </c>
      <c r="U1020" t="str">
        <f>_xlfn.XLOOKUP(Table3[[#This Row],[Product Id]],DataCo_Products[Product Id],DataCo_Products[Product Name])</f>
        <v>Nike Men's CJ Elite 2 TD Football Cleat</v>
      </c>
      <c r="V1020">
        <v>129.9900055</v>
      </c>
      <c r="W1020">
        <v>110.80340837177086</v>
      </c>
      <c r="X1020">
        <v>1</v>
      </c>
      <c r="Y1020">
        <v>11.69999981</v>
      </c>
      <c r="Z1020">
        <v>129.9900055</v>
      </c>
      <c r="AA10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0" t="s">
        <v>45</v>
      </c>
    </row>
    <row r="1021" spans="1:28" x14ac:dyDescent="0.35">
      <c r="A1021">
        <v>24230</v>
      </c>
      <c r="B1021" s="1">
        <v>42358</v>
      </c>
      <c r="C1021">
        <v>4</v>
      </c>
      <c r="D1021">
        <f>WORKDAY(Table3[[#This Row],[Days for shipment (scheduled)]],Table4[[#This Row],[Week Day]])</f>
        <v>5</v>
      </c>
      <c r="E1021">
        <v>1</v>
      </c>
      <c r="F1021" t="s">
        <v>62</v>
      </c>
      <c r="H1021">
        <v>17</v>
      </c>
      <c r="I1021" t="str">
        <f>_xlfn.XLOOKUP(Table3[[#This Row],[Category Id]],DataCo_Products[Product Category Id],DataCo_Products[Product Category Name])</f>
        <v>Cleats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>
        <v>17</v>
      </c>
      <c r="T1021">
        <v>365</v>
      </c>
      <c r="U1021" t="str">
        <f>_xlfn.XLOOKUP(Table3[[#This Row],[Product Id]],DataCo_Products[Product Id],DataCo_Products[Product Name])</f>
        <v>Perfect Fitness Perfect Rip Deck</v>
      </c>
      <c r="V1021">
        <v>59.990001679999999</v>
      </c>
      <c r="W1021">
        <v>54.488929209402009</v>
      </c>
      <c r="X1021">
        <v>1</v>
      </c>
      <c r="Y1021">
        <v>5.4000000950000002</v>
      </c>
      <c r="Z1021">
        <v>59.990001679999999</v>
      </c>
      <c r="AA10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1" t="s">
        <v>45</v>
      </c>
    </row>
    <row r="1022" spans="1:28" x14ac:dyDescent="0.35">
      <c r="A1022">
        <v>26821</v>
      </c>
      <c r="B1022" s="1">
        <v>42396</v>
      </c>
      <c r="C1022">
        <v>4</v>
      </c>
      <c r="D1022">
        <f>WORKDAY(Table3[[#This Row],[Days for shipment (scheduled)]],Table4[[#This Row],[Week Day]])</f>
        <v>6</v>
      </c>
      <c r="E1022">
        <v>0</v>
      </c>
      <c r="F1022" t="s">
        <v>62</v>
      </c>
      <c r="H1022">
        <v>18</v>
      </c>
      <c r="I1022" t="str">
        <f>_xlfn.XLOOKUP(Table3[[#This Row],[Category Id]],DataCo_Products[Product Category Id],DataCo_Products[Product Category Name])</f>
        <v>Men's Footwear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>
        <v>18</v>
      </c>
      <c r="T1022">
        <v>403</v>
      </c>
      <c r="U1022" t="str">
        <f>_xlfn.XLOOKUP(Table3[[#This Row],[Product Id]],DataCo_Products[Product Id],DataCo_Products[Product Name])</f>
        <v>Nike Men's CJ Elite 2 TD Football Cleat</v>
      </c>
      <c r="V1022">
        <v>129.9900055</v>
      </c>
      <c r="W1022">
        <v>110.80340837177086</v>
      </c>
      <c r="X1022">
        <v>1</v>
      </c>
      <c r="Y1022">
        <v>11.69999981</v>
      </c>
      <c r="Z1022">
        <v>129.9900055</v>
      </c>
      <c r="AA10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2" t="s">
        <v>45</v>
      </c>
    </row>
    <row r="1023" spans="1:28" x14ac:dyDescent="0.35">
      <c r="A1023">
        <v>23211</v>
      </c>
      <c r="B1023" s="1">
        <v>42136</v>
      </c>
      <c r="C1023">
        <v>4</v>
      </c>
      <c r="D1023">
        <f>WORKDAY(Table3[[#This Row],[Days for shipment (scheduled)]],Table4[[#This Row],[Week Day]])</f>
        <v>9</v>
      </c>
      <c r="E1023">
        <v>0</v>
      </c>
      <c r="F1023" t="s">
        <v>62</v>
      </c>
      <c r="H1023">
        <v>18</v>
      </c>
      <c r="I1023" t="str">
        <f>_xlfn.XLOOKUP(Table3[[#This Row],[Category Id]],DataCo_Products[Product Category Id],DataCo_Products[Product Category Name])</f>
        <v>Men's Footwear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>
        <v>18</v>
      </c>
      <c r="T1023">
        <v>403</v>
      </c>
      <c r="U1023" t="str">
        <f>_xlfn.XLOOKUP(Table3[[#This Row],[Product Id]],DataCo_Products[Product Id],DataCo_Products[Product Name])</f>
        <v>Nike Men's CJ Elite 2 TD Football Cleat</v>
      </c>
      <c r="V1023">
        <v>129.9900055</v>
      </c>
      <c r="W1023">
        <v>110.80340837177086</v>
      </c>
      <c r="X1023">
        <v>1</v>
      </c>
      <c r="Y1023">
        <v>11.69999981</v>
      </c>
      <c r="Z1023">
        <v>129.9900055</v>
      </c>
      <c r="AA10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3" t="s">
        <v>45</v>
      </c>
    </row>
    <row r="1024" spans="1:28" x14ac:dyDescent="0.35">
      <c r="A1024">
        <v>21868</v>
      </c>
      <c r="B1024" s="1">
        <v>42324</v>
      </c>
      <c r="C1024">
        <v>4</v>
      </c>
      <c r="D1024">
        <f>WORKDAY(Table3[[#This Row],[Days for shipment (scheduled)]],Table4[[#This Row],[Week Day]])</f>
        <v>10</v>
      </c>
      <c r="E1024">
        <v>0</v>
      </c>
      <c r="F1024" t="s">
        <v>62</v>
      </c>
      <c r="H1024">
        <v>18</v>
      </c>
      <c r="I1024" t="str">
        <f>_xlfn.XLOOKUP(Table3[[#This Row],[Category Id]],DataCo_Products[Product Category Id],DataCo_Products[Product Category Name])</f>
        <v>Men's Footwear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>
        <v>18</v>
      </c>
      <c r="T1024">
        <v>403</v>
      </c>
      <c r="U1024" t="str">
        <f>_xlfn.XLOOKUP(Table3[[#This Row],[Product Id]],DataCo_Products[Product Id],DataCo_Products[Product Name])</f>
        <v>Nike Men's CJ Elite 2 TD Football Cleat</v>
      </c>
      <c r="V1024">
        <v>129.9900055</v>
      </c>
      <c r="W1024">
        <v>110.80340837177086</v>
      </c>
      <c r="X1024">
        <v>1</v>
      </c>
      <c r="Y1024">
        <v>11.69999981</v>
      </c>
      <c r="Z1024">
        <v>129.9900055</v>
      </c>
      <c r="AA10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4" t="s">
        <v>45</v>
      </c>
    </row>
    <row r="1025" spans="1:28" x14ac:dyDescent="0.35">
      <c r="A1025">
        <v>47009</v>
      </c>
      <c r="B1025" s="1">
        <v>42691</v>
      </c>
      <c r="C1025">
        <v>4</v>
      </c>
      <c r="D1025">
        <f>WORKDAY(Table3[[#This Row],[Days for shipment (scheduled)]],Table4[[#This Row],[Week Day]])</f>
        <v>11</v>
      </c>
      <c r="E1025">
        <v>1</v>
      </c>
      <c r="F1025" t="s">
        <v>62</v>
      </c>
      <c r="H1025">
        <v>18</v>
      </c>
      <c r="I1025" t="str">
        <f>_xlfn.XLOOKUP(Table3[[#This Row],[Category Id]],DataCo_Products[Product Category Id],DataCo_Products[Product Category Name])</f>
        <v>Men's Footwear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>
        <v>18</v>
      </c>
      <c r="T1025">
        <v>403</v>
      </c>
      <c r="U1025" t="str">
        <f>_xlfn.XLOOKUP(Table3[[#This Row],[Product Id]],DataCo_Products[Product Id],DataCo_Products[Product Name])</f>
        <v>Nike Men's CJ Elite 2 TD Football Cleat</v>
      </c>
      <c r="V1025">
        <v>129.9900055</v>
      </c>
      <c r="W1025">
        <v>110.80340837177086</v>
      </c>
      <c r="X1025">
        <v>1</v>
      </c>
      <c r="Y1025">
        <v>11.69999981</v>
      </c>
      <c r="Z1025">
        <v>129.9900055</v>
      </c>
      <c r="AA10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5" t="s">
        <v>45</v>
      </c>
    </row>
    <row r="1026" spans="1:28" x14ac:dyDescent="0.35">
      <c r="A1026">
        <v>42271</v>
      </c>
      <c r="B1026" s="1">
        <v>42622</v>
      </c>
      <c r="C1026">
        <v>4</v>
      </c>
      <c r="D1026">
        <f>WORKDAY(Table3[[#This Row],[Days for shipment (scheduled)]],Table4[[#This Row],[Week Day]])</f>
        <v>12</v>
      </c>
      <c r="E1026">
        <v>0</v>
      </c>
      <c r="F1026" t="s">
        <v>62</v>
      </c>
      <c r="H1026">
        <v>18</v>
      </c>
      <c r="I1026" t="str">
        <f>_xlfn.XLOOKUP(Table3[[#This Row],[Category Id]],DataCo_Products[Product Category Id],DataCo_Products[Product Category Name])</f>
        <v>Men's Footwear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>
        <v>18</v>
      </c>
      <c r="T1026">
        <v>403</v>
      </c>
      <c r="U1026" t="str">
        <f>_xlfn.XLOOKUP(Table3[[#This Row],[Product Id]],DataCo_Products[Product Id],DataCo_Products[Product Name])</f>
        <v>Nike Men's CJ Elite 2 TD Football Cleat</v>
      </c>
      <c r="V1026">
        <v>129.9900055</v>
      </c>
      <c r="W1026">
        <v>110.80340837177086</v>
      </c>
      <c r="X1026">
        <v>1</v>
      </c>
      <c r="Y1026">
        <v>13</v>
      </c>
      <c r="Z1026">
        <v>129.9900055</v>
      </c>
      <c r="AA10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26" t="s">
        <v>45</v>
      </c>
    </row>
    <row r="1027" spans="1:28" x14ac:dyDescent="0.35">
      <c r="A1027">
        <v>36146</v>
      </c>
      <c r="B1027" s="1">
        <v>42680</v>
      </c>
      <c r="C1027">
        <v>2</v>
      </c>
      <c r="D1027">
        <f>WORKDAY(Table3[[#This Row],[Days for shipment (scheduled)]],Table4[[#This Row],[Week Day]])</f>
        <v>11</v>
      </c>
      <c r="E1027">
        <v>0</v>
      </c>
      <c r="F1027" t="s">
        <v>23</v>
      </c>
      <c r="H1027">
        <v>13</v>
      </c>
      <c r="I1027" t="str">
        <f>_xlfn.XLOOKUP(Table3[[#This Row],[Category Id]],DataCo_Products[Product Category Id],DataCo_Products[Product Category Name])</f>
        <v>Electronics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>
        <v>13</v>
      </c>
      <c r="T1027">
        <v>278</v>
      </c>
      <c r="U1027" t="str">
        <f>_xlfn.XLOOKUP(Table3[[#This Row],[Product Id]],DataCo_Products[Product Id],DataCo_Products[Product Name])</f>
        <v>Under Armour Men's Compression EV SL Slide</v>
      </c>
      <c r="V1027">
        <v>44.990001679999999</v>
      </c>
      <c r="W1027">
        <v>31.547668386333335</v>
      </c>
      <c r="X1027">
        <v>2</v>
      </c>
      <c r="Y1027">
        <v>15.30000019</v>
      </c>
      <c r="Z1027">
        <v>89.980003359999998</v>
      </c>
      <c r="AA102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27" t="s">
        <v>30</v>
      </c>
    </row>
    <row r="1028" spans="1:28" x14ac:dyDescent="0.35">
      <c r="A1028">
        <v>41234</v>
      </c>
      <c r="B1028" s="1">
        <v>42606</v>
      </c>
      <c r="C1028">
        <v>2</v>
      </c>
      <c r="D1028">
        <f>WORKDAY(Table3[[#This Row],[Days for shipment (scheduled)]],Table4[[#This Row],[Week Day]])</f>
        <v>3</v>
      </c>
      <c r="E1028">
        <v>1</v>
      </c>
      <c r="F1028" t="s">
        <v>23</v>
      </c>
      <c r="H1028">
        <v>12</v>
      </c>
      <c r="I1028" t="str">
        <f>_xlfn.XLOOKUP(Table3[[#This Row],[Category Id]],DataCo_Products[Product Category Id],DataCo_Products[Product Category Name])</f>
        <v>Boxing &amp; MMA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>
        <v>12</v>
      </c>
      <c r="T1028">
        <v>249</v>
      </c>
      <c r="U1028" t="str">
        <f>_xlfn.XLOOKUP(Table3[[#This Row],[Product Id]],DataCo_Products[Product Id],DataCo_Products[Product Name])</f>
        <v>Under Armour Women's Micro G Skulpt Running S</v>
      </c>
      <c r="V1028">
        <v>54.97000122</v>
      </c>
      <c r="W1028">
        <v>38.635001181666667</v>
      </c>
      <c r="X1028">
        <v>2</v>
      </c>
      <c r="Y1028">
        <v>19.790000920000001</v>
      </c>
      <c r="Z1028">
        <v>109.94000244</v>
      </c>
      <c r="AA102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28" t="s">
        <v>30</v>
      </c>
    </row>
    <row r="1029" spans="1:28" x14ac:dyDescent="0.35">
      <c r="A1029">
        <v>32090</v>
      </c>
      <c r="B1029" s="1">
        <v>42473</v>
      </c>
      <c r="C1029">
        <v>2</v>
      </c>
      <c r="D1029">
        <f>WORKDAY(Table3[[#This Row],[Days for shipment (scheduled)]],Table4[[#This Row],[Week Day]])</f>
        <v>4</v>
      </c>
      <c r="E1029">
        <v>1</v>
      </c>
      <c r="F1029" t="s">
        <v>23</v>
      </c>
      <c r="H1029">
        <v>17</v>
      </c>
      <c r="I1029" t="str">
        <f>_xlfn.XLOOKUP(Table3[[#This Row],[Category Id]],DataCo_Products[Product Category Id],DataCo_Products[Product Category Name])</f>
        <v>Cleats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>
        <v>17</v>
      </c>
      <c r="T1029">
        <v>365</v>
      </c>
      <c r="U1029" t="str">
        <f>_xlfn.XLOOKUP(Table3[[#This Row],[Product Id]],DataCo_Products[Product Id],DataCo_Products[Product Name])</f>
        <v>Perfect Fitness Perfect Rip Deck</v>
      </c>
      <c r="V1029">
        <v>59.990001679999999</v>
      </c>
      <c r="W1029">
        <v>54.488929209402009</v>
      </c>
      <c r="X1029">
        <v>2</v>
      </c>
      <c r="Y1029">
        <v>2.4000000950000002</v>
      </c>
      <c r="Z1029">
        <v>119.98000336</v>
      </c>
      <c r="AA102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29" t="s">
        <v>30</v>
      </c>
    </row>
    <row r="1030" spans="1:28" x14ac:dyDescent="0.35">
      <c r="A1030">
        <v>34773</v>
      </c>
      <c r="B1030" s="1">
        <v>42512</v>
      </c>
      <c r="C1030">
        <v>2</v>
      </c>
      <c r="D1030">
        <f>WORKDAY(Table3[[#This Row],[Days for shipment (scheduled)]],Table4[[#This Row],[Week Day]])</f>
        <v>5</v>
      </c>
      <c r="E1030">
        <v>1</v>
      </c>
      <c r="F1030" t="s">
        <v>23</v>
      </c>
      <c r="H1030">
        <v>17</v>
      </c>
      <c r="I1030" t="str">
        <f>_xlfn.XLOOKUP(Table3[[#This Row],[Category Id]],DataCo_Products[Product Category Id],DataCo_Products[Product Category Name])</f>
        <v>Cleats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>
        <v>17</v>
      </c>
      <c r="T1030">
        <v>365</v>
      </c>
      <c r="U1030" t="str">
        <f>_xlfn.XLOOKUP(Table3[[#This Row],[Product Id]],DataCo_Products[Product Id],DataCo_Products[Product Name])</f>
        <v>Perfect Fitness Perfect Rip Deck</v>
      </c>
      <c r="V1030">
        <v>59.990001679999999</v>
      </c>
      <c r="W1030">
        <v>54.488929209402009</v>
      </c>
      <c r="X1030">
        <v>2</v>
      </c>
      <c r="Y1030">
        <v>24</v>
      </c>
      <c r="Z1030">
        <v>119.98000336</v>
      </c>
      <c r="AA103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30" t="s">
        <v>30</v>
      </c>
    </row>
    <row r="1031" spans="1:28" x14ac:dyDescent="0.35">
      <c r="A1031">
        <v>33824</v>
      </c>
      <c r="B1031" s="1">
        <v>42587</v>
      </c>
      <c r="C1031">
        <v>4</v>
      </c>
      <c r="D1031">
        <f>WORKDAY(Table3[[#This Row],[Days for shipment (scheduled)]],Table4[[#This Row],[Week Day]])</f>
        <v>10</v>
      </c>
      <c r="E1031">
        <v>0</v>
      </c>
      <c r="F1031" t="s">
        <v>62</v>
      </c>
      <c r="H1031">
        <v>13</v>
      </c>
      <c r="I1031" t="str">
        <f>_xlfn.XLOOKUP(Table3[[#This Row],[Category Id]],DataCo_Products[Product Category Id],DataCo_Products[Product Category Name])</f>
        <v>Electronics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>
        <v>13</v>
      </c>
      <c r="T1031">
        <v>278</v>
      </c>
      <c r="U1031" t="str">
        <f>_xlfn.XLOOKUP(Table3[[#This Row],[Product Id]],DataCo_Products[Product Id],DataCo_Products[Product Name])</f>
        <v>Under Armour Men's Compression EV SL Slide</v>
      </c>
      <c r="V1031">
        <v>44.990001679999999</v>
      </c>
      <c r="W1031">
        <v>31.547668386333335</v>
      </c>
      <c r="X1031">
        <v>3</v>
      </c>
      <c r="Y1031">
        <v>6.75</v>
      </c>
      <c r="Z1031">
        <v>134.97000503999999</v>
      </c>
      <c r="AA10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1" t="s">
        <v>66</v>
      </c>
    </row>
    <row r="1032" spans="1:28" x14ac:dyDescent="0.35">
      <c r="A1032">
        <v>31364</v>
      </c>
      <c r="B1032" s="1">
        <v>42404</v>
      </c>
      <c r="C1032">
        <v>4</v>
      </c>
      <c r="D1032">
        <f>WORKDAY(Table3[[#This Row],[Days for shipment (scheduled)]],Table4[[#This Row],[Week Day]])</f>
        <v>11</v>
      </c>
      <c r="E1032">
        <v>0</v>
      </c>
      <c r="F1032" t="s">
        <v>62</v>
      </c>
      <c r="H1032">
        <v>9</v>
      </c>
      <c r="I1032" t="str">
        <f>_xlfn.XLOOKUP(Table3[[#This Row],[Category Id]],DataCo_Products[Product Category Id],DataCo_Products[Product Category Name])</f>
        <v>Cardio Equipment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>
        <v>9</v>
      </c>
      <c r="T1032">
        <v>191</v>
      </c>
      <c r="U1032" t="str">
        <f>_xlfn.XLOOKUP(Table3[[#This Row],[Product Id]],DataCo_Products[Product Id],DataCo_Products[Product Name])</f>
        <v>Nike Men's Free 5.0+ Running Shoe</v>
      </c>
      <c r="V1032">
        <v>99.989997860000003</v>
      </c>
      <c r="W1032">
        <v>95.114003926871064</v>
      </c>
      <c r="X1032">
        <v>3</v>
      </c>
      <c r="Y1032">
        <v>21</v>
      </c>
      <c r="Z1032">
        <v>299.96999357999999</v>
      </c>
      <c r="AA10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2" t="s">
        <v>66</v>
      </c>
    </row>
    <row r="1033" spans="1:28" x14ac:dyDescent="0.35">
      <c r="A1033">
        <v>40495</v>
      </c>
      <c r="B1033" s="1">
        <v>42596</v>
      </c>
      <c r="C1033">
        <v>4</v>
      </c>
      <c r="D1033">
        <f>WORKDAY(Table3[[#This Row],[Days for shipment (scheduled)]],Table4[[#This Row],[Week Day]])</f>
        <v>12</v>
      </c>
      <c r="E1033">
        <v>0</v>
      </c>
      <c r="F1033" t="s">
        <v>62</v>
      </c>
      <c r="H1033">
        <v>9</v>
      </c>
      <c r="I1033" t="str">
        <f>_xlfn.XLOOKUP(Table3[[#This Row],[Category Id]],DataCo_Products[Product Category Id],DataCo_Products[Product Category Name])</f>
        <v>Cardio Equipment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>
        <v>9</v>
      </c>
      <c r="T1033">
        <v>191</v>
      </c>
      <c r="U1033" t="str">
        <f>_xlfn.XLOOKUP(Table3[[#This Row],[Product Id]],DataCo_Products[Product Id],DataCo_Products[Product Name])</f>
        <v>Nike Men's Free 5.0+ Running Shoe</v>
      </c>
      <c r="V1033">
        <v>99.989997860000003</v>
      </c>
      <c r="W1033">
        <v>95.114003926871064</v>
      </c>
      <c r="X1033">
        <v>3</v>
      </c>
      <c r="Y1033">
        <v>27</v>
      </c>
      <c r="Z1033">
        <v>299.96999357999999</v>
      </c>
      <c r="AA10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3" t="s">
        <v>66</v>
      </c>
    </row>
    <row r="1034" spans="1:28" x14ac:dyDescent="0.35">
      <c r="A1034">
        <v>31364</v>
      </c>
      <c r="B1034" s="1">
        <v>42404</v>
      </c>
      <c r="C1034">
        <v>4</v>
      </c>
      <c r="D1034">
        <f>WORKDAY(Table3[[#This Row],[Days for shipment (scheduled)]],Table4[[#This Row],[Week Day]])</f>
        <v>13</v>
      </c>
      <c r="E1034">
        <v>0</v>
      </c>
      <c r="F1034" t="s">
        <v>62</v>
      </c>
      <c r="H1034">
        <v>9</v>
      </c>
      <c r="I1034" t="str">
        <f>_xlfn.XLOOKUP(Table3[[#This Row],[Category Id]],DataCo_Products[Product Category Id],DataCo_Products[Product Category Name])</f>
        <v>Cardio Equipment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>
        <v>9</v>
      </c>
      <c r="T1034">
        <v>191</v>
      </c>
      <c r="U1034" t="str">
        <f>_xlfn.XLOOKUP(Table3[[#This Row],[Product Id]],DataCo_Products[Product Id],DataCo_Products[Product Name])</f>
        <v>Nike Men's Free 5.0+ Running Shoe</v>
      </c>
      <c r="V1034">
        <v>99.989997860000003</v>
      </c>
      <c r="W1034">
        <v>95.114003926871064</v>
      </c>
      <c r="X1034">
        <v>3</v>
      </c>
      <c r="Y1034">
        <v>27</v>
      </c>
      <c r="Z1034">
        <v>299.96999357999999</v>
      </c>
      <c r="AA10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4" t="s">
        <v>66</v>
      </c>
    </row>
    <row r="1035" spans="1:28" x14ac:dyDescent="0.35">
      <c r="A1035">
        <v>34506</v>
      </c>
      <c r="B1035" s="1">
        <v>42508</v>
      </c>
      <c r="C1035">
        <v>4</v>
      </c>
      <c r="D1035">
        <f>WORKDAY(Table3[[#This Row],[Days for shipment (scheduled)]],Table4[[#This Row],[Week Day]])</f>
        <v>5</v>
      </c>
      <c r="E1035">
        <v>0</v>
      </c>
      <c r="F1035" t="s">
        <v>62</v>
      </c>
      <c r="H1035">
        <v>17</v>
      </c>
      <c r="I1035" t="str">
        <f>_xlfn.XLOOKUP(Table3[[#This Row],[Category Id]],DataCo_Products[Product Category Id],DataCo_Products[Product Category Name])</f>
        <v>Cleats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>
        <v>17</v>
      </c>
      <c r="T1035">
        <v>365</v>
      </c>
      <c r="U1035" t="str">
        <f>_xlfn.XLOOKUP(Table3[[#This Row],[Product Id]],DataCo_Products[Product Id],DataCo_Products[Product Name])</f>
        <v>Perfect Fitness Perfect Rip Deck</v>
      </c>
      <c r="V1035">
        <v>59.990001679999999</v>
      </c>
      <c r="W1035">
        <v>54.488929209402009</v>
      </c>
      <c r="X1035">
        <v>3</v>
      </c>
      <c r="Y1035">
        <v>9</v>
      </c>
      <c r="Z1035">
        <v>179.97000503999999</v>
      </c>
      <c r="AA10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5" t="s">
        <v>66</v>
      </c>
    </row>
    <row r="1036" spans="1:28" x14ac:dyDescent="0.35">
      <c r="A1036">
        <v>33607</v>
      </c>
      <c r="B1036" s="1">
        <v>42495</v>
      </c>
      <c r="C1036">
        <v>4</v>
      </c>
      <c r="D1036">
        <f>WORKDAY(Table3[[#This Row],[Days for shipment (scheduled)]],Table4[[#This Row],[Week Day]])</f>
        <v>6</v>
      </c>
      <c r="E1036">
        <v>0</v>
      </c>
      <c r="F1036" t="s">
        <v>62</v>
      </c>
      <c r="H1036">
        <v>17</v>
      </c>
      <c r="I1036" t="str">
        <f>_xlfn.XLOOKUP(Table3[[#This Row],[Category Id]],DataCo_Products[Product Category Id],DataCo_Products[Product Category Name])</f>
        <v>Cleats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>
        <v>17</v>
      </c>
      <c r="T1036">
        <v>365</v>
      </c>
      <c r="U1036" t="str">
        <f>_xlfn.XLOOKUP(Table3[[#This Row],[Product Id]],DataCo_Products[Product Id],DataCo_Products[Product Name])</f>
        <v>Perfect Fitness Perfect Rip Deck</v>
      </c>
      <c r="V1036">
        <v>59.990001679999999</v>
      </c>
      <c r="W1036">
        <v>54.488929209402009</v>
      </c>
      <c r="X1036">
        <v>3</v>
      </c>
      <c r="Y1036">
        <v>12.600000380000001</v>
      </c>
      <c r="Z1036">
        <v>179.97000503999999</v>
      </c>
      <c r="AA10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6" t="s">
        <v>66</v>
      </c>
    </row>
    <row r="1037" spans="1:28" x14ac:dyDescent="0.35">
      <c r="A1037">
        <v>32617</v>
      </c>
      <c r="B1037" s="1">
        <v>42481</v>
      </c>
      <c r="C1037">
        <v>4</v>
      </c>
      <c r="D1037">
        <f>WORKDAY(Table3[[#This Row],[Days for shipment (scheduled)]],Table4[[#This Row],[Week Day]])</f>
        <v>9</v>
      </c>
      <c r="E1037">
        <v>0</v>
      </c>
      <c r="F1037" t="s">
        <v>62</v>
      </c>
      <c r="H1037">
        <v>17</v>
      </c>
      <c r="I1037" t="str">
        <f>_xlfn.XLOOKUP(Table3[[#This Row],[Category Id]],DataCo_Products[Product Category Id],DataCo_Products[Product Category Name])</f>
        <v>Cleats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>
        <v>17</v>
      </c>
      <c r="T1037">
        <v>365</v>
      </c>
      <c r="U1037" t="str">
        <f>_xlfn.XLOOKUP(Table3[[#This Row],[Product Id]],DataCo_Products[Product Id],DataCo_Products[Product Name])</f>
        <v>Perfect Fitness Perfect Rip Deck</v>
      </c>
      <c r="V1037">
        <v>59.990001679999999</v>
      </c>
      <c r="W1037">
        <v>54.488929209402009</v>
      </c>
      <c r="X1037">
        <v>3</v>
      </c>
      <c r="Y1037">
        <v>21.600000380000001</v>
      </c>
      <c r="Z1037">
        <v>179.97000503999999</v>
      </c>
      <c r="AA10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7" t="s">
        <v>66</v>
      </c>
    </row>
    <row r="1038" spans="1:28" x14ac:dyDescent="0.35">
      <c r="A1038">
        <v>37496</v>
      </c>
      <c r="B1038" s="1">
        <v>42376</v>
      </c>
      <c r="C1038">
        <v>4</v>
      </c>
      <c r="D1038">
        <f>WORKDAY(Table3[[#This Row],[Days for shipment (scheduled)]],Table4[[#This Row],[Week Day]])</f>
        <v>10</v>
      </c>
      <c r="E1038">
        <v>0</v>
      </c>
      <c r="F1038" t="s">
        <v>62</v>
      </c>
      <c r="H1038">
        <v>29</v>
      </c>
      <c r="I1038" t="str">
        <f>_xlfn.XLOOKUP(Table3[[#This Row],[Category Id]],DataCo_Products[Product Category Id],DataCo_Products[Product Category Name])</f>
        <v>Shop By Sport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>
        <v>29</v>
      </c>
      <c r="T1038">
        <v>627</v>
      </c>
      <c r="U1038" t="str">
        <f>_xlfn.XLOOKUP(Table3[[#This Row],[Product Id]],DataCo_Products[Product Id],DataCo_Products[Product Name])</f>
        <v>Under Armour Girls' Toddler Spine Surge Runni</v>
      </c>
      <c r="V1038">
        <v>39.990001679999999</v>
      </c>
      <c r="W1038">
        <v>34.198098313835338</v>
      </c>
      <c r="X1038">
        <v>3</v>
      </c>
      <c r="Y1038">
        <v>1.2000000479999999</v>
      </c>
      <c r="Z1038">
        <v>119.97000503999999</v>
      </c>
      <c r="AA10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8" t="s">
        <v>66</v>
      </c>
    </row>
    <row r="1039" spans="1:28" x14ac:dyDescent="0.35">
      <c r="A1039">
        <v>32617</v>
      </c>
      <c r="B1039" s="1">
        <v>42481</v>
      </c>
      <c r="C1039">
        <v>4</v>
      </c>
      <c r="D1039">
        <f>WORKDAY(Table3[[#This Row],[Days for shipment (scheduled)]],Table4[[#This Row],[Week Day]])</f>
        <v>11</v>
      </c>
      <c r="E1039">
        <v>0</v>
      </c>
      <c r="F1039" t="s">
        <v>62</v>
      </c>
      <c r="H1039">
        <v>26</v>
      </c>
      <c r="I1039" t="str">
        <f>_xlfn.XLOOKUP(Table3[[#This Row],[Category Id]],DataCo_Products[Product Category Id],DataCo_Products[Product Category Name])</f>
        <v>Girls' Apparel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>
        <v>26</v>
      </c>
      <c r="T1039">
        <v>567</v>
      </c>
      <c r="U1039" t="str">
        <f>_xlfn.XLOOKUP(Table3[[#This Row],[Product Id]],DataCo_Products[Product Id],DataCo_Products[Product Name])</f>
        <v>adidas Men's Germany Black Crest Away Tee</v>
      </c>
      <c r="V1039">
        <v>25</v>
      </c>
      <c r="W1039">
        <v>17.922466723766668</v>
      </c>
      <c r="X1039">
        <v>3</v>
      </c>
      <c r="Y1039">
        <v>1.5</v>
      </c>
      <c r="Z1039">
        <v>75</v>
      </c>
      <c r="AA10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39" t="s">
        <v>66</v>
      </c>
    </row>
    <row r="1040" spans="1:28" x14ac:dyDescent="0.35">
      <c r="A1040">
        <v>49075</v>
      </c>
      <c r="B1040" s="1">
        <v>42721</v>
      </c>
      <c r="C1040">
        <v>4</v>
      </c>
      <c r="D1040">
        <f>WORKDAY(Table3[[#This Row],[Days for shipment (scheduled)]],Table4[[#This Row],[Week Day]])</f>
        <v>12</v>
      </c>
      <c r="E1040">
        <v>0</v>
      </c>
      <c r="F1040" t="s">
        <v>62</v>
      </c>
      <c r="H1040">
        <v>24</v>
      </c>
      <c r="I1040" t="str">
        <f>_xlfn.XLOOKUP(Table3[[#This Row],[Category Id]],DataCo_Products[Product Category Id],DataCo_Products[Product Category Name])</f>
        <v>Women's Apparel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>
        <v>24</v>
      </c>
      <c r="T1040">
        <v>502</v>
      </c>
      <c r="U1040" t="str">
        <f>_xlfn.XLOOKUP(Table3[[#This Row],[Product Id]],DataCo_Products[Product Id],DataCo_Products[Product Name])</f>
        <v>Nike Men's Dri-FIT Victory Golf Polo</v>
      </c>
      <c r="V1040">
        <v>50</v>
      </c>
      <c r="W1040">
        <v>43.678035218757444</v>
      </c>
      <c r="X1040">
        <v>3</v>
      </c>
      <c r="Y1040">
        <v>18</v>
      </c>
      <c r="Z1040">
        <v>150</v>
      </c>
      <c r="AA10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0" t="s">
        <v>66</v>
      </c>
    </row>
    <row r="1041" spans="1:28" x14ac:dyDescent="0.35">
      <c r="A1041">
        <v>33824</v>
      </c>
      <c r="B1041" s="1">
        <v>42587</v>
      </c>
      <c r="C1041">
        <v>4</v>
      </c>
      <c r="D1041">
        <f>WORKDAY(Table3[[#This Row],[Days for shipment (scheduled)]],Table4[[#This Row],[Week Day]])</f>
        <v>13</v>
      </c>
      <c r="E1041">
        <v>0</v>
      </c>
      <c r="F1041" t="s">
        <v>62</v>
      </c>
      <c r="H1041">
        <v>24</v>
      </c>
      <c r="I1041" t="str">
        <f>_xlfn.XLOOKUP(Table3[[#This Row],[Category Id]],DataCo_Products[Product Category Id],DataCo_Products[Product Category Name])</f>
        <v>Women's Apparel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>
        <v>24</v>
      </c>
      <c r="T1041">
        <v>502</v>
      </c>
      <c r="U1041" t="str">
        <f>_xlfn.XLOOKUP(Table3[[#This Row],[Product Id]],DataCo_Products[Product Id],DataCo_Products[Product Name])</f>
        <v>Nike Men's Dri-FIT Victory Golf Polo</v>
      </c>
      <c r="V1041">
        <v>50</v>
      </c>
      <c r="W1041">
        <v>43.678035218757444</v>
      </c>
      <c r="X1041">
        <v>3</v>
      </c>
      <c r="Y1041">
        <v>18</v>
      </c>
      <c r="Z1041">
        <v>150</v>
      </c>
      <c r="AA10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1" t="s">
        <v>66</v>
      </c>
    </row>
    <row r="1042" spans="1:28" x14ac:dyDescent="0.35">
      <c r="A1042">
        <v>49075</v>
      </c>
      <c r="B1042" s="1">
        <v>42721</v>
      </c>
      <c r="C1042">
        <v>4</v>
      </c>
      <c r="D1042">
        <f>WORKDAY(Table3[[#This Row],[Days for shipment (scheduled)]],Table4[[#This Row],[Week Day]])</f>
        <v>5</v>
      </c>
      <c r="E1042">
        <v>0</v>
      </c>
      <c r="F1042" t="s">
        <v>62</v>
      </c>
      <c r="H1042">
        <v>24</v>
      </c>
      <c r="I1042" t="str">
        <f>_xlfn.XLOOKUP(Table3[[#This Row],[Category Id]],DataCo_Products[Product Category Id],DataCo_Products[Product Category Name])</f>
        <v>Women's Apparel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>
        <v>24</v>
      </c>
      <c r="T1042">
        <v>502</v>
      </c>
      <c r="U1042" t="str">
        <f>_xlfn.XLOOKUP(Table3[[#This Row],[Product Id]],DataCo_Products[Product Id],DataCo_Products[Product Name])</f>
        <v>Nike Men's Dri-FIT Victory Golf Polo</v>
      </c>
      <c r="V1042">
        <v>50</v>
      </c>
      <c r="W1042">
        <v>43.678035218757444</v>
      </c>
      <c r="X1042">
        <v>3</v>
      </c>
      <c r="Y1042">
        <v>19.5</v>
      </c>
      <c r="Z1042">
        <v>150</v>
      </c>
      <c r="AA10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2" t="s">
        <v>66</v>
      </c>
    </row>
    <row r="1043" spans="1:28" x14ac:dyDescent="0.35">
      <c r="A1043">
        <v>41623</v>
      </c>
      <c r="B1043" s="1">
        <v>42612</v>
      </c>
      <c r="C1043">
        <v>4</v>
      </c>
      <c r="D1043">
        <f>WORKDAY(Table3[[#This Row],[Days for shipment (scheduled)]],Table4[[#This Row],[Week Day]])</f>
        <v>6</v>
      </c>
      <c r="E1043">
        <v>0</v>
      </c>
      <c r="F1043" t="s">
        <v>62</v>
      </c>
      <c r="H1043">
        <v>29</v>
      </c>
      <c r="I1043" t="str">
        <f>_xlfn.XLOOKUP(Table3[[#This Row],[Category Id]],DataCo_Products[Product Category Id],DataCo_Products[Product Category Name])</f>
        <v>Shop By Sport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>
        <v>29</v>
      </c>
      <c r="T1043">
        <v>627</v>
      </c>
      <c r="U1043" t="str">
        <f>_xlfn.XLOOKUP(Table3[[#This Row],[Product Id]],DataCo_Products[Product Id],DataCo_Products[Product Name])</f>
        <v>Under Armour Girls' Toddler Spine Surge Runni</v>
      </c>
      <c r="V1043">
        <v>39.990001679999999</v>
      </c>
      <c r="W1043">
        <v>34.198098313835338</v>
      </c>
      <c r="X1043">
        <v>3</v>
      </c>
      <c r="Y1043">
        <v>20.38999939</v>
      </c>
      <c r="Z1043">
        <v>119.97000503999999</v>
      </c>
      <c r="AA10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3" t="s">
        <v>66</v>
      </c>
    </row>
    <row r="1044" spans="1:28" x14ac:dyDescent="0.35">
      <c r="A1044">
        <v>39271</v>
      </c>
      <c r="B1044" s="1">
        <v>42578</v>
      </c>
      <c r="C1044">
        <v>4</v>
      </c>
      <c r="D1044">
        <f>WORKDAY(Table3[[#This Row],[Days for shipment (scheduled)]],Table4[[#This Row],[Week Day]])</f>
        <v>9</v>
      </c>
      <c r="E1044">
        <v>0</v>
      </c>
      <c r="F1044" t="s">
        <v>62</v>
      </c>
      <c r="H1044">
        <v>29</v>
      </c>
      <c r="I1044" t="str">
        <f>_xlfn.XLOOKUP(Table3[[#This Row],[Category Id]],DataCo_Products[Product Category Id],DataCo_Products[Product Category Name])</f>
        <v>Shop By Sport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>
        <v>29</v>
      </c>
      <c r="T1044">
        <v>627</v>
      </c>
      <c r="U1044" t="str">
        <f>_xlfn.XLOOKUP(Table3[[#This Row],[Product Id]],DataCo_Products[Product Id],DataCo_Products[Product Name])</f>
        <v>Under Armour Girls' Toddler Spine Surge Runni</v>
      </c>
      <c r="V1044">
        <v>39.990001679999999</v>
      </c>
      <c r="W1044">
        <v>34.198098313835338</v>
      </c>
      <c r="X1044">
        <v>3</v>
      </c>
      <c r="Y1044">
        <v>20.38999939</v>
      </c>
      <c r="Z1044">
        <v>119.97000503999999</v>
      </c>
      <c r="AA10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4" t="s">
        <v>66</v>
      </c>
    </row>
    <row r="1045" spans="1:28" x14ac:dyDescent="0.35">
      <c r="A1045">
        <v>38598</v>
      </c>
      <c r="B1045" s="1">
        <v>42568</v>
      </c>
      <c r="C1045">
        <v>4</v>
      </c>
      <c r="D1045">
        <f>WORKDAY(Table3[[#This Row],[Days for shipment (scheduled)]],Table4[[#This Row],[Week Day]])</f>
        <v>10</v>
      </c>
      <c r="E1045">
        <v>0</v>
      </c>
      <c r="F1045" t="s">
        <v>62</v>
      </c>
      <c r="H1045">
        <v>40</v>
      </c>
      <c r="I1045" t="str">
        <f>_xlfn.XLOOKUP(Table3[[#This Row],[Category Id]],DataCo_Products[Product Category Id],DataCo_Products[Product Category Name])</f>
        <v>Accessories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>
        <v>40</v>
      </c>
      <c r="T1045">
        <v>893</v>
      </c>
      <c r="U1045" t="str">
        <f>_xlfn.XLOOKUP(Table3[[#This Row],[Product Id]],DataCo_Products[Product Id],DataCo_Products[Product Name])</f>
        <v>Team Golf Pittsburgh Steelers Putter Grip</v>
      </c>
      <c r="V1045">
        <v>24.989999770000001</v>
      </c>
      <c r="W1045">
        <v>19.858499913833334</v>
      </c>
      <c r="X1045">
        <v>3</v>
      </c>
      <c r="Y1045">
        <v>0.75</v>
      </c>
      <c r="Z1045">
        <v>74.969999310000006</v>
      </c>
      <c r="AA10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5" t="s">
        <v>66</v>
      </c>
    </row>
    <row r="1046" spans="1:28" x14ac:dyDescent="0.35">
      <c r="A1046">
        <v>37845</v>
      </c>
      <c r="B1046" s="1">
        <v>42528</v>
      </c>
      <c r="C1046">
        <v>4</v>
      </c>
      <c r="D1046">
        <f>WORKDAY(Table3[[#This Row],[Days for shipment (scheduled)]],Table4[[#This Row],[Week Day]])</f>
        <v>11</v>
      </c>
      <c r="E1046">
        <v>0</v>
      </c>
      <c r="F1046" t="s">
        <v>62</v>
      </c>
      <c r="H1046">
        <v>41</v>
      </c>
      <c r="I1046" t="str">
        <f>_xlfn.XLOOKUP(Table3[[#This Row],[Category Id]],DataCo_Products[Product Category Id],DataCo_Products[Product Category Name])</f>
        <v>Trade-In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>
        <v>41</v>
      </c>
      <c r="T1046">
        <v>924</v>
      </c>
      <c r="U1046" t="str">
        <f>_xlfn.XLOOKUP(Table3[[#This Row],[Product Id]],DataCo_Products[Product Id],DataCo_Products[Product Name])</f>
        <v>Glove It Urban Brick Golf Towel</v>
      </c>
      <c r="V1046">
        <v>15.989999770000001</v>
      </c>
      <c r="W1046">
        <v>16.143866608000003</v>
      </c>
      <c r="X1046">
        <v>3</v>
      </c>
      <c r="Y1046">
        <v>7.6799998279999997</v>
      </c>
      <c r="Z1046">
        <v>47.969999310000006</v>
      </c>
      <c r="AA10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46" t="s">
        <v>66</v>
      </c>
    </row>
    <row r="1047" spans="1:28" x14ac:dyDescent="0.35">
      <c r="A1047">
        <v>39159</v>
      </c>
      <c r="B1047" s="1">
        <v>42576</v>
      </c>
      <c r="C1047">
        <v>2</v>
      </c>
      <c r="D1047">
        <f>WORKDAY(Table3[[#This Row],[Days for shipment (scheduled)]],Table4[[#This Row],[Week Day]])</f>
        <v>10</v>
      </c>
      <c r="E1047">
        <v>1</v>
      </c>
      <c r="F1047" t="s">
        <v>23</v>
      </c>
      <c r="H1047">
        <v>17</v>
      </c>
      <c r="I1047" t="str">
        <f>_xlfn.XLOOKUP(Table3[[#This Row],[Category Id]],DataCo_Products[Product Category Id],DataCo_Products[Product Category Name])</f>
        <v>Cleats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>
        <v>17</v>
      </c>
      <c r="T1047">
        <v>365</v>
      </c>
      <c r="U1047" t="str">
        <f>_xlfn.XLOOKUP(Table3[[#This Row],[Product Id]],DataCo_Products[Product Id],DataCo_Products[Product Name])</f>
        <v>Perfect Fitness Perfect Rip Deck</v>
      </c>
      <c r="V1047">
        <v>59.990001679999999</v>
      </c>
      <c r="W1047">
        <v>54.488929209402009</v>
      </c>
      <c r="X1047">
        <v>3</v>
      </c>
      <c r="Y1047">
        <v>23.399999619999999</v>
      </c>
      <c r="Z1047">
        <v>179.97000503999999</v>
      </c>
      <c r="AA1047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47" t="s">
        <v>30</v>
      </c>
    </row>
    <row r="1048" spans="1:28" x14ac:dyDescent="0.35">
      <c r="A1048">
        <v>32090</v>
      </c>
      <c r="B1048" s="1">
        <v>42473</v>
      </c>
      <c r="C1048">
        <v>2</v>
      </c>
      <c r="D1048">
        <f>WORKDAY(Table3[[#This Row],[Days for shipment (scheduled)]],Table4[[#This Row],[Week Day]])</f>
        <v>11</v>
      </c>
      <c r="E1048">
        <v>1</v>
      </c>
      <c r="F1048" t="s">
        <v>23</v>
      </c>
      <c r="H1048">
        <v>6</v>
      </c>
      <c r="I1048" t="str">
        <f>_xlfn.XLOOKUP(Table3[[#This Row],[Category Id]],DataCo_Products[Product Category Id],DataCo_Products[Product Category Name])</f>
        <v>Tennis &amp; Racquet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>
        <v>6</v>
      </c>
      <c r="T1048">
        <v>116</v>
      </c>
      <c r="U1048" t="str">
        <f>_xlfn.XLOOKUP(Table3[[#This Row],[Product Id]],DataCo_Products[Product Id],DataCo_Products[Product Name])</f>
        <v>Nike Men's Comfort 2 Slide</v>
      </c>
      <c r="V1048">
        <v>44.990001679999999</v>
      </c>
      <c r="W1048">
        <v>30.409585080374999</v>
      </c>
      <c r="X1048">
        <v>3</v>
      </c>
      <c r="Y1048">
        <v>20.25</v>
      </c>
      <c r="Z1048">
        <v>134.97000503999999</v>
      </c>
      <c r="AA104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48" t="s">
        <v>30</v>
      </c>
    </row>
    <row r="1049" spans="1:28" x14ac:dyDescent="0.35">
      <c r="A1049">
        <v>34631</v>
      </c>
      <c r="B1049" s="1">
        <v>42510</v>
      </c>
      <c r="C1049">
        <v>2</v>
      </c>
      <c r="D1049">
        <f>WORKDAY(Table3[[#This Row],[Days for shipment (scheduled)]],Table4[[#This Row],[Week Day]])</f>
        <v>3</v>
      </c>
      <c r="E1049">
        <v>0</v>
      </c>
      <c r="F1049" t="s">
        <v>23</v>
      </c>
      <c r="H1049">
        <v>9</v>
      </c>
      <c r="I1049" t="str">
        <f>_xlfn.XLOOKUP(Table3[[#This Row],[Category Id]],DataCo_Products[Product Category Id],DataCo_Products[Product Category Name])</f>
        <v>Cardio Equipment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>
        <v>9</v>
      </c>
      <c r="T1049">
        <v>191</v>
      </c>
      <c r="U1049" t="str">
        <f>_xlfn.XLOOKUP(Table3[[#This Row],[Product Id]],DataCo_Products[Product Id],DataCo_Products[Product Name])</f>
        <v>Nike Men's Free 5.0+ Running Shoe</v>
      </c>
      <c r="V1049">
        <v>99.989997860000003</v>
      </c>
      <c r="W1049">
        <v>95.114003926871064</v>
      </c>
      <c r="X1049">
        <v>3</v>
      </c>
      <c r="Y1049">
        <v>6</v>
      </c>
      <c r="Z1049">
        <v>299.96999357999999</v>
      </c>
      <c r="AA104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49" t="s">
        <v>30</v>
      </c>
    </row>
    <row r="1050" spans="1:28" x14ac:dyDescent="0.35">
      <c r="A1050">
        <v>37669</v>
      </c>
      <c r="B1050" s="1">
        <v>42436</v>
      </c>
      <c r="C1050">
        <v>2</v>
      </c>
      <c r="D1050">
        <f>WORKDAY(Table3[[#This Row],[Days for shipment (scheduled)]],Table4[[#This Row],[Week Day]])</f>
        <v>4</v>
      </c>
      <c r="E1050">
        <v>1</v>
      </c>
      <c r="F1050" t="s">
        <v>23</v>
      </c>
      <c r="H1050">
        <v>9</v>
      </c>
      <c r="I1050" t="str">
        <f>_xlfn.XLOOKUP(Table3[[#This Row],[Category Id]],DataCo_Products[Product Category Id],DataCo_Products[Product Category Name])</f>
        <v>Cardio Equipment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>
        <v>9</v>
      </c>
      <c r="T1050">
        <v>191</v>
      </c>
      <c r="U1050" t="str">
        <f>_xlfn.XLOOKUP(Table3[[#This Row],[Product Id]],DataCo_Products[Product Id],DataCo_Products[Product Name])</f>
        <v>Nike Men's Free 5.0+ Running Shoe</v>
      </c>
      <c r="V1050">
        <v>99.989997860000003</v>
      </c>
      <c r="W1050">
        <v>95.114003926871064</v>
      </c>
      <c r="X1050">
        <v>3</v>
      </c>
      <c r="Y1050">
        <v>21</v>
      </c>
      <c r="Z1050">
        <v>299.96999357999999</v>
      </c>
      <c r="AA105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50" t="s">
        <v>30</v>
      </c>
    </row>
    <row r="1051" spans="1:28" x14ac:dyDescent="0.35">
      <c r="A1051">
        <v>37669</v>
      </c>
      <c r="B1051" s="1">
        <v>42436</v>
      </c>
      <c r="C1051">
        <v>2</v>
      </c>
      <c r="D1051">
        <f>WORKDAY(Table3[[#This Row],[Days for shipment (scheduled)]],Table4[[#This Row],[Week Day]])</f>
        <v>5</v>
      </c>
      <c r="E1051">
        <v>1</v>
      </c>
      <c r="F1051" t="s">
        <v>23</v>
      </c>
      <c r="H1051">
        <v>17</v>
      </c>
      <c r="I1051" t="str">
        <f>_xlfn.XLOOKUP(Table3[[#This Row],[Category Id]],DataCo_Products[Product Category Id],DataCo_Products[Product Category Name])</f>
        <v>Cleats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>
        <v>17</v>
      </c>
      <c r="T1051">
        <v>365</v>
      </c>
      <c r="U1051" t="str">
        <f>_xlfn.XLOOKUP(Table3[[#This Row],[Product Id]],DataCo_Products[Product Id],DataCo_Products[Product Name])</f>
        <v>Perfect Fitness Perfect Rip Deck</v>
      </c>
      <c r="V1051">
        <v>59.990001679999999</v>
      </c>
      <c r="W1051">
        <v>54.488929209402009</v>
      </c>
      <c r="X1051">
        <v>3</v>
      </c>
      <c r="Y1051">
        <v>27</v>
      </c>
      <c r="Z1051">
        <v>179.97000503999999</v>
      </c>
      <c r="AA105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51" t="s">
        <v>30</v>
      </c>
    </row>
    <row r="1052" spans="1:28" x14ac:dyDescent="0.35">
      <c r="A1052">
        <v>34773</v>
      </c>
      <c r="B1052" s="1">
        <v>42512</v>
      </c>
      <c r="C1052">
        <v>2</v>
      </c>
      <c r="D1052">
        <f>WORKDAY(Table3[[#This Row],[Days for shipment (scheduled)]],Table4[[#This Row],[Week Day]])</f>
        <v>6</v>
      </c>
      <c r="E1052">
        <v>1</v>
      </c>
      <c r="F1052" t="s">
        <v>23</v>
      </c>
      <c r="H1052">
        <v>24</v>
      </c>
      <c r="I1052" t="str">
        <f>_xlfn.XLOOKUP(Table3[[#This Row],[Category Id]],DataCo_Products[Product Category Id],DataCo_Products[Product Category Name])</f>
        <v>Women's Apparel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>
        <v>24</v>
      </c>
      <c r="T1052">
        <v>502</v>
      </c>
      <c r="U1052" t="str">
        <f>_xlfn.XLOOKUP(Table3[[#This Row],[Product Id]],DataCo_Products[Product Id],DataCo_Products[Product Name])</f>
        <v>Nike Men's Dri-FIT Victory Golf Polo</v>
      </c>
      <c r="V1052">
        <v>50</v>
      </c>
      <c r="W1052">
        <v>43.678035218757444</v>
      </c>
      <c r="X1052">
        <v>3</v>
      </c>
      <c r="Y1052">
        <v>4.5</v>
      </c>
      <c r="Z1052">
        <v>150</v>
      </c>
      <c r="AA105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52" t="s">
        <v>30</v>
      </c>
    </row>
    <row r="1053" spans="1:28" x14ac:dyDescent="0.35">
      <c r="A1053">
        <v>40085</v>
      </c>
      <c r="B1053" s="1">
        <v>42590</v>
      </c>
      <c r="C1053">
        <v>2</v>
      </c>
      <c r="D1053">
        <f>WORKDAY(Table3[[#This Row],[Days for shipment (scheduled)]],Table4[[#This Row],[Week Day]])</f>
        <v>9</v>
      </c>
      <c r="E1053">
        <v>1</v>
      </c>
      <c r="F1053" t="s">
        <v>23</v>
      </c>
      <c r="H1053">
        <v>24</v>
      </c>
      <c r="I1053" t="str">
        <f>_xlfn.XLOOKUP(Table3[[#This Row],[Category Id]],DataCo_Products[Product Category Id],DataCo_Products[Product Category Name])</f>
        <v>Women's Apparel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>
        <v>24</v>
      </c>
      <c r="T1053">
        <v>502</v>
      </c>
      <c r="U1053" t="str">
        <f>_xlfn.XLOOKUP(Table3[[#This Row],[Product Id]],DataCo_Products[Product Id],DataCo_Products[Product Name])</f>
        <v>Nike Men's Dri-FIT Victory Golf Polo</v>
      </c>
      <c r="V1053">
        <v>50</v>
      </c>
      <c r="W1053">
        <v>43.678035218757444</v>
      </c>
      <c r="X1053">
        <v>3</v>
      </c>
      <c r="Y1053">
        <v>10.5</v>
      </c>
      <c r="Z1053">
        <v>150</v>
      </c>
      <c r="AA105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53" t="s">
        <v>30</v>
      </c>
    </row>
    <row r="1054" spans="1:28" x14ac:dyDescent="0.35">
      <c r="A1054">
        <v>39159</v>
      </c>
      <c r="B1054" s="1">
        <v>42576</v>
      </c>
      <c r="C1054">
        <v>2</v>
      </c>
      <c r="D1054">
        <f>WORKDAY(Table3[[#This Row],[Days for shipment (scheduled)]],Table4[[#This Row],[Week Day]])</f>
        <v>10</v>
      </c>
      <c r="E1054">
        <v>1</v>
      </c>
      <c r="F1054" t="s">
        <v>23</v>
      </c>
      <c r="H1054">
        <v>24</v>
      </c>
      <c r="I1054" t="str">
        <f>_xlfn.XLOOKUP(Table3[[#This Row],[Category Id]],DataCo_Products[Product Category Id],DataCo_Products[Product Category Name])</f>
        <v>Women's Apparel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>
        <v>24</v>
      </c>
      <c r="T1054">
        <v>502</v>
      </c>
      <c r="U1054" t="str">
        <f>_xlfn.XLOOKUP(Table3[[#This Row],[Product Id]],DataCo_Products[Product Id],DataCo_Products[Product Name])</f>
        <v>Nike Men's Dri-FIT Victory Golf Polo</v>
      </c>
      <c r="V1054">
        <v>50</v>
      </c>
      <c r="W1054">
        <v>43.678035218757444</v>
      </c>
      <c r="X1054">
        <v>4</v>
      </c>
      <c r="Y1054">
        <v>34</v>
      </c>
      <c r="Z1054">
        <v>200</v>
      </c>
      <c r="AA10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54" t="s">
        <v>30</v>
      </c>
    </row>
    <row r="1055" spans="1:28" x14ac:dyDescent="0.35">
      <c r="A1055">
        <v>32102</v>
      </c>
      <c r="B1055" s="1">
        <v>42473</v>
      </c>
      <c r="C1055">
        <v>2</v>
      </c>
      <c r="D1055">
        <f>WORKDAY(Table3[[#This Row],[Days for shipment (scheduled)]],Table4[[#This Row],[Week Day]])</f>
        <v>11</v>
      </c>
      <c r="E1055">
        <v>1</v>
      </c>
      <c r="F1055" t="s">
        <v>23</v>
      </c>
      <c r="H1055">
        <v>13</v>
      </c>
      <c r="I1055" t="str">
        <f>_xlfn.XLOOKUP(Table3[[#This Row],[Category Id]],DataCo_Products[Product Category Id],DataCo_Products[Product Category Name])</f>
        <v>Electronics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>
        <v>13</v>
      </c>
      <c r="T1055">
        <v>282</v>
      </c>
      <c r="U1055" t="str">
        <f>_xlfn.XLOOKUP(Table3[[#This Row],[Product Id]],DataCo_Products[Product Id],DataCo_Products[Product Name])</f>
        <v>Under Armour Women's Ignite PIP VI Slide</v>
      </c>
      <c r="V1055">
        <v>31.989999770000001</v>
      </c>
      <c r="W1055">
        <v>27.763856872771434</v>
      </c>
      <c r="X1055">
        <v>4</v>
      </c>
      <c r="Y1055">
        <v>1.2799999710000001</v>
      </c>
      <c r="Z1055">
        <v>127.95999908</v>
      </c>
      <c r="AA105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55" t="s">
        <v>30</v>
      </c>
    </row>
    <row r="1056" spans="1:28" x14ac:dyDescent="0.35">
      <c r="A1056">
        <v>37763</v>
      </c>
      <c r="B1056" s="1">
        <v>42497</v>
      </c>
      <c r="C1056">
        <v>2</v>
      </c>
      <c r="D1056">
        <f>WORKDAY(Table3[[#This Row],[Days for shipment (scheduled)]],Table4[[#This Row],[Week Day]])</f>
        <v>3</v>
      </c>
      <c r="E1056">
        <v>1</v>
      </c>
      <c r="F1056" t="s">
        <v>23</v>
      </c>
      <c r="H1056">
        <v>17</v>
      </c>
      <c r="I1056" t="str">
        <f>_xlfn.XLOOKUP(Table3[[#This Row],[Category Id]],DataCo_Products[Product Category Id],DataCo_Products[Product Category Name])</f>
        <v>Cleats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>
        <v>17</v>
      </c>
      <c r="T1056">
        <v>365</v>
      </c>
      <c r="U1056" t="str">
        <f>_xlfn.XLOOKUP(Table3[[#This Row],[Product Id]],DataCo_Products[Product Id],DataCo_Products[Product Name])</f>
        <v>Perfect Fitness Perfect Rip Deck</v>
      </c>
      <c r="V1056">
        <v>59.990001679999999</v>
      </c>
      <c r="W1056">
        <v>54.488929209402009</v>
      </c>
      <c r="X1056">
        <v>4</v>
      </c>
      <c r="Y1056">
        <v>31.190000529999999</v>
      </c>
      <c r="Z1056">
        <v>239.96000672</v>
      </c>
      <c r="AA105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56" t="s">
        <v>30</v>
      </c>
    </row>
    <row r="1057" spans="1:28" x14ac:dyDescent="0.35">
      <c r="A1057">
        <v>37867</v>
      </c>
      <c r="B1057" s="1">
        <v>42528</v>
      </c>
      <c r="C1057">
        <v>2</v>
      </c>
      <c r="D1057">
        <f>WORKDAY(Table3[[#This Row],[Days for shipment (scheduled)]],Table4[[#This Row],[Week Day]])</f>
        <v>4</v>
      </c>
      <c r="E1057">
        <v>1</v>
      </c>
      <c r="F1057" t="s">
        <v>23</v>
      </c>
      <c r="H1057">
        <v>17</v>
      </c>
      <c r="I1057" t="str">
        <f>_xlfn.XLOOKUP(Table3[[#This Row],[Category Id]],DataCo_Products[Product Category Id],DataCo_Products[Product Category Name])</f>
        <v>Cleats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>
        <v>17</v>
      </c>
      <c r="T1057">
        <v>365</v>
      </c>
      <c r="U1057" t="str">
        <f>_xlfn.XLOOKUP(Table3[[#This Row],[Product Id]],DataCo_Products[Product Id],DataCo_Products[Product Name])</f>
        <v>Perfect Fitness Perfect Rip Deck</v>
      </c>
      <c r="V1057">
        <v>59.990001679999999</v>
      </c>
      <c r="W1057">
        <v>54.488929209402009</v>
      </c>
      <c r="X1057">
        <v>4</v>
      </c>
      <c r="Y1057">
        <v>47.990001679999999</v>
      </c>
      <c r="Z1057">
        <v>239.96000672</v>
      </c>
      <c r="AA105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57" t="s">
        <v>30</v>
      </c>
    </row>
    <row r="1058" spans="1:28" x14ac:dyDescent="0.35">
      <c r="A1058">
        <v>31905</v>
      </c>
      <c r="B1058" s="1">
        <v>42647</v>
      </c>
      <c r="C1058">
        <v>2</v>
      </c>
      <c r="D1058">
        <f>WORKDAY(Table3[[#This Row],[Days for shipment (scheduled)]],Table4[[#This Row],[Week Day]])</f>
        <v>5</v>
      </c>
      <c r="E1058">
        <v>1</v>
      </c>
      <c r="F1058" t="s">
        <v>23</v>
      </c>
      <c r="H1058">
        <v>17</v>
      </c>
      <c r="I1058" t="str">
        <f>_xlfn.XLOOKUP(Table3[[#This Row],[Category Id]],DataCo_Products[Product Category Id],DataCo_Products[Product Category Name])</f>
        <v>Cleats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>
        <v>17</v>
      </c>
      <c r="T1058">
        <v>365</v>
      </c>
      <c r="U1058" t="str">
        <f>_xlfn.XLOOKUP(Table3[[#This Row],[Product Id]],DataCo_Products[Product Id],DataCo_Products[Product Name])</f>
        <v>Perfect Fitness Perfect Rip Deck</v>
      </c>
      <c r="V1058">
        <v>59.990001679999999</v>
      </c>
      <c r="W1058">
        <v>54.488929209402009</v>
      </c>
      <c r="X1058">
        <v>4</v>
      </c>
      <c r="Y1058">
        <v>59.990001679999999</v>
      </c>
      <c r="Z1058">
        <v>239.96000672</v>
      </c>
      <c r="AA1058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58" t="s">
        <v>30</v>
      </c>
    </row>
    <row r="1059" spans="1:28" x14ac:dyDescent="0.35">
      <c r="A1059">
        <v>36269</v>
      </c>
      <c r="B1059" s="1">
        <v>42534</v>
      </c>
      <c r="C1059">
        <v>2</v>
      </c>
      <c r="D1059">
        <f>WORKDAY(Table3[[#This Row],[Days for shipment (scheduled)]],Table4[[#This Row],[Week Day]])</f>
        <v>6</v>
      </c>
      <c r="E1059">
        <v>1</v>
      </c>
      <c r="F1059" t="s">
        <v>23</v>
      </c>
      <c r="H1059">
        <v>17</v>
      </c>
      <c r="I1059" t="str">
        <f>_xlfn.XLOOKUP(Table3[[#This Row],[Category Id]],DataCo_Products[Product Category Id],DataCo_Products[Product Category Name])</f>
        <v>Cleats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>
        <v>17</v>
      </c>
      <c r="T1059">
        <v>365</v>
      </c>
      <c r="U1059" t="str">
        <f>_xlfn.XLOOKUP(Table3[[#This Row],[Product Id]],DataCo_Products[Product Id],DataCo_Products[Product Name])</f>
        <v>Perfect Fitness Perfect Rip Deck</v>
      </c>
      <c r="V1059">
        <v>59.990001679999999</v>
      </c>
      <c r="W1059">
        <v>54.488929209402009</v>
      </c>
      <c r="X1059">
        <v>4</v>
      </c>
      <c r="Y1059">
        <v>59.990001679999999</v>
      </c>
      <c r="Z1059">
        <v>239.96000672</v>
      </c>
      <c r="AA1059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59" t="s">
        <v>30</v>
      </c>
    </row>
    <row r="1060" spans="1:28" x14ac:dyDescent="0.35">
      <c r="A1060">
        <v>37867</v>
      </c>
      <c r="B1060" s="1">
        <v>42528</v>
      </c>
      <c r="C1060">
        <v>2</v>
      </c>
      <c r="D1060">
        <f>WORKDAY(Table3[[#This Row],[Days for shipment (scheduled)]],Table4[[#This Row],[Week Day]])</f>
        <v>9</v>
      </c>
      <c r="E1060">
        <v>1</v>
      </c>
      <c r="F1060" t="s">
        <v>23</v>
      </c>
      <c r="H1060">
        <v>17</v>
      </c>
      <c r="I1060" t="str">
        <f>_xlfn.XLOOKUP(Table3[[#This Row],[Category Id]],DataCo_Products[Product Category Id],DataCo_Products[Product Category Name])</f>
        <v>Cleats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>
        <v>17</v>
      </c>
      <c r="T1060">
        <v>365</v>
      </c>
      <c r="U1060" t="str">
        <f>_xlfn.XLOOKUP(Table3[[#This Row],[Product Id]],DataCo_Products[Product Id],DataCo_Products[Product Name])</f>
        <v>Perfect Fitness Perfect Rip Deck</v>
      </c>
      <c r="V1060">
        <v>59.990001679999999</v>
      </c>
      <c r="W1060">
        <v>54.488929209402009</v>
      </c>
      <c r="X1060">
        <v>4</v>
      </c>
      <c r="Y1060">
        <v>59.990001679999999</v>
      </c>
      <c r="Z1060">
        <v>239.96000672</v>
      </c>
      <c r="AA1060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60" t="s">
        <v>30</v>
      </c>
    </row>
    <row r="1061" spans="1:28" x14ac:dyDescent="0.35">
      <c r="A1061">
        <v>40085</v>
      </c>
      <c r="B1061" s="1">
        <v>42590</v>
      </c>
      <c r="C1061">
        <v>2</v>
      </c>
      <c r="D1061">
        <f>WORKDAY(Table3[[#This Row],[Days for shipment (scheduled)]],Table4[[#This Row],[Week Day]])</f>
        <v>10</v>
      </c>
      <c r="E1061">
        <v>1</v>
      </c>
      <c r="F1061" t="s">
        <v>23</v>
      </c>
      <c r="H1061">
        <v>29</v>
      </c>
      <c r="I1061" t="str">
        <f>_xlfn.XLOOKUP(Table3[[#This Row],[Category Id]],DataCo_Products[Product Category Id],DataCo_Products[Product Category Name])</f>
        <v>Shop By Sport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>
        <v>29</v>
      </c>
      <c r="T1061">
        <v>627</v>
      </c>
      <c r="U1061" t="str">
        <f>_xlfn.XLOOKUP(Table3[[#This Row],[Product Id]],DataCo_Products[Product Id],DataCo_Products[Product Name])</f>
        <v>Under Armour Girls' Toddler Spine Surge Runni</v>
      </c>
      <c r="V1061">
        <v>39.990001679999999</v>
      </c>
      <c r="W1061">
        <v>34.198098313835338</v>
      </c>
      <c r="X1061">
        <v>4</v>
      </c>
      <c r="Y1061">
        <v>14.399999619999999</v>
      </c>
      <c r="Z1061">
        <v>159.96000672</v>
      </c>
      <c r="AA1061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61" t="s">
        <v>30</v>
      </c>
    </row>
    <row r="1062" spans="1:28" x14ac:dyDescent="0.35">
      <c r="A1062">
        <v>40085</v>
      </c>
      <c r="B1062" s="1">
        <v>42590</v>
      </c>
      <c r="C1062">
        <v>2</v>
      </c>
      <c r="D1062">
        <f>WORKDAY(Table3[[#This Row],[Days for shipment (scheduled)]],Table4[[#This Row],[Week Day]])</f>
        <v>11</v>
      </c>
      <c r="E1062">
        <v>1</v>
      </c>
      <c r="F1062" t="s">
        <v>23</v>
      </c>
      <c r="H1062">
        <v>24</v>
      </c>
      <c r="I1062" t="str">
        <f>_xlfn.XLOOKUP(Table3[[#This Row],[Category Id]],DataCo_Products[Product Category Id],DataCo_Products[Product Category Name])</f>
        <v>Women's Apparel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>
        <v>24</v>
      </c>
      <c r="T1062">
        <v>502</v>
      </c>
      <c r="U1062" t="str">
        <f>_xlfn.XLOOKUP(Table3[[#This Row],[Product Id]],DataCo_Products[Product Id],DataCo_Products[Product Name])</f>
        <v>Nike Men's Dri-FIT Victory Golf Polo</v>
      </c>
      <c r="V1062">
        <v>50</v>
      </c>
      <c r="W1062">
        <v>43.678035218757444</v>
      </c>
      <c r="X1062">
        <v>4</v>
      </c>
      <c r="Y1062">
        <v>30</v>
      </c>
      <c r="Z1062">
        <v>200</v>
      </c>
      <c r="AA10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62" t="s">
        <v>30</v>
      </c>
    </row>
    <row r="1063" spans="1:28" x14ac:dyDescent="0.35">
      <c r="A1063">
        <v>31697</v>
      </c>
      <c r="B1063" s="1">
        <v>42555</v>
      </c>
      <c r="C1063">
        <v>2</v>
      </c>
      <c r="D1063">
        <f>WORKDAY(Table3[[#This Row],[Days for shipment (scheduled)]],Table4[[#This Row],[Week Day]])</f>
        <v>3</v>
      </c>
      <c r="E1063">
        <v>1</v>
      </c>
      <c r="F1063" t="s">
        <v>23</v>
      </c>
      <c r="H1063">
        <v>17</v>
      </c>
      <c r="I1063" t="str">
        <f>_xlfn.XLOOKUP(Table3[[#This Row],[Category Id]],DataCo_Products[Product Category Id],DataCo_Products[Product Category Name])</f>
        <v>Cleats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>
        <v>17</v>
      </c>
      <c r="T1063">
        <v>365</v>
      </c>
      <c r="U1063" t="str">
        <f>_xlfn.XLOOKUP(Table3[[#This Row],[Product Id]],DataCo_Products[Product Id],DataCo_Products[Product Name])</f>
        <v>Perfect Fitness Perfect Rip Deck</v>
      </c>
      <c r="V1063">
        <v>59.990001679999999</v>
      </c>
      <c r="W1063">
        <v>54.488929209402009</v>
      </c>
      <c r="X1063">
        <v>5</v>
      </c>
      <c r="Y1063">
        <v>16.5</v>
      </c>
      <c r="Z1063">
        <v>299.9500084</v>
      </c>
      <c r="AA1063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63" t="s">
        <v>30</v>
      </c>
    </row>
    <row r="1064" spans="1:28" x14ac:dyDescent="0.35">
      <c r="A1064">
        <v>37276</v>
      </c>
      <c r="B1064" s="1">
        <v>42549</v>
      </c>
      <c r="C1064">
        <v>2</v>
      </c>
      <c r="D1064">
        <f>WORKDAY(Table3[[#This Row],[Days for shipment (scheduled)]],Table4[[#This Row],[Week Day]])</f>
        <v>4</v>
      </c>
      <c r="E1064">
        <v>0</v>
      </c>
      <c r="F1064" t="s">
        <v>23</v>
      </c>
      <c r="H1064">
        <v>17</v>
      </c>
      <c r="I1064" t="str">
        <f>_xlfn.XLOOKUP(Table3[[#This Row],[Category Id]],DataCo_Products[Product Category Id],DataCo_Products[Product Category Name])</f>
        <v>Cleats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>
        <v>17</v>
      </c>
      <c r="T1064">
        <v>365</v>
      </c>
      <c r="U1064" t="str">
        <f>_xlfn.XLOOKUP(Table3[[#This Row],[Product Id]],DataCo_Products[Product Id],DataCo_Products[Product Name])</f>
        <v>Perfect Fitness Perfect Rip Deck</v>
      </c>
      <c r="V1064">
        <v>59.990001679999999</v>
      </c>
      <c r="W1064">
        <v>54.488929209402009</v>
      </c>
      <c r="X1064">
        <v>5</v>
      </c>
      <c r="Y1064">
        <v>38.990001679999999</v>
      </c>
      <c r="Z1064">
        <v>299.9500084</v>
      </c>
      <c r="AA1064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64" t="s">
        <v>30</v>
      </c>
    </row>
    <row r="1065" spans="1:28" x14ac:dyDescent="0.35">
      <c r="A1065">
        <v>37180</v>
      </c>
      <c r="B1065" s="1">
        <v>42547</v>
      </c>
      <c r="C1065">
        <v>2</v>
      </c>
      <c r="D1065">
        <f>WORKDAY(Table3[[#This Row],[Days for shipment (scheduled)]],Table4[[#This Row],[Week Day]])</f>
        <v>5</v>
      </c>
      <c r="E1065">
        <v>1</v>
      </c>
      <c r="F1065" t="s">
        <v>23</v>
      </c>
      <c r="H1065">
        <v>29</v>
      </c>
      <c r="I1065" t="str">
        <f>_xlfn.XLOOKUP(Table3[[#This Row],[Category Id]],DataCo_Products[Product Category Id],DataCo_Products[Product Category Name])</f>
        <v>Shop By Sport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>
        <v>29</v>
      </c>
      <c r="T1065">
        <v>627</v>
      </c>
      <c r="U1065" t="str">
        <f>_xlfn.XLOOKUP(Table3[[#This Row],[Product Id]],DataCo_Products[Product Id],DataCo_Products[Product Name])</f>
        <v>Under Armour Girls' Toddler Spine Surge Runni</v>
      </c>
      <c r="V1065">
        <v>39.990001679999999</v>
      </c>
      <c r="W1065">
        <v>34.198098313835338</v>
      </c>
      <c r="X1065">
        <v>5</v>
      </c>
      <c r="Y1065">
        <v>20</v>
      </c>
      <c r="Z1065">
        <v>199.9500084</v>
      </c>
      <c r="AA106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65" t="s">
        <v>30</v>
      </c>
    </row>
    <row r="1066" spans="1:28" x14ac:dyDescent="0.35">
      <c r="A1066">
        <v>40645</v>
      </c>
      <c r="B1066" s="1">
        <v>42598</v>
      </c>
      <c r="C1066">
        <v>2</v>
      </c>
      <c r="D1066">
        <f>WORKDAY(Table3[[#This Row],[Days for shipment (scheduled)]],Table4[[#This Row],[Week Day]])</f>
        <v>6</v>
      </c>
      <c r="E1066">
        <v>1</v>
      </c>
      <c r="F1066" t="s">
        <v>23</v>
      </c>
      <c r="H1066">
        <v>24</v>
      </c>
      <c r="I1066" t="str">
        <f>_xlfn.XLOOKUP(Table3[[#This Row],[Category Id]],DataCo_Products[Product Category Id],DataCo_Products[Product Category Name])</f>
        <v>Women's Apparel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>
        <v>24</v>
      </c>
      <c r="T1066">
        <v>502</v>
      </c>
      <c r="U1066" t="str">
        <f>_xlfn.XLOOKUP(Table3[[#This Row],[Product Id]],DataCo_Products[Product Id],DataCo_Products[Product Name])</f>
        <v>Nike Men's Dri-FIT Victory Golf Polo</v>
      </c>
      <c r="V1066">
        <v>50</v>
      </c>
      <c r="W1066">
        <v>43.678035218757444</v>
      </c>
      <c r="X1066">
        <v>5</v>
      </c>
      <c r="Y1066">
        <v>25</v>
      </c>
      <c r="Z1066">
        <v>250</v>
      </c>
      <c r="AA1066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66" t="s">
        <v>30</v>
      </c>
    </row>
    <row r="1067" spans="1:28" x14ac:dyDescent="0.35">
      <c r="A1067">
        <v>34631</v>
      </c>
      <c r="B1067" s="1">
        <v>42510</v>
      </c>
      <c r="C1067">
        <v>2</v>
      </c>
      <c r="D1067">
        <f>WORKDAY(Table3[[#This Row],[Days for shipment (scheduled)]],Table4[[#This Row],[Week Day]])</f>
        <v>9</v>
      </c>
      <c r="E1067">
        <v>0</v>
      </c>
      <c r="F1067" t="s">
        <v>23</v>
      </c>
      <c r="H1067">
        <v>24</v>
      </c>
      <c r="I1067" t="str">
        <f>_xlfn.XLOOKUP(Table3[[#This Row],[Category Id]],DataCo_Products[Product Category Id],DataCo_Products[Product Category Name])</f>
        <v>Women's Apparel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>
        <v>24</v>
      </c>
      <c r="T1067">
        <v>502</v>
      </c>
      <c r="U1067" t="str">
        <f>_xlfn.XLOOKUP(Table3[[#This Row],[Product Id]],DataCo_Products[Product Id],DataCo_Products[Product Name])</f>
        <v>Nike Men's Dri-FIT Victory Golf Polo</v>
      </c>
      <c r="V1067">
        <v>50</v>
      </c>
      <c r="W1067">
        <v>43.678035218757444</v>
      </c>
      <c r="X1067">
        <v>5</v>
      </c>
      <c r="Y1067">
        <v>42.5</v>
      </c>
      <c r="Z1067">
        <v>250</v>
      </c>
      <c r="AA1067" t="str">
        <f>IF(AND(Table3[[#This Row],[Payment Type]]="CASH",Table3[[#This Row],[Sales]]&gt;200),"Cash Over 200",IF(AND(Table3[[#This Row],[Payment Type]]="CASH",Table3[[#This Row],[Sales]]&lt;200),"Cash not over 200", "Non-Cash Payments"))</f>
        <v>Cash Over 200</v>
      </c>
      <c r="AB1067" t="s">
        <v>30</v>
      </c>
    </row>
    <row r="1068" spans="1:28" x14ac:dyDescent="0.35">
      <c r="A1068">
        <v>31905</v>
      </c>
      <c r="B1068" s="1">
        <v>42647</v>
      </c>
      <c r="C1068">
        <v>2</v>
      </c>
      <c r="D1068">
        <f>WORKDAY(Table3[[#This Row],[Days for shipment (scheduled)]],Table4[[#This Row],[Week Day]])</f>
        <v>10</v>
      </c>
      <c r="E1068">
        <v>1</v>
      </c>
      <c r="F1068" t="s">
        <v>23</v>
      </c>
      <c r="H1068">
        <v>40</v>
      </c>
      <c r="I1068" t="str">
        <f>_xlfn.XLOOKUP(Table3[[#This Row],[Category Id]],DataCo_Products[Product Category Id],DataCo_Products[Product Category Name])</f>
        <v>Accessories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>
        <v>40</v>
      </c>
      <c r="T1068">
        <v>893</v>
      </c>
      <c r="U1068" t="str">
        <f>_xlfn.XLOOKUP(Table3[[#This Row],[Product Id]],DataCo_Products[Product Id],DataCo_Products[Product Name])</f>
        <v>Team Golf Pittsburgh Steelers Putter Grip</v>
      </c>
      <c r="V1068">
        <v>24.989999770000001</v>
      </c>
      <c r="W1068">
        <v>19.858499913833334</v>
      </c>
      <c r="X1068">
        <v>5</v>
      </c>
      <c r="Y1068">
        <v>3.75</v>
      </c>
      <c r="Z1068">
        <v>124.94999885</v>
      </c>
      <c r="AA106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068" t="s">
        <v>30</v>
      </c>
    </row>
    <row r="1069" spans="1:28" x14ac:dyDescent="0.35">
      <c r="A1069">
        <v>37718</v>
      </c>
      <c r="B1069" s="1">
        <v>42467</v>
      </c>
      <c r="C1069">
        <v>4</v>
      </c>
      <c r="D1069">
        <f>WORKDAY(Table3[[#This Row],[Days for shipment (scheduled)]],Table4[[#This Row],[Week Day]])</f>
        <v>13</v>
      </c>
      <c r="E1069">
        <v>0</v>
      </c>
      <c r="F1069" t="s">
        <v>62</v>
      </c>
      <c r="H1069">
        <v>9</v>
      </c>
      <c r="I1069" t="str">
        <f>_xlfn.XLOOKUP(Table3[[#This Row],[Category Id]],DataCo_Products[Product Category Id],DataCo_Products[Product Category Name])</f>
        <v>Cardio Equipment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>
        <v>9</v>
      </c>
      <c r="T1069">
        <v>191</v>
      </c>
      <c r="U1069" t="str">
        <f>_xlfn.XLOOKUP(Table3[[#This Row],[Product Id]],DataCo_Products[Product Id],DataCo_Products[Product Name])</f>
        <v>Nike Men's Free 5.0+ Running Shoe</v>
      </c>
      <c r="V1069">
        <v>99.989997860000003</v>
      </c>
      <c r="W1069">
        <v>95.114003926871064</v>
      </c>
      <c r="X1069">
        <v>5</v>
      </c>
      <c r="Y1069">
        <v>89.989997860000003</v>
      </c>
      <c r="Z1069">
        <v>499.94998930000003</v>
      </c>
      <c r="AA10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69" t="s">
        <v>66</v>
      </c>
    </row>
    <row r="1070" spans="1:28" x14ac:dyDescent="0.35">
      <c r="A1070">
        <v>34977</v>
      </c>
      <c r="B1070" s="1">
        <v>42515</v>
      </c>
      <c r="C1070">
        <v>4</v>
      </c>
      <c r="D1070">
        <f>WORKDAY(Table3[[#This Row],[Days for shipment (scheduled)]],Table4[[#This Row],[Week Day]])</f>
        <v>5</v>
      </c>
      <c r="E1070">
        <v>0</v>
      </c>
      <c r="F1070" t="s">
        <v>62</v>
      </c>
      <c r="H1070">
        <v>9</v>
      </c>
      <c r="I1070" t="str">
        <f>_xlfn.XLOOKUP(Table3[[#This Row],[Category Id]],DataCo_Products[Product Category Id],DataCo_Products[Product Category Name])</f>
        <v>Cardio Equipment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>
        <v>9</v>
      </c>
      <c r="T1070">
        <v>191</v>
      </c>
      <c r="U1070" t="str">
        <f>_xlfn.XLOOKUP(Table3[[#This Row],[Product Id]],DataCo_Products[Product Id],DataCo_Products[Product Name])</f>
        <v>Nike Men's Free 5.0+ Running Shoe</v>
      </c>
      <c r="V1070">
        <v>99.989997860000003</v>
      </c>
      <c r="W1070">
        <v>95.114003926871064</v>
      </c>
      <c r="X1070">
        <v>5</v>
      </c>
      <c r="Y1070">
        <v>99.989997860000003</v>
      </c>
      <c r="Z1070">
        <v>499.94998930000003</v>
      </c>
      <c r="AA10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0" t="s">
        <v>66</v>
      </c>
    </row>
    <row r="1071" spans="1:28" x14ac:dyDescent="0.35">
      <c r="A1071">
        <v>40138</v>
      </c>
      <c r="B1071" s="1">
        <v>42590</v>
      </c>
      <c r="C1071">
        <v>4</v>
      </c>
      <c r="D1071">
        <f>WORKDAY(Table3[[#This Row],[Days for shipment (scheduled)]],Table4[[#This Row],[Week Day]])</f>
        <v>6</v>
      </c>
      <c r="E1071">
        <v>0</v>
      </c>
      <c r="F1071" t="s">
        <v>62</v>
      </c>
      <c r="H1071">
        <v>17</v>
      </c>
      <c r="I1071" t="str">
        <f>_xlfn.XLOOKUP(Table3[[#This Row],[Category Id]],DataCo_Products[Product Category Id],DataCo_Products[Product Category Name])</f>
        <v>Cleats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>
        <v>17</v>
      </c>
      <c r="T1071">
        <v>365</v>
      </c>
      <c r="U1071" t="str">
        <f>_xlfn.XLOOKUP(Table3[[#This Row],[Product Id]],DataCo_Products[Product Id],DataCo_Products[Product Name])</f>
        <v>Perfect Fitness Perfect Rip Deck</v>
      </c>
      <c r="V1071">
        <v>59.990001679999999</v>
      </c>
      <c r="W1071">
        <v>54.488929209402009</v>
      </c>
      <c r="X1071">
        <v>5</v>
      </c>
      <c r="Y1071">
        <v>9</v>
      </c>
      <c r="Z1071">
        <v>299.9500084</v>
      </c>
      <c r="AA10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1" t="s">
        <v>66</v>
      </c>
    </row>
    <row r="1072" spans="1:28" x14ac:dyDescent="0.35">
      <c r="A1072">
        <v>40776</v>
      </c>
      <c r="B1072" s="1">
        <v>42600</v>
      </c>
      <c r="C1072">
        <v>4</v>
      </c>
      <c r="D1072">
        <f>WORKDAY(Table3[[#This Row],[Days for shipment (scheduled)]],Table4[[#This Row],[Week Day]])</f>
        <v>9</v>
      </c>
      <c r="E1072">
        <v>0</v>
      </c>
      <c r="F1072" t="s">
        <v>62</v>
      </c>
      <c r="H1072">
        <v>17</v>
      </c>
      <c r="I1072" t="str">
        <f>_xlfn.XLOOKUP(Table3[[#This Row],[Category Id]],DataCo_Products[Product Category Id],DataCo_Products[Product Category Name])</f>
        <v>Cleats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>
        <v>17</v>
      </c>
      <c r="T1072">
        <v>365</v>
      </c>
      <c r="U1072" t="str">
        <f>_xlfn.XLOOKUP(Table3[[#This Row],[Product Id]],DataCo_Products[Product Id],DataCo_Products[Product Name])</f>
        <v>Perfect Fitness Perfect Rip Deck</v>
      </c>
      <c r="V1072">
        <v>59.990001679999999</v>
      </c>
      <c r="W1072">
        <v>54.488929209402009</v>
      </c>
      <c r="X1072">
        <v>5</v>
      </c>
      <c r="Y1072">
        <v>27</v>
      </c>
      <c r="Z1072">
        <v>299.9500084</v>
      </c>
      <c r="AA10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2" t="s">
        <v>66</v>
      </c>
    </row>
    <row r="1073" spans="1:28" x14ac:dyDescent="0.35">
      <c r="A1073">
        <v>39582</v>
      </c>
      <c r="B1073" s="1">
        <v>42582</v>
      </c>
      <c r="C1073">
        <v>4</v>
      </c>
      <c r="D1073">
        <f>WORKDAY(Table3[[#This Row],[Days for shipment (scheduled)]],Table4[[#This Row],[Week Day]])</f>
        <v>10</v>
      </c>
      <c r="E1073">
        <v>0</v>
      </c>
      <c r="F1073" t="s">
        <v>62</v>
      </c>
      <c r="H1073">
        <v>17</v>
      </c>
      <c r="I1073" t="str">
        <f>_xlfn.XLOOKUP(Table3[[#This Row],[Category Id]],DataCo_Products[Product Category Id],DataCo_Products[Product Category Name])</f>
        <v>Cleats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>
        <v>17</v>
      </c>
      <c r="T1073">
        <v>365</v>
      </c>
      <c r="U1073" t="str">
        <f>_xlfn.XLOOKUP(Table3[[#This Row],[Product Id]],DataCo_Products[Product Id],DataCo_Products[Product Name])</f>
        <v>Perfect Fitness Perfect Rip Deck</v>
      </c>
      <c r="V1073">
        <v>59.990001679999999</v>
      </c>
      <c r="W1073">
        <v>54.488929209402009</v>
      </c>
      <c r="X1073">
        <v>5</v>
      </c>
      <c r="Y1073">
        <v>27</v>
      </c>
      <c r="Z1073">
        <v>299.9500084</v>
      </c>
      <c r="AA10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3" t="s">
        <v>66</v>
      </c>
    </row>
    <row r="1074" spans="1:28" x14ac:dyDescent="0.35">
      <c r="A1074">
        <v>34284</v>
      </c>
      <c r="B1074" s="1">
        <v>42505</v>
      </c>
      <c r="C1074">
        <v>4</v>
      </c>
      <c r="D1074">
        <f>WORKDAY(Table3[[#This Row],[Days for shipment (scheduled)]],Table4[[#This Row],[Week Day]])</f>
        <v>11</v>
      </c>
      <c r="E1074">
        <v>0</v>
      </c>
      <c r="F1074" t="s">
        <v>62</v>
      </c>
      <c r="H1074">
        <v>26</v>
      </c>
      <c r="I1074" t="str">
        <f>_xlfn.XLOOKUP(Table3[[#This Row],[Category Id]],DataCo_Products[Product Category Id],DataCo_Products[Product Category Name])</f>
        <v>Girls' Apparel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>
        <v>26</v>
      </c>
      <c r="T1074">
        <v>572</v>
      </c>
      <c r="U1074" t="str">
        <f>_xlfn.XLOOKUP(Table3[[#This Row],[Product Id]],DataCo_Products[Product Id],DataCo_Products[Product Name])</f>
        <v>TYR Boys' Team Digi Jammer</v>
      </c>
      <c r="V1074">
        <v>39.990001679999999</v>
      </c>
      <c r="W1074">
        <v>30.892751576250003</v>
      </c>
      <c r="X1074">
        <v>5</v>
      </c>
      <c r="Y1074">
        <v>0</v>
      </c>
      <c r="Z1074">
        <v>199.9500084</v>
      </c>
      <c r="AA10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4" t="s">
        <v>66</v>
      </c>
    </row>
    <row r="1075" spans="1:28" x14ac:dyDescent="0.35">
      <c r="A1075">
        <v>41142</v>
      </c>
      <c r="B1075" s="1">
        <v>42605</v>
      </c>
      <c r="C1075">
        <v>4</v>
      </c>
      <c r="D1075">
        <f>WORKDAY(Table3[[#This Row],[Days for shipment (scheduled)]],Table4[[#This Row],[Week Day]])</f>
        <v>12</v>
      </c>
      <c r="E1075">
        <v>0</v>
      </c>
      <c r="F1075" t="s">
        <v>62</v>
      </c>
      <c r="H1075">
        <v>24</v>
      </c>
      <c r="I1075" t="str">
        <f>_xlfn.XLOOKUP(Table3[[#This Row],[Category Id]],DataCo_Products[Product Category Id],DataCo_Products[Product Category Name])</f>
        <v>Women's Apparel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>
        <v>24</v>
      </c>
      <c r="T1075">
        <v>502</v>
      </c>
      <c r="U1075" t="str">
        <f>_xlfn.XLOOKUP(Table3[[#This Row],[Product Id]],DataCo_Products[Product Id],DataCo_Products[Product Name])</f>
        <v>Nike Men's Dri-FIT Victory Golf Polo</v>
      </c>
      <c r="V1075">
        <v>50</v>
      </c>
      <c r="W1075">
        <v>43.678035218757444</v>
      </c>
      <c r="X1075">
        <v>5</v>
      </c>
      <c r="Y1075">
        <v>10</v>
      </c>
      <c r="Z1075">
        <v>250</v>
      </c>
      <c r="AA10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5" t="s">
        <v>66</v>
      </c>
    </row>
    <row r="1076" spans="1:28" x14ac:dyDescent="0.35">
      <c r="A1076">
        <v>41287</v>
      </c>
      <c r="B1076" s="1">
        <v>42607</v>
      </c>
      <c r="C1076">
        <v>4</v>
      </c>
      <c r="D1076">
        <f>WORKDAY(Table3[[#This Row],[Days for shipment (scheduled)]],Table4[[#This Row],[Week Day]])</f>
        <v>13</v>
      </c>
      <c r="E1076">
        <v>0</v>
      </c>
      <c r="F1076" t="s">
        <v>62</v>
      </c>
      <c r="H1076">
        <v>24</v>
      </c>
      <c r="I1076" t="str">
        <f>_xlfn.XLOOKUP(Table3[[#This Row],[Category Id]],DataCo_Products[Product Category Id],DataCo_Products[Product Category Name])</f>
        <v>Women's Apparel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>
        <v>24</v>
      </c>
      <c r="T1076">
        <v>502</v>
      </c>
      <c r="U1076" t="str">
        <f>_xlfn.XLOOKUP(Table3[[#This Row],[Product Id]],DataCo_Products[Product Id],DataCo_Products[Product Name])</f>
        <v>Nike Men's Dri-FIT Victory Golf Polo</v>
      </c>
      <c r="V1076">
        <v>50</v>
      </c>
      <c r="W1076">
        <v>43.678035218757444</v>
      </c>
      <c r="X1076">
        <v>5</v>
      </c>
      <c r="Y1076">
        <v>32.5</v>
      </c>
      <c r="Z1076">
        <v>250</v>
      </c>
      <c r="AA10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6" t="s">
        <v>66</v>
      </c>
    </row>
    <row r="1077" spans="1:28" x14ac:dyDescent="0.35">
      <c r="A1077">
        <v>35651</v>
      </c>
      <c r="B1077" s="1">
        <v>42466</v>
      </c>
      <c r="C1077">
        <v>4</v>
      </c>
      <c r="D1077">
        <f>WORKDAY(Table3[[#This Row],[Days for shipment (scheduled)]],Table4[[#This Row],[Week Day]])</f>
        <v>5</v>
      </c>
      <c r="E1077">
        <v>0</v>
      </c>
      <c r="F1077" t="s">
        <v>62</v>
      </c>
      <c r="H1077">
        <v>24</v>
      </c>
      <c r="I1077" t="str">
        <f>_xlfn.XLOOKUP(Table3[[#This Row],[Category Id]],DataCo_Products[Product Category Id],DataCo_Products[Product Category Name])</f>
        <v>Women's Apparel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>
        <v>24</v>
      </c>
      <c r="T1077">
        <v>502</v>
      </c>
      <c r="U1077" t="str">
        <f>_xlfn.XLOOKUP(Table3[[#This Row],[Product Id]],DataCo_Products[Product Id],DataCo_Products[Product Name])</f>
        <v>Nike Men's Dri-FIT Victory Golf Polo</v>
      </c>
      <c r="V1077">
        <v>50</v>
      </c>
      <c r="W1077">
        <v>43.678035218757444</v>
      </c>
      <c r="X1077">
        <v>5</v>
      </c>
      <c r="Y1077">
        <v>40</v>
      </c>
      <c r="Z1077">
        <v>250</v>
      </c>
      <c r="AA10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7" t="s">
        <v>66</v>
      </c>
    </row>
    <row r="1078" spans="1:28" x14ac:dyDescent="0.35">
      <c r="A1078">
        <v>41287</v>
      </c>
      <c r="B1078" s="1">
        <v>42607</v>
      </c>
      <c r="C1078">
        <v>4</v>
      </c>
      <c r="D1078">
        <f>WORKDAY(Table3[[#This Row],[Days for shipment (scheduled)]],Table4[[#This Row],[Week Day]])</f>
        <v>6</v>
      </c>
      <c r="E1078">
        <v>0</v>
      </c>
      <c r="F1078" t="s">
        <v>62</v>
      </c>
      <c r="H1078">
        <v>37</v>
      </c>
      <c r="I1078" t="str">
        <f>_xlfn.XLOOKUP(Table3[[#This Row],[Category Id]],DataCo_Products[Product Category Id],DataCo_Products[Product Category Name])</f>
        <v>Electronics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>
        <v>37</v>
      </c>
      <c r="T1078">
        <v>828</v>
      </c>
      <c r="U1078" t="str">
        <f>_xlfn.XLOOKUP(Table3[[#This Row],[Product Id]],DataCo_Products[Product Id],DataCo_Products[Product Name])</f>
        <v>Bridgestone e6 Straight Distance NFL San Dieg</v>
      </c>
      <c r="V1078">
        <v>31.989999770000001</v>
      </c>
      <c r="W1078">
        <v>24.284221986666665</v>
      </c>
      <c r="X1078">
        <v>5</v>
      </c>
      <c r="Y1078">
        <v>25.590000150000002</v>
      </c>
      <c r="Z1078">
        <v>159.94999885000001</v>
      </c>
      <c r="AA10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8" t="s">
        <v>66</v>
      </c>
    </row>
    <row r="1079" spans="1:28" x14ac:dyDescent="0.35">
      <c r="A1079">
        <v>32566</v>
      </c>
      <c r="B1079" s="1">
        <v>42480</v>
      </c>
      <c r="C1079">
        <v>4</v>
      </c>
      <c r="D1079">
        <f>WORKDAY(Table3[[#This Row],[Days for shipment (scheduled)]],Table4[[#This Row],[Week Day]])</f>
        <v>9</v>
      </c>
      <c r="E1079">
        <v>0</v>
      </c>
      <c r="F1079" t="s">
        <v>62</v>
      </c>
      <c r="H1079">
        <v>13</v>
      </c>
      <c r="I1079" t="str">
        <f>_xlfn.XLOOKUP(Table3[[#This Row],[Category Id]],DataCo_Products[Product Category Id],DataCo_Products[Product Category Name])</f>
        <v>Electronics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>
        <v>13</v>
      </c>
      <c r="T1079">
        <v>278</v>
      </c>
      <c r="U1079" t="str">
        <f>_xlfn.XLOOKUP(Table3[[#This Row],[Product Id]],DataCo_Products[Product Id],DataCo_Products[Product Name])</f>
        <v>Under Armour Men's Compression EV SL Slide</v>
      </c>
      <c r="V1079">
        <v>44.990001679999999</v>
      </c>
      <c r="W1079">
        <v>31.547668386333335</v>
      </c>
      <c r="X1079">
        <v>5</v>
      </c>
      <c r="Y1079">
        <v>4.5</v>
      </c>
      <c r="Z1079">
        <v>224.9500084</v>
      </c>
      <c r="AA10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79" t="s">
        <v>66</v>
      </c>
    </row>
    <row r="1080" spans="1:28" x14ac:dyDescent="0.35">
      <c r="A1080">
        <v>39300</v>
      </c>
      <c r="B1080" s="1">
        <v>42578</v>
      </c>
      <c r="C1080">
        <v>4</v>
      </c>
      <c r="D1080">
        <f>WORKDAY(Table3[[#This Row],[Days for shipment (scheduled)]],Table4[[#This Row],[Week Day]])</f>
        <v>10</v>
      </c>
      <c r="E1080">
        <v>1</v>
      </c>
      <c r="F1080" t="s">
        <v>62</v>
      </c>
      <c r="H1080">
        <v>9</v>
      </c>
      <c r="I1080" t="str">
        <f>_xlfn.XLOOKUP(Table3[[#This Row],[Category Id]],DataCo_Products[Product Category Id],DataCo_Products[Product Category Name])</f>
        <v>Cardio Equipment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>
        <v>9</v>
      </c>
      <c r="T1080">
        <v>191</v>
      </c>
      <c r="U1080" t="str">
        <f>_xlfn.XLOOKUP(Table3[[#This Row],[Product Id]],DataCo_Products[Product Id],DataCo_Products[Product Name])</f>
        <v>Nike Men's Free 5.0+ Running Shoe</v>
      </c>
      <c r="V1080">
        <v>99.989997860000003</v>
      </c>
      <c r="W1080">
        <v>95.114003926871064</v>
      </c>
      <c r="X1080">
        <v>5</v>
      </c>
      <c r="Y1080">
        <v>45</v>
      </c>
      <c r="Z1080">
        <v>499.94998930000003</v>
      </c>
      <c r="AA10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0" t="s">
        <v>66</v>
      </c>
    </row>
    <row r="1081" spans="1:28" x14ac:dyDescent="0.35">
      <c r="A1081">
        <v>40654</v>
      </c>
      <c r="B1081" s="1">
        <v>42598</v>
      </c>
      <c r="C1081">
        <v>4</v>
      </c>
      <c r="D1081">
        <f>WORKDAY(Table3[[#This Row],[Days for shipment (scheduled)]],Table4[[#This Row],[Week Day]])</f>
        <v>11</v>
      </c>
      <c r="E1081">
        <v>1</v>
      </c>
      <c r="F1081" t="s">
        <v>62</v>
      </c>
      <c r="H1081">
        <v>9</v>
      </c>
      <c r="I1081" t="str">
        <f>_xlfn.XLOOKUP(Table3[[#This Row],[Category Id]],DataCo_Products[Product Category Id],DataCo_Products[Product Category Name])</f>
        <v>Cardio Equipment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>
        <v>9</v>
      </c>
      <c r="T1081">
        <v>191</v>
      </c>
      <c r="U1081" t="str">
        <f>_xlfn.XLOOKUP(Table3[[#This Row],[Product Id]],DataCo_Products[Product Id],DataCo_Products[Product Name])</f>
        <v>Nike Men's Free 5.0+ Running Shoe</v>
      </c>
      <c r="V1081">
        <v>99.989997860000003</v>
      </c>
      <c r="W1081">
        <v>95.114003926871064</v>
      </c>
      <c r="X1081">
        <v>5</v>
      </c>
      <c r="Y1081">
        <v>74.989997860000003</v>
      </c>
      <c r="Z1081">
        <v>499.94998930000003</v>
      </c>
      <c r="AA10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1" t="s">
        <v>66</v>
      </c>
    </row>
    <row r="1082" spans="1:28" x14ac:dyDescent="0.35">
      <c r="A1082">
        <v>39551</v>
      </c>
      <c r="B1082" s="1">
        <v>42582</v>
      </c>
      <c r="C1082">
        <v>4</v>
      </c>
      <c r="D1082">
        <f>WORKDAY(Table3[[#This Row],[Days for shipment (scheduled)]],Table4[[#This Row],[Week Day]])</f>
        <v>12</v>
      </c>
      <c r="E1082">
        <v>0</v>
      </c>
      <c r="F1082" t="s">
        <v>62</v>
      </c>
      <c r="H1082">
        <v>9</v>
      </c>
      <c r="I1082" t="str">
        <f>_xlfn.XLOOKUP(Table3[[#This Row],[Category Id]],DataCo_Products[Product Category Id],DataCo_Products[Product Category Name])</f>
        <v>Cardio Equipment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>
        <v>9</v>
      </c>
      <c r="T1082">
        <v>191</v>
      </c>
      <c r="U1082" t="str">
        <f>_xlfn.XLOOKUP(Table3[[#This Row],[Product Id]],DataCo_Products[Product Id],DataCo_Products[Product Name])</f>
        <v>Nike Men's Free 5.0+ Running Shoe</v>
      </c>
      <c r="V1082">
        <v>99.989997860000003</v>
      </c>
      <c r="W1082">
        <v>95.114003926871064</v>
      </c>
      <c r="X1082">
        <v>5</v>
      </c>
      <c r="Y1082">
        <v>79.989997860000003</v>
      </c>
      <c r="Z1082">
        <v>499.94998930000003</v>
      </c>
      <c r="AA10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2" t="s">
        <v>66</v>
      </c>
    </row>
    <row r="1083" spans="1:28" x14ac:dyDescent="0.35">
      <c r="A1083">
        <v>35389</v>
      </c>
      <c r="B1083" s="1">
        <v>42521</v>
      </c>
      <c r="C1083">
        <v>4</v>
      </c>
      <c r="D1083">
        <f>WORKDAY(Table3[[#This Row],[Days for shipment (scheduled)]],Table4[[#This Row],[Week Day]])</f>
        <v>13</v>
      </c>
      <c r="E1083">
        <v>1</v>
      </c>
      <c r="F1083" t="s">
        <v>62</v>
      </c>
      <c r="H1083">
        <v>13</v>
      </c>
      <c r="I1083" t="str">
        <f>_xlfn.XLOOKUP(Table3[[#This Row],[Category Id]],DataCo_Products[Product Category Id],DataCo_Products[Product Category Name])</f>
        <v>Electronics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>
        <v>13</v>
      </c>
      <c r="T1083">
        <v>278</v>
      </c>
      <c r="U1083" t="str">
        <f>_xlfn.XLOOKUP(Table3[[#This Row],[Product Id]],DataCo_Products[Product Id],DataCo_Products[Product Name])</f>
        <v>Under Armour Men's Compression EV SL Slide</v>
      </c>
      <c r="V1083">
        <v>44.990001679999999</v>
      </c>
      <c r="W1083">
        <v>31.547668386333335</v>
      </c>
      <c r="X1083">
        <v>5</v>
      </c>
      <c r="Y1083">
        <v>40.490001679999999</v>
      </c>
      <c r="Z1083">
        <v>224.9500084</v>
      </c>
      <c r="AA10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3" t="s">
        <v>66</v>
      </c>
    </row>
    <row r="1084" spans="1:28" x14ac:dyDescent="0.35">
      <c r="A1084">
        <v>32257</v>
      </c>
      <c r="B1084" s="1">
        <v>42475</v>
      </c>
      <c r="C1084">
        <v>4</v>
      </c>
      <c r="D1084">
        <f>WORKDAY(Table3[[#This Row],[Days for shipment (scheduled)]],Table4[[#This Row],[Week Day]])</f>
        <v>5</v>
      </c>
      <c r="E1084">
        <v>0</v>
      </c>
      <c r="F1084" t="s">
        <v>62</v>
      </c>
      <c r="H1084">
        <v>17</v>
      </c>
      <c r="I1084" t="str">
        <f>_xlfn.XLOOKUP(Table3[[#This Row],[Category Id]],DataCo_Products[Product Category Id],DataCo_Products[Product Category Name])</f>
        <v>Cleats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>
        <v>17</v>
      </c>
      <c r="T1084">
        <v>365</v>
      </c>
      <c r="U1084" t="str">
        <f>_xlfn.XLOOKUP(Table3[[#This Row],[Product Id]],DataCo_Products[Product Id],DataCo_Products[Product Name])</f>
        <v>Perfect Fitness Perfect Rip Deck</v>
      </c>
      <c r="V1084">
        <v>59.990001679999999</v>
      </c>
      <c r="W1084">
        <v>54.488929209402009</v>
      </c>
      <c r="X1084">
        <v>5</v>
      </c>
      <c r="Y1084">
        <v>3</v>
      </c>
      <c r="Z1084">
        <v>299.9500084</v>
      </c>
      <c r="AA10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4" t="s">
        <v>66</v>
      </c>
    </row>
    <row r="1085" spans="1:28" x14ac:dyDescent="0.35">
      <c r="A1085">
        <v>49031</v>
      </c>
      <c r="B1085" s="1">
        <v>42720</v>
      </c>
      <c r="C1085">
        <v>4</v>
      </c>
      <c r="D1085">
        <f>WORKDAY(Table3[[#This Row],[Days for shipment (scheduled)]],Table4[[#This Row],[Week Day]])</f>
        <v>6</v>
      </c>
      <c r="E1085">
        <v>0</v>
      </c>
      <c r="F1085" t="s">
        <v>62</v>
      </c>
      <c r="H1085">
        <v>17</v>
      </c>
      <c r="I1085" t="str">
        <f>_xlfn.XLOOKUP(Table3[[#This Row],[Category Id]],DataCo_Products[Product Category Id],DataCo_Products[Product Category Name])</f>
        <v>Cleats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>
        <v>17</v>
      </c>
      <c r="T1085">
        <v>365</v>
      </c>
      <c r="U1085" t="str">
        <f>_xlfn.XLOOKUP(Table3[[#This Row],[Product Id]],DataCo_Products[Product Id],DataCo_Products[Product Name])</f>
        <v>Perfect Fitness Perfect Rip Deck</v>
      </c>
      <c r="V1085">
        <v>59.990001679999999</v>
      </c>
      <c r="W1085">
        <v>54.488929209402009</v>
      </c>
      <c r="X1085">
        <v>5</v>
      </c>
      <c r="Y1085">
        <v>9</v>
      </c>
      <c r="Z1085">
        <v>299.9500084</v>
      </c>
      <c r="AA10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5" t="s">
        <v>66</v>
      </c>
    </row>
    <row r="1086" spans="1:28" x14ac:dyDescent="0.35">
      <c r="A1086">
        <v>49031</v>
      </c>
      <c r="B1086" s="1">
        <v>42720</v>
      </c>
      <c r="C1086">
        <v>4</v>
      </c>
      <c r="D1086">
        <f>WORKDAY(Table3[[#This Row],[Days for shipment (scheduled)]],Table4[[#This Row],[Week Day]])</f>
        <v>9</v>
      </c>
      <c r="E1086">
        <v>0</v>
      </c>
      <c r="F1086" t="s">
        <v>62</v>
      </c>
      <c r="H1086">
        <v>17</v>
      </c>
      <c r="I1086" t="str">
        <f>_xlfn.XLOOKUP(Table3[[#This Row],[Category Id]],DataCo_Products[Product Category Id],DataCo_Products[Product Category Name])</f>
        <v>Cleats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>
        <v>17</v>
      </c>
      <c r="T1086">
        <v>365</v>
      </c>
      <c r="U1086" t="str">
        <f>_xlfn.XLOOKUP(Table3[[#This Row],[Product Id]],DataCo_Products[Product Id],DataCo_Products[Product Name])</f>
        <v>Perfect Fitness Perfect Rip Deck</v>
      </c>
      <c r="V1086">
        <v>59.990001679999999</v>
      </c>
      <c r="W1086">
        <v>54.488929209402009</v>
      </c>
      <c r="X1086">
        <v>5</v>
      </c>
      <c r="Y1086">
        <v>12</v>
      </c>
      <c r="Z1086">
        <v>299.9500084</v>
      </c>
      <c r="AA10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6" t="s">
        <v>66</v>
      </c>
    </row>
    <row r="1087" spans="1:28" x14ac:dyDescent="0.35">
      <c r="A1087">
        <v>32224</v>
      </c>
      <c r="B1087" s="1">
        <v>42475</v>
      </c>
      <c r="C1087">
        <v>4</v>
      </c>
      <c r="D1087">
        <f>WORKDAY(Table3[[#This Row],[Days for shipment (scheduled)]],Table4[[#This Row],[Week Day]])</f>
        <v>10</v>
      </c>
      <c r="E1087">
        <v>1</v>
      </c>
      <c r="F1087" t="s">
        <v>62</v>
      </c>
      <c r="H1087">
        <v>17</v>
      </c>
      <c r="I1087" t="str">
        <f>_xlfn.XLOOKUP(Table3[[#This Row],[Category Id]],DataCo_Products[Product Category Id],DataCo_Products[Product Category Name])</f>
        <v>Cleats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>
        <v>17</v>
      </c>
      <c r="T1087">
        <v>365</v>
      </c>
      <c r="U1087" t="str">
        <f>_xlfn.XLOOKUP(Table3[[#This Row],[Product Id]],DataCo_Products[Product Id],DataCo_Products[Product Name])</f>
        <v>Perfect Fitness Perfect Rip Deck</v>
      </c>
      <c r="V1087">
        <v>59.990001679999999</v>
      </c>
      <c r="W1087">
        <v>54.488929209402009</v>
      </c>
      <c r="X1087">
        <v>5</v>
      </c>
      <c r="Y1087">
        <v>16.5</v>
      </c>
      <c r="Z1087">
        <v>299.9500084</v>
      </c>
      <c r="AA10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7" t="s">
        <v>66</v>
      </c>
    </row>
    <row r="1088" spans="1:28" x14ac:dyDescent="0.35">
      <c r="A1088">
        <v>38411</v>
      </c>
      <c r="B1088" s="1">
        <v>42565</v>
      </c>
      <c r="C1088">
        <v>4</v>
      </c>
      <c r="D1088">
        <f>WORKDAY(Table3[[#This Row],[Days for shipment (scheduled)]],Table4[[#This Row],[Week Day]])</f>
        <v>11</v>
      </c>
      <c r="E1088">
        <v>0</v>
      </c>
      <c r="F1088" t="s">
        <v>62</v>
      </c>
      <c r="H1088">
        <v>17</v>
      </c>
      <c r="I1088" t="str">
        <f>_xlfn.XLOOKUP(Table3[[#This Row],[Category Id]],DataCo_Products[Product Category Id],DataCo_Products[Product Category Name])</f>
        <v>Cleats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>
        <v>17</v>
      </c>
      <c r="T1088">
        <v>365</v>
      </c>
      <c r="U1088" t="str">
        <f>_xlfn.XLOOKUP(Table3[[#This Row],[Product Id]],DataCo_Products[Product Id],DataCo_Products[Product Name])</f>
        <v>Perfect Fitness Perfect Rip Deck</v>
      </c>
      <c r="V1088">
        <v>59.990001679999999</v>
      </c>
      <c r="W1088">
        <v>54.488929209402009</v>
      </c>
      <c r="X1088">
        <v>5</v>
      </c>
      <c r="Y1088">
        <v>27</v>
      </c>
      <c r="Z1088">
        <v>299.9500084</v>
      </c>
      <c r="AA10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8" t="s">
        <v>66</v>
      </c>
    </row>
    <row r="1089" spans="1:28" x14ac:dyDescent="0.35">
      <c r="A1089">
        <v>48282</v>
      </c>
      <c r="B1089" s="1">
        <v>42502</v>
      </c>
      <c r="C1089">
        <v>4</v>
      </c>
      <c r="D1089">
        <f>WORKDAY(Table3[[#This Row],[Days for shipment (scheduled)]],Table4[[#This Row],[Week Day]])</f>
        <v>12</v>
      </c>
      <c r="E1089">
        <v>0</v>
      </c>
      <c r="F1089" t="s">
        <v>62</v>
      </c>
      <c r="H1089">
        <v>17</v>
      </c>
      <c r="I1089" t="str">
        <f>_xlfn.XLOOKUP(Table3[[#This Row],[Category Id]],DataCo_Products[Product Category Id],DataCo_Products[Product Category Name])</f>
        <v>Cleats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>
        <v>17</v>
      </c>
      <c r="T1089">
        <v>365</v>
      </c>
      <c r="U1089" t="str">
        <f>_xlfn.XLOOKUP(Table3[[#This Row],[Product Id]],DataCo_Products[Product Id],DataCo_Products[Product Name])</f>
        <v>Perfect Fitness Perfect Rip Deck</v>
      </c>
      <c r="V1089">
        <v>59.990001679999999</v>
      </c>
      <c r="W1089">
        <v>54.488929209402009</v>
      </c>
      <c r="X1089">
        <v>5</v>
      </c>
      <c r="Y1089">
        <v>38.990001679999999</v>
      </c>
      <c r="Z1089">
        <v>299.9500084</v>
      </c>
      <c r="AA10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89" t="s">
        <v>66</v>
      </c>
    </row>
    <row r="1090" spans="1:28" x14ac:dyDescent="0.35">
      <c r="A1090">
        <v>40949</v>
      </c>
      <c r="B1090" s="1">
        <v>42602</v>
      </c>
      <c r="C1090">
        <v>4</v>
      </c>
      <c r="D1090">
        <f>WORKDAY(Table3[[#This Row],[Days for shipment (scheduled)]],Table4[[#This Row],[Week Day]])</f>
        <v>13</v>
      </c>
      <c r="E1090">
        <v>1</v>
      </c>
      <c r="F1090" t="s">
        <v>62</v>
      </c>
      <c r="H1090">
        <v>17</v>
      </c>
      <c r="I1090" t="str">
        <f>_xlfn.XLOOKUP(Table3[[#This Row],[Category Id]],DataCo_Products[Product Category Id],DataCo_Products[Product Category Name])</f>
        <v>Cleats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>
        <v>17</v>
      </c>
      <c r="T1090">
        <v>365</v>
      </c>
      <c r="U1090" t="str">
        <f>_xlfn.XLOOKUP(Table3[[#This Row],[Product Id]],DataCo_Products[Product Id],DataCo_Products[Product Name])</f>
        <v>Perfect Fitness Perfect Rip Deck</v>
      </c>
      <c r="V1090">
        <v>59.990001679999999</v>
      </c>
      <c r="W1090">
        <v>54.488929209402009</v>
      </c>
      <c r="X1090">
        <v>5</v>
      </c>
      <c r="Y1090">
        <v>47.990001679999999</v>
      </c>
      <c r="Z1090">
        <v>299.9500084</v>
      </c>
      <c r="AA10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0" t="s">
        <v>66</v>
      </c>
    </row>
    <row r="1091" spans="1:28" x14ac:dyDescent="0.35">
      <c r="A1091">
        <v>31917</v>
      </c>
      <c r="B1091" s="1">
        <v>42647</v>
      </c>
      <c r="C1091">
        <v>4</v>
      </c>
      <c r="D1091">
        <f>WORKDAY(Table3[[#This Row],[Days for shipment (scheduled)]],Table4[[#This Row],[Week Day]])</f>
        <v>5</v>
      </c>
      <c r="E1091">
        <v>0</v>
      </c>
      <c r="F1091" t="s">
        <v>62</v>
      </c>
      <c r="H1091">
        <v>24</v>
      </c>
      <c r="I1091" t="str">
        <f>_xlfn.XLOOKUP(Table3[[#This Row],[Category Id]],DataCo_Products[Product Category Id],DataCo_Products[Product Category Name])</f>
        <v>Women's Apparel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>
        <v>24</v>
      </c>
      <c r="T1091">
        <v>502</v>
      </c>
      <c r="U1091" t="str">
        <f>_xlfn.XLOOKUP(Table3[[#This Row],[Product Id]],DataCo_Products[Product Id],DataCo_Products[Product Name])</f>
        <v>Nike Men's Dri-FIT Victory Golf Polo</v>
      </c>
      <c r="V1091">
        <v>50</v>
      </c>
      <c r="W1091">
        <v>43.678035218757444</v>
      </c>
      <c r="X1091">
        <v>5</v>
      </c>
      <c r="Y1091">
        <v>2.5</v>
      </c>
      <c r="Z1091">
        <v>250</v>
      </c>
      <c r="AA10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1" t="s">
        <v>66</v>
      </c>
    </row>
    <row r="1092" spans="1:28" x14ac:dyDescent="0.35">
      <c r="A1092">
        <v>39991</v>
      </c>
      <c r="B1092" s="1">
        <v>42529</v>
      </c>
      <c r="C1092">
        <v>4</v>
      </c>
      <c r="D1092">
        <f>WORKDAY(Table3[[#This Row],[Days for shipment (scheduled)]],Table4[[#This Row],[Week Day]])</f>
        <v>6</v>
      </c>
      <c r="E1092">
        <v>0</v>
      </c>
      <c r="F1092" t="s">
        <v>62</v>
      </c>
      <c r="H1092">
        <v>24</v>
      </c>
      <c r="I1092" t="str">
        <f>_xlfn.XLOOKUP(Table3[[#This Row],[Category Id]],DataCo_Products[Product Category Id],DataCo_Products[Product Category Name])</f>
        <v>Women's Apparel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>
        <v>24</v>
      </c>
      <c r="T1092">
        <v>502</v>
      </c>
      <c r="U1092" t="str">
        <f>_xlfn.XLOOKUP(Table3[[#This Row],[Product Id]],DataCo_Products[Product Id],DataCo_Products[Product Name])</f>
        <v>Nike Men's Dri-FIT Victory Golf Polo</v>
      </c>
      <c r="V1092">
        <v>50</v>
      </c>
      <c r="W1092">
        <v>43.678035218757444</v>
      </c>
      <c r="X1092">
        <v>5</v>
      </c>
      <c r="Y1092">
        <v>10</v>
      </c>
      <c r="Z1092">
        <v>250</v>
      </c>
      <c r="AA10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2" t="s">
        <v>66</v>
      </c>
    </row>
    <row r="1093" spans="1:28" x14ac:dyDescent="0.35">
      <c r="A1093">
        <v>44802</v>
      </c>
      <c r="B1093" s="1">
        <v>42658</v>
      </c>
      <c r="C1093">
        <v>4</v>
      </c>
      <c r="D1093">
        <f>WORKDAY(Table3[[#This Row],[Days for shipment (scheduled)]],Table4[[#This Row],[Week Day]])</f>
        <v>9</v>
      </c>
      <c r="E1093">
        <v>0</v>
      </c>
      <c r="F1093" t="s">
        <v>62</v>
      </c>
      <c r="H1093">
        <v>24</v>
      </c>
      <c r="I1093" t="str">
        <f>_xlfn.XLOOKUP(Table3[[#This Row],[Category Id]],DataCo_Products[Product Category Id],DataCo_Products[Product Category Name])</f>
        <v>Women's Apparel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>
        <v>24</v>
      </c>
      <c r="T1093">
        <v>502</v>
      </c>
      <c r="U1093" t="str">
        <f>_xlfn.XLOOKUP(Table3[[#This Row],[Product Id]],DataCo_Products[Product Id],DataCo_Products[Product Name])</f>
        <v>Nike Men's Dri-FIT Victory Golf Polo</v>
      </c>
      <c r="V1093">
        <v>50</v>
      </c>
      <c r="W1093">
        <v>43.678035218757444</v>
      </c>
      <c r="X1093">
        <v>5</v>
      </c>
      <c r="Y1093">
        <v>12.5</v>
      </c>
      <c r="Z1093">
        <v>250</v>
      </c>
      <c r="AA10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3" t="s">
        <v>66</v>
      </c>
    </row>
    <row r="1094" spans="1:28" x14ac:dyDescent="0.35">
      <c r="A1094">
        <v>40766</v>
      </c>
      <c r="B1094" s="1">
        <v>42600</v>
      </c>
      <c r="C1094">
        <v>4</v>
      </c>
      <c r="D1094">
        <f>WORKDAY(Table3[[#This Row],[Days for shipment (scheduled)]],Table4[[#This Row],[Week Day]])</f>
        <v>10</v>
      </c>
      <c r="E1094">
        <v>0</v>
      </c>
      <c r="F1094" t="s">
        <v>62</v>
      </c>
      <c r="H1094">
        <v>29</v>
      </c>
      <c r="I1094" t="str">
        <f>_xlfn.XLOOKUP(Table3[[#This Row],[Category Id]],DataCo_Products[Product Category Id],DataCo_Products[Product Category Name])</f>
        <v>Shop By Sport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>
        <v>29</v>
      </c>
      <c r="T1094">
        <v>627</v>
      </c>
      <c r="U1094" t="str">
        <f>_xlfn.XLOOKUP(Table3[[#This Row],[Product Id]],DataCo_Products[Product Id],DataCo_Products[Product Name])</f>
        <v>Under Armour Girls' Toddler Spine Surge Runni</v>
      </c>
      <c r="V1094">
        <v>39.990001679999999</v>
      </c>
      <c r="W1094">
        <v>34.198098313835338</v>
      </c>
      <c r="X1094">
        <v>5</v>
      </c>
      <c r="Y1094">
        <v>14</v>
      </c>
      <c r="Z1094">
        <v>199.9500084</v>
      </c>
      <c r="AA10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4" t="s">
        <v>66</v>
      </c>
    </row>
    <row r="1095" spans="1:28" x14ac:dyDescent="0.35">
      <c r="A1095">
        <v>36495</v>
      </c>
      <c r="B1095" s="1">
        <v>42537</v>
      </c>
      <c r="C1095">
        <v>4</v>
      </c>
      <c r="D1095">
        <f>WORKDAY(Table3[[#This Row],[Days for shipment (scheduled)]],Table4[[#This Row],[Week Day]])</f>
        <v>11</v>
      </c>
      <c r="E1095">
        <v>1</v>
      </c>
      <c r="F1095" t="s">
        <v>62</v>
      </c>
      <c r="H1095">
        <v>24</v>
      </c>
      <c r="I1095" t="str">
        <f>_xlfn.XLOOKUP(Table3[[#This Row],[Category Id]],DataCo_Products[Product Category Id],DataCo_Products[Product Category Name])</f>
        <v>Women's Apparel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>
        <v>24</v>
      </c>
      <c r="T1095">
        <v>502</v>
      </c>
      <c r="U1095" t="str">
        <f>_xlfn.XLOOKUP(Table3[[#This Row],[Product Id]],DataCo_Products[Product Id],DataCo_Products[Product Name])</f>
        <v>Nike Men's Dri-FIT Victory Golf Polo</v>
      </c>
      <c r="V1095">
        <v>50</v>
      </c>
      <c r="W1095">
        <v>43.678035218757444</v>
      </c>
      <c r="X1095">
        <v>5</v>
      </c>
      <c r="Y1095">
        <v>25</v>
      </c>
      <c r="Z1095">
        <v>250</v>
      </c>
      <c r="AA10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5" t="s">
        <v>66</v>
      </c>
    </row>
    <row r="1096" spans="1:28" x14ac:dyDescent="0.35">
      <c r="A1096">
        <v>37945</v>
      </c>
      <c r="B1096" s="1">
        <v>42558</v>
      </c>
      <c r="C1096">
        <v>4</v>
      </c>
      <c r="D1096">
        <f>WORKDAY(Table3[[#This Row],[Days for shipment (scheduled)]],Table4[[#This Row],[Week Day]])</f>
        <v>12</v>
      </c>
      <c r="E1096">
        <v>1</v>
      </c>
      <c r="F1096" t="s">
        <v>62</v>
      </c>
      <c r="H1096">
        <v>24</v>
      </c>
      <c r="I1096" t="str">
        <f>_xlfn.XLOOKUP(Table3[[#This Row],[Category Id]],DataCo_Products[Product Category Id],DataCo_Products[Product Category Name])</f>
        <v>Women's Apparel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>
        <v>24</v>
      </c>
      <c r="T1096">
        <v>502</v>
      </c>
      <c r="U1096" t="str">
        <f>_xlfn.XLOOKUP(Table3[[#This Row],[Product Id]],DataCo_Products[Product Id],DataCo_Products[Product Name])</f>
        <v>Nike Men's Dri-FIT Victory Golf Polo</v>
      </c>
      <c r="V1096">
        <v>50</v>
      </c>
      <c r="W1096">
        <v>43.678035218757444</v>
      </c>
      <c r="X1096">
        <v>5</v>
      </c>
      <c r="Y1096">
        <v>32.5</v>
      </c>
      <c r="Z1096">
        <v>250</v>
      </c>
      <c r="AA10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6" t="s">
        <v>66</v>
      </c>
    </row>
    <row r="1097" spans="1:28" x14ac:dyDescent="0.35">
      <c r="A1097">
        <v>32257</v>
      </c>
      <c r="B1097" s="1">
        <v>42475</v>
      </c>
      <c r="C1097">
        <v>4</v>
      </c>
      <c r="D1097">
        <f>WORKDAY(Table3[[#This Row],[Days for shipment (scheduled)]],Table4[[#This Row],[Week Day]])</f>
        <v>13</v>
      </c>
      <c r="E1097">
        <v>0</v>
      </c>
      <c r="F1097" t="s">
        <v>62</v>
      </c>
      <c r="H1097">
        <v>24</v>
      </c>
      <c r="I1097" t="str">
        <f>_xlfn.XLOOKUP(Table3[[#This Row],[Category Id]],DataCo_Products[Product Category Id],DataCo_Products[Product Category Name])</f>
        <v>Women's Apparel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>
        <v>24</v>
      </c>
      <c r="T1097">
        <v>502</v>
      </c>
      <c r="U1097" t="str">
        <f>_xlfn.XLOOKUP(Table3[[#This Row],[Product Id]],DataCo_Products[Product Id],DataCo_Products[Product Name])</f>
        <v>Nike Men's Dri-FIT Victory Golf Polo</v>
      </c>
      <c r="V1097">
        <v>50</v>
      </c>
      <c r="W1097">
        <v>43.678035218757444</v>
      </c>
      <c r="X1097">
        <v>5</v>
      </c>
      <c r="Y1097">
        <v>37.5</v>
      </c>
      <c r="Z1097">
        <v>250</v>
      </c>
      <c r="AA10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7" t="s">
        <v>66</v>
      </c>
    </row>
    <row r="1098" spans="1:28" x14ac:dyDescent="0.35">
      <c r="A1098">
        <v>33058</v>
      </c>
      <c r="B1098" s="1">
        <v>42487</v>
      </c>
      <c r="C1098">
        <v>4</v>
      </c>
      <c r="D1098">
        <f>WORKDAY(Table3[[#This Row],[Days for shipment (scheduled)]],Table4[[#This Row],[Week Day]])</f>
        <v>5</v>
      </c>
      <c r="E1098">
        <v>0</v>
      </c>
      <c r="F1098" t="s">
        <v>62</v>
      </c>
      <c r="H1098">
        <v>24</v>
      </c>
      <c r="I1098" t="str">
        <f>_xlfn.XLOOKUP(Table3[[#This Row],[Category Id]],DataCo_Products[Product Category Id],DataCo_Products[Product Category Name])</f>
        <v>Women's Apparel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>
        <v>24</v>
      </c>
      <c r="T1098">
        <v>502</v>
      </c>
      <c r="U1098" t="str">
        <f>_xlfn.XLOOKUP(Table3[[#This Row],[Product Id]],DataCo_Products[Product Id],DataCo_Products[Product Name])</f>
        <v>Nike Men's Dri-FIT Victory Golf Polo</v>
      </c>
      <c r="V1098">
        <v>50</v>
      </c>
      <c r="W1098">
        <v>43.678035218757444</v>
      </c>
      <c r="X1098">
        <v>5</v>
      </c>
      <c r="Y1098">
        <v>40</v>
      </c>
      <c r="Z1098">
        <v>250</v>
      </c>
      <c r="AA10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8" t="s">
        <v>66</v>
      </c>
    </row>
    <row r="1099" spans="1:28" x14ac:dyDescent="0.35">
      <c r="A1099">
        <v>40766</v>
      </c>
      <c r="B1099" s="1">
        <v>42600</v>
      </c>
      <c r="C1099">
        <v>4</v>
      </c>
      <c r="D1099">
        <f>WORKDAY(Table3[[#This Row],[Days for shipment (scheduled)]],Table4[[#This Row],[Week Day]])</f>
        <v>6</v>
      </c>
      <c r="E1099">
        <v>0</v>
      </c>
      <c r="F1099" t="s">
        <v>62</v>
      </c>
      <c r="H1099">
        <v>24</v>
      </c>
      <c r="I1099" t="str">
        <f>_xlfn.XLOOKUP(Table3[[#This Row],[Category Id]],DataCo_Products[Product Category Id],DataCo_Products[Product Category Name])</f>
        <v>Women's Apparel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>
        <v>24</v>
      </c>
      <c r="T1099">
        <v>502</v>
      </c>
      <c r="U1099" t="str">
        <f>_xlfn.XLOOKUP(Table3[[#This Row],[Product Id]],DataCo_Products[Product Id],DataCo_Products[Product Name])</f>
        <v>Nike Men's Dri-FIT Victory Golf Polo</v>
      </c>
      <c r="V1099">
        <v>50</v>
      </c>
      <c r="W1099">
        <v>43.678035218757444</v>
      </c>
      <c r="X1099">
        <v>5</v>
      </c>
      <c r="Y1099">
        <v>45</v>
      </c>
      <c r="Z1099">
        <v>250</v>
      </c>
      <c r="AA10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099" t="s">
        <v>66</v>
      </c>
    </row>
    <row r="1100" spans="1:28" x14ac:dyDescent="0.35">
      <c r="A1100">
        <v>36840</v>
      </c>
      <c r="B1100" s="1">
        <v>42542</v>
      </c>
      <c r="C1100">
        <v>4</v>
      </c>
      <c r="D1100">
        <f>WORKDAY(Table3[[#This Row],[Days for shipment (scheduled)]],Table4[[#This Row],[Week Day]])</f>
        <v>9</v>
      </c>
      <c r="E1100">
        <v>1</v>
      </c>
      <c r="F1100" t="s">
        <v>62</v>
      </c>
      <c r="H1100">
        <v>24</v>
      </c>
      <c r="I1100" t="str">
        <f>_xlfn.XLOOKUP(Table3[[#This Row],[Category Id]],DataCo_Products[Product Category Id],DataCo_Products[Product Category Name])</f>
        <v>Women's Apparel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>
        <v>24</v>
      </c>
      <c r="T1100">
        <v>502</v>
      </c>
      <c r="U1100" t="str">
        <f>_xlfn.XLOOKUP(Table3[[#This Row],[Product Id]],DataCo_Products[Product Id],DataCo_Products[Product Name])</f>
        <v>Nike Men's Dri-FIT Victory Golf Polo</v>
      </c>
      <c r="V1100">
        <v>50</v>
      </c>
      <c r="W1100">
        <v>43.678035218757444</v>
      </c>
      <c r="X1100">
        <v>5</v>
      </c>
      <c r="Y1100">
        <v>50</v>
      </c>
      <c r="Z1100">
        <v>250</v>
      </c>
      <c r="AA11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0" t="s">
        <v>66</v>
      </c>
    </row>
    <row r="1101" spans="1:28" x14ac:dyDescent="0.35">
      <c r="A1101">
        <v>31302</v>
      </c>
      <c r="B1101" s="1">
        <v>42373</v>
      </c>
      <c r="C1101">
        <v>4</v>
      </c>
      <c r="D1101">
        <f>WORKDAY(Table3[[#This Row],[Days for shipment (scheduled)]],Table4[[#This Row],[Week Day]])</f>
        <v>10</v>
      </c>
      <c r="E1101">
        <v>0</v>
      </c>
      <c r="F1101" t="s">
        <v>62</v>
      </c>
      <c r="H1101">
        <v>40</v>
      </c>
      <c r="I1101" t="str">
        <f>_xlfn.XLOOKUP(Table3[[#This Row],[Category Id]],DataCo_Products[Product Category Id],DataCo_Products[Product Category Name])</f>
        <v>Accessories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>
        <v>40</v>
      </c>
      <c r="T1101">
        <v>886</v>
      </c>
      <c r="U1101" t="str">
        <f>_xlfn.XLOOKUP(Table3[[#This Row],[Product Id]],DataCo_Products[Product Id],DataCo_Products[Product Name])</f>
        <v>Team Golf San Francisco Giants Putter Grip</v>
      </c>
      <c r="V1101">
        <v>24.989999770000001</v>
      </c>
      <c r="W1101">
        <v>18.459749817000002</v>
      </c>
      <c r="X1101">
        <v>5</v>
      </c>
      <c r="Y1101">
        <v>11.25</v>
      </c>
      <c r="Z1101">
        <v>124.94999885</v>
      </c>
      <c r="AA11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1" t="s">
        <v>66</v>
      </c>
    </row>
    <row r="1102" spans="1:28" x14ac:dyDescent="0.35">
      <c r="A1102">
        <v>44802</v>
      </c>
      <c r="B1102" s="1">
        <v>42658</v>
      </c>
      <c r="C1102">
        <v>4</v>
      </c>
      <c r="D1102">
        <f>WORKDAY(Table3[[#This Row],[Days for shipment (scheduled)]],Table4[[#This Row],[Week Day]])</f>
        <v>11</v>
      </c>
      <c r="E1102">
        <v>0</v>
      </c>
      <c r="F1102" t="s">
        <v>62</v>
      </c>
      <c r="H1102">
        <v>37</v>
      </c>
      <c r="I1102" t="str">
        <f>_xlfn.XLOOKUP(Table3[[#This Row],[Category Id]],DataCo_Products[Product Category Id],DataCo_Products[Product Category Name])</f>
        <v>Electronics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>
        <v>37</v>
      </c>
      <c r="T1102">
        <v>818</v>
      </c>
      <c r="U1102" t="str">
        <f>_xlfn.XLOOKUP(Table3[[#This Row],[Product Id]],DataCo_Products[Product Id],DataCo_Products[Product Name])</f>
        <v>Titleist Pro V1x Golf Balls</v>
      </c>
      <c r="V1102">
        <v>47.990001679999999</v>
      </c>
      <c r="W1102">
        <v>51.274287170714288</v>
      </c>
      <c r="X1102">
        <v>5</v>
      </c>
      <c r="Y1102">
        <v>24</v>
      </c>
      <c r="Z1102">
        <v>239.9500084</v>
      </c>
      <c r="AA11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2" t="s">
        <v>66</v>
      </c>
    </row>
    <row r="1103" spans="1:28" x14ac:dyDescent="0.35">
      <c r="A1103">
        <v>31738</v>
      </c>
      <c r="B1103" s="1">
        <v>42586</v>
      </c>
      <c r="C1103">
        <v>4</v>
      </c>
      <c r="D1103">
        <f>WORKDAY(Table3[[#This Row],[Days for shipment (scheduled)]],Table4[[#This Row],[Week Day]])</f>
        <v>12</v>
      </c>
      <c r="E1103">
        <v>0</v>
      </c>
      <c r="F1103" t="s">
        <v>62</v>
      </c>
      <c r="H1103">
        <v>3</v>
      </c>
      <c r="I1103" t="str">
        <f>_xlfn.XLOOKUP(Table3[[#This Row],[Category Id]],DataCo_Products[Product Category Id],DataCo_Products[Product Category Name])</f>
        <v>Baseball &amp; Softball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>
        <v>3</v>
      </c>
      <c r="T1103">
        <v>37</v>
      </c>
      <c r="U1103" t="str">
        <f>_xlfn.XLOOKUP(Table3[[#This Row],[Product Id]],DataCo_Products[Product Id],DataCo_Products[Product Name])</f>
        <v>adidas Kids' F5 Messi FG Soccer Cleat</v>
      </c>
      <c r="V1103">
        <v>34.990001679999999</v>
      </c>
      <c r="W1103">
        <v>40.283001997</v>
      </c>
      <c r="X1103">
        <v>5</v>
      </c>
      <c r="Y1103">
        <v>8.75</v>
      </c>
      <c r="Z1103">
        <v>174.9500084</v>
      </c>
      <c r="AA11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3" t="s">
        <v>66</v>
      </c>
    </row>
    <row r="1104" spans="1:28" x14ac:dyDescent="0.35">
      <c r="A1104">
        <v>35393</v>
      </c>
      <c r="B1104" s="1">
        <v>42521</v>
      </c>
      <c r="C1104">
        <v>4</v>
      </c>
      <c r="D1104">
        <f>WORKDAY(Table3[[#This Row],[Days for shipment (scheduled)]],Table4[[#This Row],[Week Day]])</f>
        <v>13</v>
      </c>
      <c r="E1104">
        <v>0</v>
      </c>
      <c r="F1104" t="s">
        <v>62</v>
      </c>
      <c r="H1104">
        <v>5</v>
      </c>
      <c r="I1104" t="str">
        <f>_xlfn.XLOOKUP(Table3[[#This Row],[Category Id]],DataCo_Products[Product Category Id],DataCo_Products[Product Category Name])</f>
        <v>Lacrosse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>
        <v>5</v>
      </c>
      <c r="T1104">
        <v>93</v>
      </c>
      <c r="U1104" t="str">
        <f>_xlfn.XLOOKUP(Table3[[#This Row],[Product Id]],DataCo_Products[Product Id],DataCo_Products[Product Name])</f>
        <v>Under Armour Men's Tech II T-Shirt</v>
      </c>
      <c r="V1104">
        <v>24.989999770000001</v>
      </c>
      <c r="W1104">
        <v>17.455999691500001</v>
      </c>
      <c r="X1104">
        <v>5</v>
      </c>
      <c r="Y1104">
        <v>8.75</v>
      </c>
      <c r="Z1104">
        <v>124.94999885</v>
      </c>
      <c r="AA11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4" t="s">
        <v>66</v>
      </c>
    </row>
    <row r="1105" spans="1:28" x14ac:dyDescent="0.35">
      <c r="A1105">
        <v>39081</v>
      </c>
      <c r="B1105" s="1">
        <v>42575</v>
      </c>
      <c r="C1105">
        <v>4</v>
      </c>
      <c r="D1105">
        <f>WORKDAY(Table3[[#This Row],[Days for shipment (scheduled)]],Table4[[#This Row],[Week Day]])</f>
        <v>5</v>
      </c>
      <c r="E1105">
        <v>0</v>
      </c>
      <c r="F1105" t="s">
        <v>62</v>
      </c>
      <c r="H1105">
        <v>13</v>
      </c>
      <c r="I1105" t="str">
        <f>_xlfn.XLOOKUP(Table3[[#This Row],[Category Id]],DataCo_Products[Product Category Id],DataCo_Products[Product Category Name])</f>
        <v>Electronics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>
        <v>13</v>
      </c>
      <c r="T1105">
        <v>276</v>
      </c>
      <c r="U1105" t="str">
        <f>_xlfn.XLOOKUP(Table3[[#This Row],[Product Id]],DataCo_Products[Product Id],DataCo_Products[Product Name])</f>
        <v>Under Armour Women's Ignite Slide</v>
      </c>
      <c r="V1105">
        <v>31.989999770000001</v>
      </c>
      <c r="W1105">
        <v>27.113333001333334</v>
      </c>
      <c r="X1105">
        <v>5</v>
      </c>
      <c r="Y1105">
        <v>20.790000920000001</v>
      </c>
      <c r="Z1105">
        <v>159.94999885000001</v>
      </c>
      <c r="AA11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5" t="s">
        <v>66</v>
      </c>
    </row>
    <row r="1106" spans="1:28" x14ac:dyDescent="0.35">
      <c r="A1106">
        <v>40716</v>
      </c>
      <c r="B1106" s="1">
        <v>42599</v>
      </c>
      <c r="C1106">
        <v>4</v>
      </c>
      <c r="D1106">
        <f>WORKDAY(Table3[[#This Row],[Days for shipment (scheduled)]],Table4[[#This Row],[Week Day]])</f>
        <v>6</v>
      </c>
      <c r="E1106">
        <v>0</v>
      </c>
      <c r="F1106" t="s">
        <v>62</v>
      </c>
      <c r="H1106">
        <v>9</v>
      </c>
      <c r="I1106" t="str">
        <f>_xlfn.XLOOKUP(Table3[[#This Row],[Category Id]],DataCo_Products[Product Category Id],DataCo_Products[Product Category Name])</f>
        <v>Cardio Equipment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>
        <v>9</v>
      </c>
      <c r="T1106">
        <v>191</v>
      </c>
      <c r="U1106" t="str">
        <f>_xlfn.XLOOKUP(Table3[[#This Row],[Product Id]],DataCo_Products[Product Id],DataCo_Products[Product Name])</f>
        <v>Nike Men's Free 5.0+ Running Shoe</v>
      </c>
      <c r="V1106">
        <v>99.989997860000003</v>
      </c>
      <c r="W1106">
        <v>95.114003926871064</v>
      </c>
      <c r="X1106">
        <v>5</v>
      </c>
      <c r="Y1106">
        <v>64.989997860000003</v>
      </c>
      <c r="Z1106">
        <v>499.94998930000003</v>
      </c>
      <c r="AA11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6" t="s">
        <v>66</v>
      </c>
    </row>
    <row r="1107" spans="1:28" x14ac:dyDescent="0.35">
      <c r="A1107">
        <v>41612</v>
      </c>
      <c r="B1107" s="1">
        <v>42612</v>
      </c>
      <c r="C1107">
        <v>4</v>
      </c>
      <c r="D1107">
        <f>WORKDAY(Table3[[#This Row],[Days for shipment (scheduled)]],Table4[[#This Row],[Week Day]])</f>
        <v>9</v>
      </c>
      <c r="E1107">
        <v>0</v>
      </c>
      <c r="F1107" t="s">
        <v>62</v>
      </c>
      <c r="H1107">
        <v>9</v>
      </c>
      <c r="I1107" t="str">
        <f>_xlfn.XLOOKUP(Table3[[#This Row],[Category Id]],DataCo_Products[Product Category Id],DataCo_Products[Product Category Name])</f>
        <v>Cardio Equipment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>
        <v>9</v>
      </c>
      <c r="T1107">
        <v>191</v>
      </c>
      <c r="U1107" t="str">
        <f>_xlfn.XLOOKUP(Table3[[#This Row],[Product Id]],DataCo_Products[Product Id],DataCo_Products[Product Name])</f>
        <v>Nike Men's Free 5.0+ Running Shoe</v>
      </c>
      <c r="V1107">
        <v>99.989997860000003</v>
      </c>
      <c r="W1107">
        <v>95.114003926871064</v>
      </c>
      <c r="X1107">
        <v>5</v>
      </c>
      <c r="Y1107">
        <v>74.989997860000003</v>
      </c>
      <c r="Z1107">
        <v>499.94998930000003</v>
      </c>
      <c r="AA11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7" t="s">
        <v>66</v>
      </c>
    </row>
    <row r="1108" spans="1:28" x14ac:dyDescent="0.35">
      <c r="A1108">
        <v>36298</v>
      </c>
      <c r="B1108" s="1">
        <v>42534</v>
      </c>
      <c r="C1108">
        <v>4</v>
      </c>
      <c r="D1108">
        <f>WORKDAY(Table3[[#This Row],[Days for shipment (scheduled)]],Table4[[#This Row],[Week Day]])</f>
        <v>10</v>
      </c>
      <c r="E1108">
        <v>0</v>
      </c>
      <c r="F1108" t="s">
        <v>62</v>
      </c>
      <c r="H1108">
        <v>9</v>
      </c>
      <c r="I1108" t="str">
        <f>_xlfn.XLOOKUP(Table3[[#This Row],[Category Id]],DataCo_Products[Product Category Id],DataCo_Products[Product Category Name])</f>
        <v>Cardio Equipment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>
        <v>9</v>
      </c>
      <c r="T1108">
        <v>191</v>
      </c>
      <c r="U1108" t="str">
        <f>_xlfn.XLOOKUP(Table3[[#This Row],[Product Id]],DataCo_Products[Product Id],DataCo_Products[Product Name])</f>
        <v>Nike Men's Free 5.0+ Running Shoe</v>
      </c>
      <c r="V1108">
        <v>99.989997860000003</v>
      </c>
      <c r="W1108">
        <v>95.114003926871064</v>
      </c>
      <c r="X1108">
        <v>5</v>
      </c>
      <c r="Y1108">
        <v>79.989997860000003</v>
      </c>
      <c r="Z1108">
        <v>499.94998930000003</v>
      </c>
      <c r="AA11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8" t="s">
        <v>66</v>
      </c>
    </row>
    <row r="1109" spans="1:28" x14ac:dyDescent="0.35">
      <c r="A1109">
        <v>40634</v>
      </c>
      <c r="B1109" s="1">
        <v>42598</v>
      </c>
      <c r="C1109">
        <v>4</v>
      </c>
      <c r="D1109">
        <f>WORKDAY(Table3[[#This Row],[Days for shipment (scheduled)]],Table4[[#This Row],[Week Day]])</f>
        <v>11</v>
      </c>
      <c r="E1109">
        <v>1</v>
      </c>
      <c r="F1109" t="s">
        <v>62</v>
      </c>
      <c r="H1109">
        <v>9</v>
      </c>
      <c r="I1109" t="str">
        <f>_xlfn.XLOOKUP(Table3[[#This Row],[Category Id]],DataCo_Products[Product Category Id],DataCo_Products[Product Category Name])</f>
        <v>Cardio Equipment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>
        <v>9</v>
      </c>
      <c r="T1109">
        <v>191</v>
      </c>
      <c r="U1109" t="str">
        <f>_xlfn.XLOOKUP(Table3[[#This Row],[Product Id]],DataCo_Products[Product Id],DataCo_Products[Product Name])</f>
        <v>Nike Men's Free 5.0+ Running Shoe</v>
      </c>
      <c r="V1109">
        <v>99.989997860000003</v>
      </c>
      <c r="W1109">
        <v>95.114003926871064</v>
      </c>
      <c r="X1109">
        <v>5</v>
      </c>
      <c r="Y1109">
        <v>79.989997860000003</v>
      </c>
      <c r="Z1109">
        <v>499.94998930000003</v>
      </c>
      <c r="AA11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09" t="s">
        <v>66</v>
      </c>
    </row>
    <row r="1110" spans="1:28" x14ac:dyDescent="0.35">
      <c r="A1110">
        <v>35393</v>
      </c>
      <c r="B1110" s="1">
        <v>42521</v>
      </c>
      <c r="C1110">
        <v>4</v>
      </c>
      <c r="D1110">
        <f>WORKDAY(Table3[[#This Row],[Days for shipment (scheduled)]],Table4[[#This Row],[Week Day]])</f>
        <v>12</v>
      </c>
      <c r="E1110">
        <v>0</v>
      </c>
      <c r="F1110" t="s">
        <v>62</v>
      </c>
      <c r="H1110">
        <v>17</v>
      </c>
      <c r="I1110" t="str">
        <f>_xlfn.XLOOKUP(Table3[[#This Row],[Category Id]],DataCo_Products[Product Category Id],DataCo_Products[Product Category Name])</f>
        <v>Cleats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>
        <v>17</v>
      </c>
      <c r="T1110">
        <v>365</v>
      </c>
      <c r="U1110" t="str">
        <f>_xlfn.XLOOKUP(Table3[[#This Row],[Product Id]],DataCo_Products[Product Id],DataCo_Products[Product Name])</f>
        <v>Perfect Fitness Perfect Rip Deck</v>
      </c>
      <c r="V1110">
        <v>59.990001679999999</v>
      </c>
      <c r="W1110">
        <v>54.488929209402009</v>
      </c>
      <c r="X1110">
        <v>5</v>
      </c>
      <c r="Y1110">
        <v>0</v>
      </c>
      <c r="Z1110">
        <v>299.9500084</v>
      </c>
      <c r="AA11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0" t="s">
        <v>66</v>
      </c>
    </row>
    <row r="1111" spans="1:28" x14ac:dyDescent="0.35">
      <c r="A1111">
        <v>36654</v>
      </c>
      <c r="B1111" s="1">
        <v>42540</v>
      </c>
      <c r="C1111">
        <v>4</v>
      </c>
      <c r="D1111">
        <f>WORKDAY(Table3[[#This Row],[Days for shipment (scheduled)]],Table4[[#This Row],[Week Day]])</f>
        <v>13</v>
      </c>
      <c r="E1111">
        <v>1</v>
      </c>
      <c r="F1111" t="s">
        <v>62</v>
      </c>
      <c r="H1111">
        <v>17</v>
      </c>
      <c r="I1111" t="str">
        <f>_xlfn.XLOOKUP(Table3[[#This Row],[Category Id]],DataCo_Products[Product Category Id],DataCo_Products[Product Category Name])</f>
        <v>Cleats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>
        <v>17</v>
      </c>
      <c r="T1111">
        <v>365</v>
      </c>
      <c r="U1111" t="str">
        <f>_xlfn.XLOOKUP(Table3[[#This Row],[Product Id]],DataCo_Products[Product Id],DataCo_Products[Product Name])</f>
        <v>Perfect Fitness Perfect Rip Deck</v>
      </c>
      <c r="V1111">
        <v>59.990001679999999</v>
      </c>
      <c r="W1111">
        <v>54.488929209402009</v>
      </c>
      <c r="X1111">
        <v>5</v>
      </c>
      <c r="Y1111">
        <v>12</v>
      </c>
      <c r="Z1111">
        <v>299.9500084</v>
      </c>
      <c r="AA11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1" t="s">
        <v>66</v>
      </c>
    </row>
    <row r="1112" spans="1:28" x14ac:dyDescent="0.35">
      <c r="A1112">
        <v>36636</v>
      </c>
      <c r="B1112" s="1">
        <v>42539</v>
      </c>
      <c r="C1112">
        <v>4</v>
      </c>
      <c r="D1112">
        <f>WORKDAY(Table3[[#This Row],[Days for shipment (scheduled)]],Table4[[#This Row],[Week Day]])</f>
        <v>5</v>
      </c>
      <c r="E1112">
        <v>0</v>
      </c>
      <c r="F1112" t="s">
        <v>62</v>
      </c>
      <c r="H1112">
        <v>17</v>
      </c>
      <c r="I1112" t="str">
        <f>_xlfn.XLOOKUP(Table3[[#This Row],[Category Id]],DataCo_Products[Product Category Id],DataCo_Products[Product Category Name])</f>
        <v>Cleats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>
        <v>17</v>
      </c>
      <c r="T1112">
        <v>365</v>
      </c>
      <c r="U1112" t="str">
        <f>_xlfn.XLOOKUP(Table3[[#This Row],[Product Id]],DataCo_Products[Product Id],DataCo_Products[Product Name])</f>
        <v>Perfect Fitness Perfect Rip Deck</v>
      </c>
      <c r="V1112">
        <v>59.990001679999999</v>
      </c>
      <c r="W1112">
        <v>54.488929209402009</v>
      </c>
      <c r="X1112">
        <v>5</v>
      </c>
      <c r="Y1112">
        <v>16.5</v>
      </c>
      <c r="Z1112">
        <v>299.9500084</v>
      </c>
      <c r="AA11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2" t="s">
        <v>66</v>
      </c>
    </row>
    <row r="1113" spans="1:28" x14ac:dyDescent="0.35">
      <c r="A1113">
        <v>47796</v>
      </c>
      <c r="B1113" s="1">
        <v>42702</v>
      </c>
      <c r="C1113">
        <v>4</v>
      </c>
      <c r="D1113">
        <f>WORKDAY(Table3[[#This Row],[Days for shipment (scheduled)]],Table4[[#This Row],[Week Day]])</f>
        <v>6</v>
      </c>
      <c r="E1113">
        <v>0</v>
      </c>
      <c r="F1113" t="s">
        <v>62</v>
      </c>
      <c r="H1113">
        <v>17</v>
      </c>
      <c r="I1113" t="str">
        <f>_xlfn.XLOOKUP(Table3[[#This Row],[Category Id]],DataCo_Products[Product Category Id],DataCo_Products[Product Category Name])</f>
        <v>Cleats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>
        <v>17</v>
      </c>
      <c r="T1113">
        <v>365</v>
      </c>
      <c r="U1113" t="str">
        <f>_xlfn.XLOOKUP(Table3[[#This Row],[Product Id]],DataCo_Products[Product Id],DataCo_Products[Product Name])</f>
        <v>Perfect Fitness Perfect Rip Deck</v>
      </c>
      <c r="V1113">
        <v>59.990001679999999</v>
      </c>
      <c r="W1113">
        <v>54.488929209402009</v>
      </c>
      <c r="X1113">
        <v>5</v>
      </c>
      <c r="Y1113">
        <v>35.990001679999999</v>
      </c>
      <c r="Z1113">
        <v>299.9500084</v>
      </c>
      <c r="AA11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3" t="s">
        <v>66</v>
      </c>
    </row>
    <row r="1114" spans="1:28" x14ac:dyDescent="0.35">
      <c r="A1114">
        <v>35266</v>
      </c>
      <c r="B1114" s="1">
        <v>42519</v>
      </c>
      <c r="C1114">
        <v>4</v>
      </c>
      <c r="D1114">
        <f>WORKDAY(Table3[[#This Row],[Days for shipment (scheduled)]],Table4[[#This Row],[Week Day]])</f>
        <v>9</v>
      </c>
      <c r="E1114">
        <v>0</v>
      </c>
      <c r="F1114" t="s">
        <v>62</v>
      </c>
      <c r="H1114">
        <v>17</v>
      </c>
      <c r="I1114" t="str">
        <f>_xlfn.XLOOKUP(Table3[[#This Row],[Category Id]],DataCo_Products[Product Category Id],DataCo_Products[Product Category Name])</f>
        <v>Cleats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>
        <v>17</v>
      </c>
      <c r="T1114">
        <v>365</v>
      </c>
      <c r="U1114" t="str">
        <f>_xlfn.XLOOKUP(Table3[[#This Row],[Product Id]],DataCo_Products[Product Id],DataCo_Products[Product Name])</f>
        <v>Perfect Fitness Perfect Rip Deck</v>
      </c>
      <c r="V1114">
        <v>59.990001679999999</v>
      </c>
      <c r="W1114">
        <v>54.488929209402009</v>
      </c>
      <c r="X1114">
        <v>5</v>
      </c>
      <c r="Y1114">
        <v>44.990001679999999</v>
      </c>
      <c r="Z1114">
        <v>299.9500084</v>
      </c>
      <c r="AA11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4" t="s">
        <v>66</v>
      </c>
    </row>
    <row r="1115" spans="1:28" x14ac:dyDescent="0.35">
      <c r="A1115">
        <v>34089</v>
      </c>
      <c r="B1115" s="1">
        <v>42709</v>
      </c>
      <c r="C1115">
        <v>4</v>
      </c>
      <c r="D1115">
        <f>WORKDAY(Table3[[#This Row],[Days for shipment (scheduled)]],Table4[[#This Row],[Week Day]])</f>
        <v>10</v>
      </c>
      <c r="E1115">
        <v>1</v>
      </c>
      <c r="F1115" t="s">
        <v>62</v>
      </c>
      <c r="H1115">
        <v>17</v>
      </c>
      <c r="I1115" t="str">
        <f>_xlfn.XLOOKUP(Table3[[#This Row],[Category Id]],DataCo_Products[Product Category Id],DataCo_Products[Product Category Name])</f>
        <v>Cleats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>
        <v>17</v>
      </c>
      <c r="T1115">
        <v>365</v>
      </c>
      <c r="U1115" t="str">
        <f>_xlfn.XLOOKUP(Table3[[#This Row],[Product Id]],DataCo_Products[Product Id],DataCo_Products[Product Name])</f>
        <v>Perfect Fitness Perfect Rip Deck</v>
      </c>
      <c r="V1115">
        <v>59.990001679999999</v>
      </c>
      <c r="W1115">
        <v>54.488929209402009</v>
      </c>
      <c r="X1115">
        <v>5</v>
      </c>
      <c r="Y1115">
        <v>44.990001679999999</v>
      </c>
      <c r="Z1115">
        <v>299.9500084</v>
      </c>
      <c r="AA11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5" t="s">
        <v>66</v>
      </c>
    </row>
    <row r="1116" spans="1:28" x14ac:dyDescent="0.35">
      <c r="A1116">
        <v>50571</v>
      </c>
      <c r="B1116" s="1">
        <v>42948</v>
      </c>
      <c r="C1116">
        <v>4</v>
      </c>
      <c r="D1116">
        <f>WORKDAY(Table3[[#This Row],[Days for shipment (scheduled)]],Table4[[#This Row],[Week Day]])</f>
        <v>11</v>
      </c>
      <c r="E1116">
        <v>0</v>
      </c>
      <c r="F1116" t="s">
        <v>62</v>
      </c>
      <c r="H1116">
        <v>17</v>
      </c>
      <c r="I1116" t="str">
        <f>_xlfn.XLOOKUP(Table3[[#This Row],[Category Id]],DataCo_Products[Product Category Id],DataCo_Products[Product Category Name])</f>
        <v>Cleats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>
        <v>17</v>
      </c>
      <c r="T1116">
        <v>365</v>
      </c>
      <c r="U1116" t="str">
        <f>_xlfn.XLOOKUP(Table3[[#This Row],[Product Id]],DataCo_Products[Product Id],DataCo_Products[Product Name])</f>
        <v>Perfect Fitness Perfect Rip Deck</v>
      </c>
      <c r="V1116">
        <v>59.990001679999999</v>
      </c>
      <c r="W1116">
        <v>54.488929209402009</v>
      </c>
      <c r="X1116">
        <v>5</v>
      </c>
      <c r="Y1116">
        <v>53.990001679999999</v>
      </c>
      <c r="Z1116">
        <v>299.9500084</v>
      </c>
      <c r="AA11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6" t="s">
        <v>66</v>
      </c>
    </row>
    <row r="1117" spans="1:28" x14ac:dyDescent="0.35">
      <c r="A1117">
        <v>46744</v>
      </c>
      <c r="B1117" s="1">
        <v>42687</v>
      </c>
      <c r="C1117">
        <v>4</v>
      </c>
      <c r="D1117">
        <f>WORKDAY(Table3[[#This Row],[Days for shipment (scheduled)]],Table4[[#This Row],[Week Day]])</f>
        <v>12</v>
      </c>
      <c r="E1117">
        <v>1</v>
      </c>
      <c r="F1117" t="s">
        <v>62</v>
      </c>
      <c r="H1117">
        <v>29</v>
      </c>
      <c r="I1117" t="str">
        <f>_xlfn.XLOOKUP(Table3[[#This Row],[Category Id]],DataCo_Products[Product Category Id],DataCo_Products[Product Category Name])</f>
        <v>Shop By Sport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>
        <v>29</v>
      </c>
      <c r="T1117">
        <v>627</v>
      </c>
      <c r="U1117" t="str">
        <f>_xlfn.XLOOKUP(Table3[[#This Row],[Product Id]],DataCo_Products[Product Id],DataCo_Products[Product Name])</f>
        <v>Under Armour Girls' Toddler Spine Surge Runni</v>
      </c>
      <c r="V1117">
        <v>39.990001679999999</v>
      </c>
      <c r="W1117">
        <v>34.198098313835338</v>
      </c>
      <c r="X1117">
        <v>5</v>
      </c>
      <c r="Y1117">
        <v>2</v>
      </c>
      <c r="Z1117">
        <v>199.9500084</v>
      </c>
      <c r="AA11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7" t="s">
        <v>66</v>
      </c>
    </row>
    <row r="1118" spans="1:28" x14ac:dyDescent="0.35">
      <c r="A1118">
        <v>36894</v>
      </c>
      <c r="B1118" s="1">
        <v>42543</v>
      </c>
      <c r="C1118">
        <v>4</v>
      </c>
      <c r="D1118">
        <f>WORKDAY(Table3[[#This Row],[Days for shipment (scheduled)]],Table4[[#This Row],[Week Day]])</f>
        <v>13</v>
      </c>
      <c r="E1118">
        <v>1</v>
      </c>
      <c r="F1118" t="s">
        <v>62</v>
      </c>
      <c r="H1118">
        <v>29</v>
      </c>
      <c r="I1118" t="str">
        <f>_xlfn.XLOOKUP(Table3[[#This Row],[Category Id]],DataCo_Products[Product Category Id],DataCo_Products[Product Category Name])</f>
        <v>Shop By Sport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>
        <v>29</v>
      </c>
      <c r="T1118">
        <v>627</v>
      </c>
      <c r="U1118" t="str">
        <f>_xlfn.XLOOKUP(Table3[[#This Row],[Product Id]],DataCo_Products[Product Id],DataCo_Products[Product Name])</f>
        <v>Under Armour Girls' Toddler Spine Surge Runni</v>
      </c>
      <c r="V1118">
        <v>39.990001679999999</v>
      </c>
      <c r="W1118">
        <v>34.198098313835338</v>
      </c>
      <c r="X1118">
        <v>5</v>
      </c>
      <c r="Y1118">
        <v>2</v>
      </c>
      <c r="Z1118">
        <v>199.9500084</v>
      </c>
      <c r="AA11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8" t="s">
        <v>66</v>
      </c>
    </row>
    <row r="1119" spans="1:28" x14ac:dyDescent="0.35">
      <c r="A1119">
        <v>39241</v>
      </c>
      <c r="B1119" s="1">
        <v>42577</v>
      </c>
      <c r="C1119">
        <v>4</v>
      </c>
      <c r="D1119">
        <f>WORKDAY(Table3[[#This Row],[Days for shipment (scheduled)]],Table4[[#This Row],[Week Day]])</f>
        <v>5</v>
      </c>
      <c r="E1119">
        <v>0</v>
      </c>
      <c r="F1119" t="s">
        <v>62</v>
      </c>
      <c r="H1119">
        <v>29</v>
      </c>
      <c r="I1119" t="str">
        <f>_xlfn.XLOOKUP(Table3[[#This Row],[Category Id]],DataCo_Products[Product Category Id],DataCo_Products[Product Category Name])</f>
        <v>Shop By Sport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>
        <v>29</v>
      </c>
      <c r="T1119">
        <v>627</v>
      </c>
      <c r="U1119" t="str">
        <f>_xlfn.XLOOKUP(Table3[[#This Row],[Product Id]],DataCo_Products[Product Id],DataCo_Products[Product Name])</f>
        <v>Under Armour Girls' Toddler Spine Surge Runni</v>
      </c>
      <c r="V1119">
        <v>39.990001679999999</v>
      </c>
      <c r="W1119">
        <v>34.198098313835338</v>
      </c>
      <c r="X1119">
        <v>5</v>
      </c>
      <c r="Y1119">
        <v>2</v>
      </c>
      <c r="Z1119">
        <v>199.9500084</v>
      </c>
      <c r="AA11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19" t="s">
        <v>66</v>
      </c>
    </row>
    <row r="1120" spans="1:28" x14ac:dyDescent="0.35">
      <c r="A1120">
        <v>46992</v>
      </c>
      <c r="B1120" s="1">
        <v>42690</v>
      </c>
      <c r="C1120">
        <v>4</v>
      </c>
      <c r="D1120">
        <f>WORKDAY(Table3[[#This Row],[Days for shipment (scheduled)]],Table4[[#This Row],[Week Day]])</f>
        <v>6</v>
      </c>
      <c r="E1120">
        <v>0</v>
      </c>
      <c r="F1120" t="s">
        <v>62</v>
      </c>
      <c r="H1120">
        <v>24</v>
      </c>
      <c r="I1120" t="str">
        <f>_xlfn.XLOOKUP(Table3[[#This Row],[Category Id]],DataCo_Products[Product Category Id],DataCo_Products[Product Category Name])</f>
        <v>Women's Apparel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>
        <v>24</v>
      </c>
      <c r="T1120">
        <v>502</v>
      </c>
      <c r="U1120" t="str">
        <f>_xlfn.XLOOKUP(Table3[[#This Row],[Product Id]],DataCo_Products[Product Id],DataCo_Products[Product Name])</f>
        <v>Nike Men's Dri-FIT Victory Golf Polo</v>
      </c>
      <c r="V1120">
        <v>50</v>
      </c>
      <c r="W1120">
        <v>43.678035218757444</v>
      </c>
      <c r="X1120">
        <v>5</v>
      </c>
      <c r="Y1120">
        <v>5</v>
      </c>
      <c r="Z1120">
        <v>250</v>
      </c>
      <c r="AA11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0" t="s">
        <v>66</v>
      </c>
    </row>
    <row r="1121" spans="1:28" x14ac:dyDescent="0.35">
      <c r="A1121">
        <v>32277</v>
      </c>
      <c r="B1121" s="1">
        <v>42476</v>
      </c>
      <c r="C1121">
        <v>4</v>
      </c>
      <c r="D1121">
        <f>WORKDAY(Table3[[#This Row],[Days for shipment (scheduled)]],Table4[[#This Row],[Week Day]])</f>
        <v>9</v>
      </c>
      <c r="E1121">
        <v>0</v>
      </c>
      <c r="F1121" t="s">
        <v>62</v>
      </c>
      <c r="H1121">
        <v>29</v>
      </c>
      <c r="I1121" t="str">
        <f>_xlfn.XLOOKUP(Table3[[#This Row],[Category Id]],DataCo_Products[Product Category Id],DataCo_Products[Product Category Name])</f>
        <v>Shop By Sport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>
        <v>29</v>
      </c>
      <c r="T1121">
        <v>627</v>
      </c>
      <c r="U1121" t="str">
        <f>_xlfn.XLOOKUP(Table3[[#This Row],[Product Id]],DataCo_Products[Product Id],DataCo_Products[Product Name])</f>
        <v>Under Armour Girls' Toddler Spine Surge Runni</v>
      </c>
      <c r="V1121">
        <v>39.990001679999999</v>
      </c>
      <c r="W1121">
        <v>34.198098313835338</v>
      </c>
      <c r="X1121">
        <v>5</v>
      </c>
      <c r="Y1121">
        <v>8</v>
      </c>
      <c r="Z1121">
        <v>199.9500084</v>
      </c>
      <c r="AA11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1" t="s">
        <v>66</v>
      </c>
    </row>
    <row r="1122" spans="1:28" x14ac:dyDescent="0.35">
      <c r="A1122">
        <v>47796</v>
      </c>
      <c r="B1122" s="1">
        <v>42702</v>
      </c>
      <c r="C1122">
        <v>4</v>
      </c>
      <c r="D1122">
        <f>WORKDAY(Table3[[#This Row],[Days for shipment (scheduled)]],Table4[[#This Row],[Week Day]])</f>
        <v>10</v>
      </c>
      <c r="E1122">
        <v>0</v>
      </c>
      <c r="F1122" t="s">
        <v>62</v>
      </c>
      <c r="H1122">
        <v>24</v>
      </c>
      <c r="I1122" t="str">
        <f>_xlfn.XLOOKUP(Table3[[#This Row],[Category Id]],DataCo_Products[Product Category Id],DataCo_Products[Product Category Name])</f>
        <v>Women's Apparel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>
        <v>24</v>
      </c>
      <c r="T1122">
        <v>502</v>
      </c>
      <c r="U1122" t="str">
        <f>_xlfn.XLOOKUP(Table3[[#This Row],[Product Id]],DataCo_Products[Product Id],DataCo_Products[Product Name])</f>
        <v>Nike Men's Dri-FIT Victory Golf Polo</v>
      </c>
      <c r="V1122">
        <v>50</v>
      </c>
      <c r="W1122">
        <v>43.678035218757444</v>
      </c>
      <c r="X1122">
        <v>5</v>
      </c>
      <c r="Y1122">
        <v>22.5</v>
      </c>
      <c r="Z1122">
        <v>250</v>
      </c>
      <c r="AA11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2" t="s">
        <v>66</v>
      </c>
    </row>
    <row r="1123" spans="1:28" x14ac:dyDescent="0.35">
      <c r="A1123">
        <v>36636</v>
      </c>
      <c r="B1123" s="1">
        <v>42539</v>
      </c>
      <c r="C1123">
        <v>4</v>
      </c>
      <c r="D1123">
        <f>WORKDAY(Table3[[#This Row],[Days for shipment (scheduled)]],Table4[[#This Row],[Week Day]])</f>
        <v>11</v>
      </c>
      <c r="E1123">
        <v>0</v>
      </c>
      <c r="F1123" t="s">
        <v>62</v>
      </c>
      <c r="H1123">
        <v>29</v>
      </c>
      <c r="I1123" t="str">
        <f>_xlfn.XLOOKUP(Table3[[#This Row],[Category Id]],DataCo_Products[Product Category Id],DataCo_Products[Product Category Name])</f>
        <v>Shop By Sport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>
        <v>29</v>
      </c>
      <c r="T1123">
        <v>627</v>
      </c>
      <c r="U1123" t="str">
        <f>_xlfn.XLOOKUP(Table3[[#This Row],[Product Id]],DataCo_Products[Product Id],DataCo_Products[Product Name])</f>
        <v>Under Armour Girls' Toddler Spine Surge Runni</v>
      </c>
      <c r="V1123">
        <v>39.990001679999999</v>
      </c>
      <c r="W1123">
        <v>34.198098313835338</v>
      </c>
      <c r="X1123">
        <v>5</v>
      </c>
      <c r="Y1123">
        <v>18</v>
      </c>
      <c r="Z1123">
        <v>199.9500084</v>
      </c>
      <c r="AA11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3" t="s">
        <v>66</v>
      </c>
    </row>
    <row r="1124" spans="1:28" x14ac:dyDescent="0.35">
      <c r="A1124">
        <v>39498</v>
      </c>
      <c r="B1124" s="1">
        <v>42581</v>
      </c>
      <c r="C1124">
        <v>4</v>
      </c>
      <c r="D1124">
        <f>WORKDAY(Table3[[#This Row],[Days for shipment (scheduled)]],Table4[[#This Row],[Week Day]])</f>
        <v>12</v>
      </c>
      <c r="E1124">
        <v>0</v>
      </c>
      <c r="F1124" t="s">
        <v>62</v>
      </c>
      <c r="H1124">
        <v>24</v>
      </c>
      <c r="I1124" t="str">
        <f>_xlfn.XLOOKUP(Table3[[#This Row],[Category Id]],DataCo_Products[Product Category Id],DataCo_Products[Product Category Name])</f>
        <v>Women's Apparel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>
        <v>24</v>
      </c>
      <c r="T1124">
        <v>502</v>
      </c>
      <c r="U1124" t="str">
        <f>_xlfn.XLOOKUP(Table3[[#This Row],[Product Id]],DataCo_Products[Product Id],DataCo_Products[Product Name])</f>
        <v>Nike Men's Dri-FIT Victory Golf Polo</v>
      </c>
      <c r="V1124">
        <v>50</v>
      </c>
      <c r="W1124">
        <v>43.678035218757444</v>
      </c>
      <c r="X1124">
        <v>5</v>
      </c>
      <c r="Y1124">
        <v>22.5</v>
      </c>
      <c r="Z1124">
        <v>250</v>
      </c>
      <c r="AA11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4" t="s">
        <v>66</v>
      </c>
    </row>
    <row r="1125" spans="1:28" x14ac:dyDescent="0.35">
      <c r="A1125">
        <v>37182</v>
      </c>
      <c r="B1125" s="1">
        <v>42547</v>
      </c>
      <c r="C1125">
        <v>4</v>
      </c>
      <c r="D1125">
        <f>WORKDAY(Table3[[#This Row],[Days for shipment (scheduled)]],Table4[[#This Row],[Week Day]])</f>
        <v>13</v>
      </c>
      <c r="E1125">
        <v>0</v>
      </c>
      <c r="F1125" t="s">
        <v>62</v>
      </c>
      <c r="H1125">
        <v>29</v>
      </c>
      <c r="I1125" t="str">
        <f>_xlfn.XLOOKUP(Table3[[#This Row],[Category Id]],DataCo_Products[Product Category Id],DataCo_Products[Product Category Name])</f>
        <v>Shop By Sport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>
        <v>29</v>
      </c>
      <c r="T1125">
        <v>627</v>
      </c>
      <c r="U1125" t="str">
        <f>_xlfn.XLOOKUP(Table3[[#This Row],[Product Id]],DataCo_Products[Product Id],DataCo_Products[Product Name])</f>
        <v>Under Armour Girls' Toddler Spine Surge Runni</v>
      </c>
      <c r="V1125">
        <v>39.990001679999999</v>
      </c>
      <c r="W1125">
        <v>34.198098313835338</v>
      </c>
      <c r="X1125">
        <v>5</v>
      </c>
      <c r="Y1125">
        <v>18</v>
      </c>
      <c r="Z1125">
        <v>199.9500084</v>
      </c>
      <c r="AA11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5" t="s">
        <v>66</v>
      </c>
    </row>
    <row r="1126" spans="1:28" x14ac:dyDescent="0.35">
      <c r="A1126">
        <v>40647</v>
      </c>
      <c r="B1126" s="1">
        <v>42598</v>
      </c>
      <c r="C1126">
        <v>4</v>
      </c>
      <c r="D1126">
        <f>WORKDAY(Table3[[#This Row],[Days for shipment (scheduled)]],Table4[[#This Row],[Week Day]])</f>
        <v>5</v>
      </c>
      <c r="E1126">
        <v>0</v>
      </c>
      <c r="F1126" t="s">
        <v>62</v>
      </c>
      <c r="H1126">
        <v>24</v>
      </c>
      <c r="I1126" t="str">
        <f>_xlfn.XLOOKUP(Table3[[#This Row],[Category Id]],DataCo_Products[Product Category Id],DataCo_Products[Product Category Name])</f>
        <v>Women's Apparel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>
        <v>24</v>
      </c>
      <c r="T1126">
        <v>502</v>
      </c>
      <c r="U1126" t="str">
        <f>_xlfn.XLOOKUP(Table3[[#This Row],[Product Id]],DataCo_Products[Product Id],DataCo_Products[Product Name])</f>
        <v>Nike Men's Dri-FIT Victory Golf Polo</v>
      </c>
      <c r="V1126">
        <v>50</v>
      </c>
      <c r="W1126">
        <v>43.678035218757444</v>
      </c>
      <c r="X1126">
        <v>5</v>
      </c>
      <c r="Y1126">
        <v>22.5</v>
      </c>
      <c r="Z1126">
        <v>250</v>
      </c>
      <c r="AA11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6" t="s">
        <v>66</v>
      </c>
    </row>
    <row r="1127" spans="1:28" x14ac:dyDescent="0.35">
      <c r="A1127">
        <v>32462</v>
      </c>
      <c r="B1127" s="1">
        <v>42478</v>
      </c>
      <c r="C1127">
        <v>4</v>
      </c>
      <c r="D1127">
        <f>WORKDAY(Table3[[#This Row],[Days for shipment (scheduled)]],Table4[[#This Row],[Week Day]])</f>
        <v>6</v>
      </c>
      <c r="E1127">
        <v>0</v>
      </c>
      <c r="F1127" t="s">
        <v>62</v>
      </c>
      <c r="H1127">
        <v>24</v>
      </c>
      <c r="I1127" t="str">
        <f>_xlfn.XLOOKUP(Table3[[#This Row],[Category Id]],DataCo_Products[Product Category Id],DataCo_Products[Product Category Name])</f>
        <v>Women's Apparel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>
        <v>24</v>
      </c>
      <c r="T1127">
        <v>502</v>
      </c>
      <c r="U1127" t="str">
        <f>_xlfn.XLOOKUP(Table3[[#This Row],[Product Id]],DataCo_Products[Product Id],DataCo_Products[Product Name])</f>
        <v>Nike Men's Dri-FIT Victory Golf Polo</v>
      </c>
      <c r="V1127">
        <v>50</v>
      </c>
      <c r="W1127">
        <v>43.678035218757444</v>
      </c>
      <c r="X1127">
        <v>5</v>
      </c>
      <c r="Y1127">
        <v>50</v>
      </c>
      <c r="Z1127">
        <v>250</v>
      </c>
      <c r="AA11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7" t="s">
        <v>66</v>
      </c>
    </row>
    <row r="1128" spans="1:28" x14ac:dyDescent="0.35">
      <c r="A1128">
        <v>31410</v>
      </c>
      <c r="B1128" s="1">
        <v>42433</v>
      </c>
      <c r="C1128">
        <v>4</v>
      </c>
      <c r="D1128">
        <f>WORKDAY(Table3[[#This Row],[Days for shipment (scheduled)]],Table4[[#This Row],[Week Day]])</f>
        <v>9</v>
      </c>
      <c r="E1128">
        <v>1</v>
      </c>
      <c r="F1128" t="s">
        <v>62</v>
      </c>
      <c r="H1128">
        <v>29</v>
      </c>
      <c r="I1128" t="str">
        <f>_xlfn.XLOOKUP(Table3[[#This Row],[Category Id]],DataCo_Products[Product Category Id],DataCo_Products[Product Category Name])</f>
        <v>Shop By Sport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>
        <v>29</v>
      </c>
      <c r="T1128">
        <v>627</v>
      </c>
      <c r="U1128" t="str">
        <f>_xlfn.XLOOKUP(Table3[[#This Row],[Product Id]],DataCo_Products[Product Id],DataCo_Products[Product Name])</f>
        <v>Under Armour Girls' Toddler Spine Surge Runni</v>
      </c>
      <c r="V1128">
        <v>39.990001679999999</v>
      </c>
      <c r="W1128">
        <v>34.198098313835338</v>
      </c>
      <c r="X1128">
        <v>5</v>
      </c>
      <c r="Y1128">
        <v>49.990001679999999</v>
      </c>
      <c r="Z1128">
        <v>199.9500084</v>
      </c>
      <c r="AA11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8" t="s">
        <v>66</v>
      </c>
    </row>
    <row r="1129" spans="1:28" x14ac:dyDescent="0.35">
      <c r="A1129">
        <v>31957</v>
      </c>
      <c r="B1129" s="1">
        <v>42678</v>
      </c>
      <c r="C1129">
        <v>4</v>
      </c>
      <c r="D1129">
        <f>WORKDAY(Table3[[#This Row],[Days for shipment (scheduled)]],Table4[[#This Row],[Week Day]])</f>
        <v>10</v>
      </c>
      <c r="E1129">
        <v>0</v>
      </c>
      <c r="F1129" t="s">
        <v>62</v>
      </c>
      <c r="H1129">
        <v>36</v>
      </c>
      <c r="I1129" t="str">
        <f>_xlfn.XLOOKUP(Table3[[#This Row],[Category Id]],DataCo_Products[Product Category Id],DataCo_Products[Product Category Name])</f>
        <v>Golf Balls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>
        <v>36</v>
      </c>
      <c r="T1129">
        <v>797</v>
      </c>
      <c r="U1129" t="str">
        <f>_xlfn.XLOOKUP(Table3[[#This Row],[Product Id]],DataCo_Products[Product Id],DataCo_Products[Product Name])</f>
        <v>Hirzl Women's Soffft Flex Golf Glove</v>
      </c>
      <c r="V1129">
        <v>17.989999770000001</v>
      </c>
      <c r="W1129">
        <v>16.2799997318</v>
      </c>
      <c r="X1129">
        <v>5</v>
      </c>
      <c r="Y1129">
        <v>4.5</v>
      </c>
      <c r="Z1129">
        <v>89.94999885</v>
      </c>
      <c r="AA11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29" t="s">
        <v>66</v>
      </c>
    </row>
    <row r="1130" spans="1:28" x14ac:dyDescent="0.35">
      <c r="A1130">
        <v>36837</v>
      </c>
      <c r="B1130" s="1">
        <v>42542</v>
      </c>
      <c r="C1130">
        <v>4</v>
      </c>
      <c r="D1130">
        <f>WORKDAY(Table3[[#This Row],[Days for shipment (scheduled)]],Table4[[#This Row],[Week Day]])</f>
        <v>11</v>
      </c>
      <c r="E1130">
        <v>0</v>
      </c>
      <c r="F1130" t="s">
        <v>62</v>
      </c>
      <c r="H1130">
        <v>37</v>
      </c>
      <c r="I1130" t="str">
        <f>_xlfn.XLOOKUP(Table3[[#This Row],[Category Id]],DataCo_Products[Product Category Id],DataCo_Products[Product Category Name])</f>
        <v>Electronics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>
        <v>37</v>
      </c>
      <c r="T1130">
        <v>825</v>
      </c>
      <c r="U1130" t="str">
        <f>_xlfn.XLOOKUP(Table3[[#This Row],[Product Id]],DataCo_Products[Product Id],DataCo_Products[Product Name])</f>
        <v>Bridgestone e6 Straight Distance NFL Tennesse</v>
      </c>
      <c r="V1130">
        <v>31.989999770000001</v>
      </c>
      <c r="W1130">
        <v>23.973333102666668</v>
      </c>
      <c r="X1130">
        <v>5</v>
      </c>
      <c r="Y1130">
        <v>14.399999619999999</v>
      </c>
      <c r="Z1130">
        <v>159.94999885000001</v>
      </c>
      <c r="AA113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0" t="s">
        <v>66</v>
      </c>
    </row>
    <row r="1131" spans="1:28" x14ac:dyDescent="0.35">
      <c r="A1131">
        <v>37675</v>
      </c>
      <c r="B1131" s="1">
        <v>42436</v>
      </c>
      <c r="C1131">
        <v>4</v>
      </c>
      <c r="D1131">
        <f>WORKDAY(Table3[[#This Row],[Days for shipment (scheduled)]],Table4[[#This Row],[Week Day]])</f>
        <v>12</v>
      </c>
      <c r="E1131">
        <v>1</v>
      </c>
      <c r="F1131" t="s">
        <v>62</v>
      </c>
      <c r="H1131">
        <v>41</v>
      </c>
      <c r="I1131" t="str">
        <f>_xlfn.XLOOKUP(Table3[[#This Row],[Category Id]],DataCo_Products[Product Category Id],DataCo_Products[Product Category Name])</f>
        <v>Trade-In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>
        <v>41</v>
      </c>
      <c r="T1131">
        <v>926</v>
      </c>
      <c r="U1131" t="str">
        <f>_xlfn.XLOOKUP(Table3[[#This Row],[Product Id]],DataCo_Products[Product Id],DataCo_Products[Product Name])</f>
        <v>Glove It Imperial Golf Towel</v>
      </c>
      <c r="V1131">
        <v>15.989999770000001</v>
      </c>
      <c r="W1131">
        <v>12.230249713200003</v>
      </c>
      <c r="X1131">
        <v>5</v>
      </c>
      <c r="Y1131">
        <v>11.989999770000001</v>
      </c>
      <c r="Z1131">
        <v>79.94999885</v>
      </c>
      <c r="AA11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1" t="s">
        <v>66</v>
      </c>
    </row>
    <row r="1132" spans="1:28" x14ac:dyDescent="0.35">
      <c r="A1132">
        <v>32536</v>
      </c>
      <c r="B1132" s="1">
        <v>42479</v>
      </c>
      <c r="C1132">
        <v>4</v>
      </c>
      <c r="D1132">
        <f>WORKDAY(Table3[[#This Row],[Days for shipment (scheduled)]],Table4[[#This Row],[Week Day]])</f>
        <v>13</v>
      </c>
      <c r="E1132">
        <v>0</v>
      </c>
      <c r="F1132" t="s">
        <v>62</v>
      </c>
      <c r="H1132">
        <v>40</v>
      </c>
      <c r="I1132" t="str">
        <f>_xlfn.XLOOKUP(Table3[[#This Row],[Category Id]],DataCo_Products[Product Category Id],DataCo_Products[Product Category Name])</f>
        <v>Accessories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>
        <v>40</v>
      </c>
      <c r="T1132">
        <v>906</v>
      </c>
      <c r="U1132" t="str">
        <f>_xlfn.XLOOKUP(Table3[[#This Row],[Product Id]],DataCo_Products[Product Id],DataCo_Products[Product Name])</f>
        <v>Team Golf Tennessee Volunteers Putter Grip</v>
      </c>
      <c r="V1132">
        <v>24.989999770000001</v>
      </c>
      <c r="W1132">
        <v>16.911999892000001</v>
      </c>
      <c r="X1132">
        <v>5</v>
      </c>
      <c r="Y1132">
        <v>31.239999770000001</v>
      </c>
      <c r="Z1132">
        <v>124.94999885</v>
      </c>
      <c r="AA11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2" t="s">
        <v>66</v>
      </c>
    </row>
    <row r="1133" spans="1:28" x14ac:dyDescent="0.35">
      <c r="A1133">
        <v>31336</v>
      </c>
      <c r="B1133" s="1">
        <v>42404</v>
      </c>
      <c r="C1133">
        <v>4</v>
      </c>
      <c r="D1133">
        <f>WORKDAY(Table3[[#This Row],[Days for shipment (scheduled)]],Table4[[#This Row],[Week Day]])</f>
        <v>5</v>
      </c>
      <c r="E1133">
        <v>0</v>
      </c>
      <c r="F1133" t="s">
        <v>62</v>
      </c>
      <c r="H1133">
        <v>5</v>
      </c>
      <c r="I1133" t="str">
        <f>_xlfn.XLOOKUP(Table3[[#This Row],[Category Id]],DataCo_Products[Product Category Id],DataCo_Products[Product Category Name])</f>
        <v>Lacrosse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>
        <v>5</v>
      </c>
      <c r="T1133">
        <v>93</v>
      </c>
      <c r="U1133" t="str">
        <f>_xlfn.XLOOKUP(Table3[[#This Row],[Product Id]],DataCo_Products[Product Id],DataCo_Products[Product Name])</f>
        <v>Under Armour Men's Tech II T-Shirt</v>
      </c>
      <c r="V1133">
        <v>24.989999770000001</v>
      </c>
      <c r="W1133">
        <v>17.455999691500001</v>
      </c>
      <c r="X1133">
        <v>5</v>
      </c>
      <c r="Y1133">
        <v>8.75</v>
      </c>
      <c r="Z1133">
        <v>124.94999885</v>
      </c>
      <c r="AA11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3" t="s">
        <v>66</v>
      </c>
    </row>
    <row r="1134" spans="1:28" x14ac:dyDescent="0.35">
      <c r="A1134">
        <v>32846</v>
      </c>
      <c r="B1134" s="1">
        <v>42484</v>
      </c>
      <c r="C1134">
        <v>4</v>
      </c>
      <c r="D1134">
        <f>WORKDAY(Table3[[#This Row],[Days for shipment (scheduled)]],Table4[[#This Row],[Week Day]])</f>
        <v>6</v>
      </c>
      <c r="E1134">
        <v>0</v>
      </c>
      <c r="F1134" t="s">
        <v>62</v>
      </c>
      <c r="H1134">
        <v>9</v>
      </c>
      <c r="I1134" t="str">
        <f>_xlfn.XLOOKUP(Table3[[#This Row],[Category Id]],DataCo_Products[Product Category Id],DataCo_Products[Product Category Name])</f>
        <v>Cardio Equipment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>
        <v>9</v>
      </c>
      <c r="T1134">
        <v>191</v>
      </c>
      <c r="U1134" t="str">
        <f>_xlfn.XLOOKUP(Table3[[#This Row],[Product Id]],DataCo_Products[Product Id],DataCo_Products[Product Name])</f>
        <v>Nike Men's Free 5.0+ Running Shoe</v>
      </c>
      <c r="V1134">
        <v>99.989997860000003</v>
      </c>
      <c r="W1134">
        <v>95.114003926871064</v>
      </c>
      <c r="X1134">
        <v>5</v>
      </c>
      <c r="Y1134">
        <v>27.5</v>
      </c>
      <c r="Z1134">
        <v>499.94998930000003</v>
      </c>
      <c r="AA113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4" t="s">
        <v>66</v>
      </c>
    </row>
    <row r="1135" spans="1:28" x14ac:dyDescent="0.35">
      <c r="A1135">
        <v>35083</v>
      </c>
      <c r="B1135" s="1">
        <v>42517</v>
      </c>
      <c r="C1135">
        <v>4</v>
      </c>
      <c r="D1135">
        <f>WORKDAY(Table3[[#This Row],[Days for shipment (scheduled)]],Table4[[#This Row],[Week Day]])</f>
        <v>9</v>
      </c>
      <c r="E1135">
        <v>0</v>
      </c>
      <c r="F1135" t="s">
        <v>62</v>
      </c>
      <c r="H1135">
        <v>9</v>
      </c>
      <c r="I1135" t="str">
        <f>_xlfn.XLOOKUP(Table3[[#This Row],[Category Id]],DataCo_Products[Product Category Id],DataCo_Products[Product Category Name])</f>
        <v>Cardio Equipment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>
        <v>9</v>
      </c>
      <c r="T1135">
        <v>191</v>
      </c>
      <c r="U1135" t="str">
        <f>_xlfn.XLOOKUP(Table3[[#This Row],[Product Id]],DataCo_Products[Product Id],DataCo_Products[Product Name])</f>
        <v>Nike Men's Free 5.0+ Running Shoe</v>
      </c>
      <c r="V1135">
        <v>99.989997860000003</v>
      </c>
      <c r="W1135">
        <v>95.114003926871064</v>
      </c>
      <c r="X1135">
        <v>5</v>
      </c>
      <c r="Y1135">
        <v>74.989997860000003</v>
      </c>
      <c r="Z1135">
        <v>499.94998930000003</v>
      </c>
      <c r="AA11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5" t="s">
        <v>66</v>
      </c>
    </row>
    <row r="1136" spans="1:28" x14ac:dyDescent="0.35">
      <c r="A1136">
        <v>39036</v>
      </c>
      <c r="B1136" s="1">
        <v>42574</v>
      </c>
      <c r="C1136">
        <v>4</v>
      </c>
      <c r="D1136">
        <f>WORKDAY(Table3[[#This Row],[Days for shipment (scheduled)]],Table4[[#This Row],[Week Day]])</f>
        <v>10</v>
      </c>
      <c r="E1136">
        <v>0</v>
      </c>
      <c r="F1136" t="s">
        <v>62</v>
      </c>
      <c r="H1136">
        <v>9</v>
      </c>
      <c r="I1136" t="str">
        <f>_xlfn.XLOOKUP(Table3[[#This Row],[Category Id]],DataCo_Products[Product Category Id],DataCo_Products[Product Category Name])</f>
        <v>Cardio Equipment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>
        <v>9</v>
      </c>
      <c r="T1136">
        <v>191</v>
      </c>
      <c r="U1136" t="str">
        <f>_xlfn.XLOOKUP(Table3[[#This Row],[Product Id]],DataCo_Products[Product Id],DataCo_Products[Product Name])</f>
        <v>Nike Men's Free 5.0+ Running Shoe</v>
      </c>
      <c r="V1136">
        <v>99.989997860000003</v>
      </c>
      <c r="W1136">
        <v>95.114003926871064</v>
      </c>
      <c r="X1136">
        <v>5</v>
      </c>
      <c r="Y1136">
        <v>124.98999790000001</v>
      </c>
      <c r="Z1136">
        <v>499.94998930000003</v>
      </c>
      <c r="AA11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6" t="s">
        <v>66</v>
      </c>
    </row>
    <row r="1137" spans="1:28" x14ac:dyDescent="0.35">
      <c r="A1137">
        <v>37493</v>
      </c>
      <c r="B1137" s="1">
        <v>42376</v>
      </c>
      <c r="C1137">
        <v>4</v>
      </c>
      <c r="D1137">
        <f>WORKDAY(Table3[[#This Row],[Days for shipment (scheduled)]],Table4[[#This Row],[Week Day]])</f>
        <v>11</v>
      </c>
      <c r="E1137">
        <v>0</v>
      </c>
      <c r="F1137" t="s">
        <v>62</v>
      </c>
      <c r="H1137">
        <v>17</v>
      </c>
      <c r="I1137" t="str">
        <f>_xlfn.XLOOKUP(Table3[[#This Row],[Category Id]],DataCo_Products[Product Category Id],DataCo_Products[Product Category Name])</f>
        <v>Cleats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>
        <v>17</v>
      </c>
      <c r="T1137">
        <v>365</v>
      </c>
      <c r="U1137" t="str">
        <f>_xlfn.XLOOKUP(Table3[[#This Row],[Product Id]],DataCo_Products[Product Id],DataCo_Products[Product Name])</f>
        <v>Perfect Fitness Perfect Rip Deck</v>
      </c>
      <c r="V1137">
        <v>59.990001679999999</v>
      </c>
      <c r="W1137">
        <v>54.488929209402009</v>
      </c>
      <c r="X1137">
        <v>5</v>
      </c>
      <c r="Y1137">
        <v>9</v>
      </c>
      <c r="Z1137">
        <v>299.9500084</v>
      </c>
      <c r="AA11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7" t="s">
        <v>66</v>
      </c>
    </row>
    <row r="1138" spans="1:28" x14ac:dyDescent="0.35">
      <c r="A1138">
        <v>33619</v>
      </c>
      <c r="B1138" s="1">
        <v>42495</v>
      </c>
      <c r="C1138">
        <v>4</v>
      </c>
      <c r="D1138">
        <f>WORKDAY(Table3[[#This Row],[Days for shipment (scheduled)]],Table4[[#This Row],[Week Day]])</f>
        <v>12</v>
      </c>
      <c r="E1138">
        <v>0</v>
      </c>
      <c r="F1138" t="s">
        <v>62</v>
      </c>
      <c r="H1138">
        <v>17</v>
      </c>
      <c r="I1138" t="str">
        <f>_xlfn.XLOOKUP(Table3[[#This Row],[Category Id]],DataCo_Products[Product Category Id],DataCo_Products[Product Category Name])</f>
        <v>Cleats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>
        <v>17</v>
      </c>
      <c r="T1138">
        <v>365</v>
      </c>
      <c r="U1138" t="str">
        <f>_xlfn.XLOOKUP(Table3[[#This Row],[Product Id]],DataCo_Products[Product Id],DataCo_Products[Product Name])</f>
        <v>Perfect Fitness Perfect Rip Deck</v>
      </c>
      <c r="V1138">
        <v>59.990001679999999</v>
      </c>
      <c r="W1138">
        <v>54.488929209402009</v>
      </c>
      <c r="X1138">
        <v>5</v>
      </c>
      <c r="Y1138">
        <v>53.990001679999999</v>
      </c>
      <c r="Z1138">
        <v>299.9500084</v>
      </c>
      <c r="AA11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8" t="s">
        <v>66</v>
      </c>
    </row>
    <row r="1139" spans="1:28" x14ac:dyDescent="0.35">
      <c r="A1139">
        <v>31797</v>
      </c>
      <c r="B1139" s="1">
        <v>42617</v>
      </c>
      <c r="C1139">
        <v>4</v>
      </c>
      <c r="D1139">
        <f>WORKDAY(Table3[[#This Row],[Days for shipment (scheduled)]],Table4[[#This Row],[Week Day]])</f>
        <v>13</v>
      </c>
      <c r="E1139">
        <v>0</v>
      </c>
      <c r="F1139" t="s">
        <v>62</v>
      </c>
      <c r="H1139">
        <v>17</v>
      </c>
      <c r="I1139" t="str">
        <f>_xlfn.XLOOKUP(Table3[[#This Row],[Category Id]],DataCo_Products[Product Category Id],DataCo_Products[Product Category Name])</f>
        <v>Cleats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>
        <v>17</v>
      </c>
      <c r="T1139">
        <v>365</v>
      </c>
      <c r="U1139" t="str">
        <f>_xlfn.XLOOKUP(Table3[[#This Row],[Product Id]],DataCo_Products[Product Id],DataCo_Products[Product Name])</f>
        <v>Perfect Fitness Perfect Rip Deck</v>
      </c>
      <c r="V1139">
        <v>59.990001679999999</v>
      </c>
      <c r="W1139">
        <v>54.488929209402009</v>
      </c>
      <c r="X1139">
        <v>5</v>
      </c>
      <c r="Y1139">
        <v>53.990001679999999</v>
      </c>
      <c r="Z1139">
        <v>299.9500084</v>
      </c>
      <c r="AA113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39" t="s">
        <v>66</v>
      </c>
    </row>
    <row r="1140" spans="1:28" x14ac:dyDescent="0.35">
      <c r="A1140">
        <v>31797</v>
      </c>
      <c r="B1140" s="1">
        <v>42617</v>
      </c>
      <c r="C1140">
        <v>4</v>
      </c>
      <c r="D1140">
        <f>WORKDAY(Table3[[#This Row],[Days for shipment (scheduled)]],Table4[[#This Row],[Week Day]])</f>
        <v>5</v>
      </c>
      <c r="E1140">
        <v>0</v>
      </c>
      <c r="F1140" t="s">
        <v>62</v>
      </c>
      <c r="H1140">
        <v>17</v>
      </c>
      <c r="I1140" t="str">
        <f>_xlfn.XLOOKUP(Table3[[#This Row],[Category Id]],DataCo_Products[Product Category Id],DataCo_Products[Product Category Name])</f>
        <v>Cleats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>
        <v>17</v>
      </c>
      <c r="T1140">
        <v>365</v>
      </c>
      <c r="U1140" t="str">
        <f>_xlfn.XLOOKUP(Table3[[#This Row],[Product Id]],DataCo_Products[Product Id],DataCo_Products[Product Name])</f>
        <v>Perfect Fitness Perfect Rip Deck</v>
      </c>
      <c r="V1140">
        <v>59.990001679999999</v>
      </c>
      <c r="W1140">
        <v>54.488929209402009</v>
      </c>
      <c r="X1140">
        <v>5</v>
      </c>
      <c r="Y1140">
        <v>59.990001679999999</v>
      </c>
      <c r="Z1140">
        <v>299.9500084</v>
      </c>
      <c r="AA11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0" t="s">
        <v>66</v>
      </c>
    </row>
    <row r="1141" spans="1:28" x14ac:dyDescent="0.35">
      <c r="A1141">
        <v>32594</v>
      </c>
      <c r="B1141" s="1">
        <v>42480</v>
      </c>
      <c r="C1141">
        <v>4</v>
      </c>
      <c r="D1141">
        <f>WORKDAY(Table3[[#This Row],[Days for shipment (scheduled)]],Table4[[#This Row],[Week Day]])</f>
        <v>6</v>
      </c>
      <c r="E1141">
        <v>0</v>
      </c>
      <c r="F1141" t="s">
        <v>62</v>
      </c>
      <c r="H1141">
        <v>24</v>
      </c>
      <c r="I1141" t="str">
        <f>_xlfn.XLOOKUP(Table3[[#This Row],[Category Id]],DataCo_Products[Product Category Id],DataCo_Products[Product Category Name])</f>
        <v>Women's Apparel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>
        <v>24</v>
      </c>
      <c r="T1141">
        <v>502</v>
      </c>
      <c r="U1141" t="str">
        <f>_xlfn.XLOOKUP(Table3[[#This Row],[Product Id]],DataCo_Products[Product Id],DataCo_Products[Product Name])</f>
        <v>Nike Men's Dri-FIT Victory Golf Polo</v>
      </c>
      <c r="V1141">
        <v>50</v>
      </c>
      <c r="W1141">
        <v>43.678035218757444</v>
      </c>
      <c r="X1141">
        <v>5</v>
      </c>
      <c r="Y1141">
        <v>22.5</v>
      </c>
      <c r="Z1141">
        <v>250</v>
      </c>
      <c r="AA11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1" t="s">
        <v>66</v>
      </c>
    </row>
    <row r="1142" spans="1:28" x14ac:dyDescent="0.35">
      <c r="A1142">
        <v>34103</v>
      </c>
      <c r="B1142" s="1">
        <v>42709</v>
      </c>
      <c r="C1142">
        <v>4</v>
      </c>
      <c r="D1142">
        <f>WORKDAY(Table3[[#This Row],[Days for shipment (scheduled)]],Table4[[#This Row],[Week Day]])</f>
        <v>9</v>
      </c>
      <c r="E1142">
        <v>0</v>
      </c>
      <c r="F1142" t="s">
        <v>62</v>
      </c>
      <c r="H1142">
        <v>24</v>
      </c>
      <c r="I1142" t="str">
        <f>_xlfn.XLOOKUP(Table3[[#This Row],[Category Id]],DataCo_Products[Product Category Id],DataCo_Products[Product Category Name])</f>
        <v>Women's Apparel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>
        <v>24</v>
      </c>
      <c r="T1142">
        <v>502</v>
      </c>
      <c r="U1142" t="str">
        <f>_xlfn.XLOOKUP(Table3[[#This Row],[Product Id]],DataCo_Products[Product Id],DataCo_Products[Product Name])</f>
        <v>Nike Men's Dri-FIT Victory Golf Polo</v>
      </c>
      <c r="V1142">
        <v>50</v>
      </c>
      <c r="W1142">
        <v>43.678035218757444</v>
      </c>
      <c r="X1142">
        <v>5</v>
      </c>
      <c r="Y1142">
        <v>32.5</v>
      </c>
      <c r="Z1142">
        <v>250</v>
      </c>
      <c r="AA114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2" t="s">
        <v>66</v>
      </c>
    </row>
    <row r="1143" spans="1:28" x14ac:dyDescent="0.35">
      <c r="A1143">
        <v>37048</v>
      </c>
      <c r="B1143" s="1">
        <v>42545</v>
      </c>
      <c r="C1143">
        <v>4</v>
      </c>
      <c r="D1143">
        <f>WORKDAY(Table3[[#This Row],[Days for shipment (scheduled)]],Table4[[#This Row],[Week Day]])</f>
        <v>10</v>
      </c>
      <c r="E1143">
        <v>0</v>
      </c>
      <c r="F1143" t="s">
        <v>62</v>
      </c>
      <c r="H1143">
        <v>24</v>
      </c>
      <c r="I1143" t="str">
        <f>_xlfn.XLOOKUP(Table3[[#This Row],[Category Id]],DataCo_Products[Product Category Id],DataCo_Products[Product Category Name])</f>
        <v>Women's Apparel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>
        <v>24</v>
      </c>
      <c r="T1143">
        <v>502</v>
      </c>
      <c r="U1143" t="str">
        <f>_xlfn.XLOOKUP(Table3[[#This Row],[Product Id]],DataCo_Products[Product Id],DataCo_Products[Product Name])</f>
        <v>Nike Men's Dri-FIT Victory Golf Polo</v>
      </c>
      <c r="V1143">
        <v>50</v>
      </c>
      <c r="W1143">
        <v>43.678035218757444</v>
      </c>
      <c r="X1143">
        <v>5</v>
      </c>
      <c r="Y1143">
        <v>42.5</v>
      </c>
      <c r="Z1143">
        <v>250</v>
      </c>
      <c r="AA114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3" t="s">
        <v>66</v>
      </c>
    </row>
    <row r="1144" spans="1:28" x14ac:dyDescent="0.35">
      <c r="A1144">
        <v>36344</v>
      </c>
      <c r="B1144" s="1">
        <v>42535</v>
      </c>
      <c r="C1144">
        <v>4</v>
      </c>
      <c r="D1144">
        <f>WORKDAY(Table3[[#This Row],[Days for shipment (scheduled)]],Table4[[#This Row],[Week Day]])</f>
        <v>11</v>
      </c>
      <c r="E1144">
        <v>0</v>
      </c>
      <c r="F1144" t="s">
        <v>62</v>
      </c>
      <c r="H1144">
        <v>37</v>
      </c>
      <c r="I1144" t="str">
        <f>_xlfn.XLOOKUP(Table3[[#This Row],[Category Id]],DataCo_Products[Product Category Id],DataCo_Products[Product Category Name])</f>
        <v>Electronics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>
        <v>37</v>
      </c>
      <c r="T1144">
        <v>825</v>
      </c>
      <c r="U1144" t="str">
        <f>_xlfn.XLOOKUP(Table3[[#This Row],[Product Id]],DataCo_Products[Product Id],DataCo_Products[Product Name])</f>
        <v>Bridgestone e6 Straight Distance NFL Tennesse</v>
      </c>
      <c r="V1144">
        <v>31.989999770000001</v>
      </c>
      <c r="W1144">
        <v>23.973333102666668</v>
      </c>
      <c r="X1144">
        <v>5</v>
      </c>
      <c r="Y1144">
        <v>25.590000150000002</v>
      </c>
      <c r="Z1144">
        <v>159.94999885000001</v>
      </c>
      <c r="AA11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4" t="s">
        <v>66</v>
      </c>
    </row>
    <row r="1145" spans="1:28" x14ac:dyDescent="0.35">
      <c r="A1145">
        <v>31336</v>
      </c>
      <c r="B1145" s="1">
        <v>42404</v>
      </c>
      <c r="C1145">
        <v>4</v>
      </c>
      <c r="D1145">
        <f>WORKDAY(Table3[[#This Row],[Days for shipment (scheduled)]],Table4[[#This Row],[Week Day]])</f>
        <v>12</v>
      </c>
      <c r="E1145">
        <v>0</v>
      </c>
      <c r="F1145" t="s">
        <v>62</v>
      </c>
      <c r="H1145">
        <v>37</v>
      </c>
      <c r="I1145" t="str">
        <f>_xlfn.XLOOKUP(Table3[[#This Row],[Category Id]],DataCo_Products[Product Category Id],DataCo_Products[Product Category Name])</f>
        <v>Electronics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>
        <v>37</v>
      </c>
      <c r="T1145">
        <v>822</v>
      </c>
      <c r="U1145" t="str">
        <f>_xlfn.XLOOKUP(Table3[[#This Row],[Product Id]],DataCo_Products[Product Id],DataCo_Products[Product Name])</f>
        <v>Titleist Pro V1x High Numbers Golf Balls</v>
      </c>
      <c r="V1145">
        <v>47.990001679999999</v>
      </c>
      <c r="W1145">
        <v>41.802334851666664</v>
      </c>
      <c r="X1145">
        <v>5</v>
      </c>
      <c r="Y1145">
        <v>47.990001679999999</v>
      </c>
      <c r="Z1145">
        <v>239.9500084</v>
      </c>
      <c r="AA114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5" t="s">
        <v>66</v>
      </c>
    </row>
    <row r="1146" spans="1:28" x14ac:dyDescent="0.35">
      <c r="A1146">
        <v>36547</v>
      </c>
      <c r="B1146" s="1">
        <v>42538</v>
      </c>
      <c r="C1146">
        <v>4</v>
      </c>
      <c r="D1146">
        <f>WORKDAY(Table3[[#This Row],[Days for shipment (scheduled)]],Table4[[#This Row],[Week Day]])</f>
        <v>13</v>
      </c>
      <c r="E1146">
        <v>0</v>
      </c>
      <c r="F1146" t="s">
        <v>62</v>
      </c>
      <c r="H1146">
        <v>17</v>
      </c>
      <c r="I1146" t="str">
        <f>_xlfn.XLOOKUP(Table3[[#This Row],[Category Id]],DataCo_Products[Product Category Id],DataCo_Products[Product Category Name])</f>
        <v>Cleats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>
        <v>17</v>
      </c>
      <c r="T1146">
        <v>365</v>
      </c>
      <c r="U1146" t="str">
        <f>_xlfn.XLOOKUP(Table3[[#This Row],[Product Id]],DataCo_Products[Product Id],DataCo_Products[Product Name])</f>
        <v>Perfect Fitness Perfect Rip Deck</v>
      </c>
      <c r="V1146">
        <v>59.990001679999999</v>
      </c>
      <c r="W1146">
        <v>54.488929209402009</v>
      </c>
      <c r="X1146">
        <v>2</v>
      </c>
      <c r="Y1146">
        <v>10.80000019</v>
      </c>
      <c r="Z1146">
        <v>119.98000336</v>
      </c>
      <c r="AA11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6" t="s">
        <v>66</v>
      </c>
    </row>
    <row r="1147" spans="1:28" x14ac:dyDescent="0.35">
      <c r="A1147">
        <v>33603</v>
      </c>
      <c r="B1147" s="1">
        <v>42495</v>
      </c>
      <c r="C1147">
        <v>4</v>
      </c>
      <c r="D1147">
        <f>WORKDAY(Table3[[#This Row],[Days for shipment (scheduled)]],Table4[[#This Row],[Week Day]])</f>
        <v>5</v>
      </c>
      <c r="E1147">
        <v>0</v>
      </c>
      <c r="F1147" t="s">
        <v>62</v>
      </c>
      <c r="H1147">
        <v>17</v>
      </c>
      <c r="I1147" t="str">
        <f>_xlfn.XLOOKUP(Table3[[#This Row],[Category Id]],DataCo_Products[Product Category Id],DataCo_Products[Product Category Name])</f>
        <v>Cleats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>
        <v>17</v>
      </c>
      <c r="T1147">
        <v>365</v>
      </c>
      <c r="U1147" t="str">
        <f>_xlfn.XLOOKUP(Table3[[#This Row],[Product Id]],DataCo_Products[Product Id],DataCo_Products[Product Name])</f>
        <v>Perfect Fitness Perfect Rip Deck</v>
      </c>
      <c r="V1147">
        <v>59.990001679999999</v>
      </c>
      <c r="W1147">
        <v>54.488929209402009</v>
      </c>
      <c r="X1147">
        <v>2</v>
      </c>
      <c r="Y1147">
        <v>20.399999619999999</v>
      </c>
      <c r="Z1147">
        <v>119.98000336</v>
      </c>
      <c r="AA11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7" t="s">
        <v>66</v>
      </c>
    </row>
    <row r="1148" spans="1:28" x14ac:dyDescent="0.35">
      <c r="A1148">
        <v>34577</v>
      </c>
      <c r="B1148" s="1">
        <v>42509</v>
      </c>
      <c r="C1148">
        <v>4</v>
      </c>
      <c r="D1148">
        <f>WORKDAY(Table3[[#This Row],[Days for shipment (scheduled)]],Table4[[#This Row],[Week Day]])</f>
        <v>6</v>
      </c>
      <c r="E1148">
        <v>0</v>
      </c>
      <c r="F1148" t="s">
        <v>62</v>
      </c>
      <c r="H1148">
        <v>29</v>
      </c>
      <c r="I1148" t="str">
        <f>_xlfn.XLOOKUP(Table3[[#This Row],[Category Id]],DataCo_Products[Product Category Id],DataCo_Products[Product Category Name])</f>
        <v>Shop By Sport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>
        <v>29</v>
      </c>
      <c r="T1148">
        <v>627</v>
      </c>
      <c r="U1148" t="str">
        <f>_xlfn.XLOOKUP(Table3[[#This Row],[Product Id]],DataCo_Products[Product Id],DataCo_Products[Product Name])</f>
        <v>Under Armour Girls' Toddler Spine Surge Runni</v>
      </c>
      <c r="V1148">
        <v>39.990001679999999</v>
      </c>
      <c r="W1148">
        <v>34.198098313835338</v>
      </c>
      <c r="X1148">
        <v>2</v>
      </c>
      <c r="Y1148">
        <v>2.4000000950000002</v>
      </c>
      <c r="Z1148">
        <v>79.980003359999998</v>
      </c>
      <c r="AA11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8" t="s">
        <v>66</v>
      </c>
    </row>
    <row r="1149" spans="1:28" x14ac:dyDescent="0.35">
      <c r="A1149">
        <v>38950</v>
      </c>
      <c r="B1149" s="1">
        <v>42573</v>
      </c>
      <c r="C1149">
        <v>4</v>
      </c>
      <c r="D1149">
        <f>WORKDAY(Table3[[#This Row],[Days for shipment (scheduled)]],Table4[[#This Row],[Week Day]])</f>
        <v>9</v>
      </c>
      <c r="E1149">
        <v>0</v>
      </c>
      <c r="F1149" t="s">
        <v>62</v>
      </c>
      <c r="H1149">
        <v>24</v>
      </c>
      <c r="I1149" t="str">
        <f>_xlfn.XLOOKUP(Table3[[#This Row],[Category Id]],DataCo_Products[Product Category Id],DataCo_Products[Product Category Name])</f>
        <v>Women's Apparel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>
        <v>24</v>
      </c>
      <c r="T1149">
        <v>502</v>
      </c>
      <c r="U1149" t="str">
        <f>_xlfn.XLOOKUP(Table3[[#This Row],[Product Id]],DataCo_Products[Product Id],DataCo_Products[Product Name])</f>
        <v>Nike Men's Dri-FIT Victory Golf Polo</v>
      </c>
      <c r="V1149">
        <v>50</v>
      </c>
      <c r="W1149">
        <v>43.678035218757444</v>
      </c>
      <c r="X1149">
        <v>2</v>
      </c>
      <c r="Y1149">
        <v>15</v>
      </c>
      <c r="Z1149">
        <v>100</v>
      </c>
      <c r="AA114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49" t="s">
        <v>66</v>
      </c>
    </row>
    <row r="1150" spans="1:28" x14ac:dyDescent="0.35">
      <c r="A1150">
        <v>38950</v>
      </c>
      <c r="B1150" s="1">
        <v>42573</v>
      </c>
      <c r="C1150">
        <v>4</v>
      </c>
      <c r="D1150">
        <f>WORKDAY(Table3[[#This Row],[Days for shipment (scheduled)]],Table4[[#This Row],[Week Day]])</f>
        <v>10</v>
      </c>
      <c r="E1150">
        <v>0</v>
      </c>
      <c r="F1150" t="s">
        <v>62</v>
      </c>
      <c r="H1150">
        <v>24</v>
      </c>
      <c r="I1150" t="str">
        <f>_xlfn.XLOOKUP(Table3[[#This Row],[Category Id]],DataCo_Products[Product Category Id],DataCo_Products[Product Category Name])</f>
        <v>Women's Apparel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>
        <v>24</v>
      </c>
      <c r="T1150">
        <v>502</v>
      </c>
      <c r="U1150" t="str">
        <f>_xlfn.XLOOKUP(Table3[[#This Row],[Product Id]],DataCo_Products[Product Id],DataCo_Products[Product Name])</f>
        <v>Nike Men's Dri-FIT Victory Golf Polo</v>
      </c>
      <c r="V1150">
        <v>50</v>
      </c>
      <c r="W1150">
        <v>43.678035218757444</v>
      </c>
      <c r="X1150">
        <v>2</v>
      </c>
      <c r="Y1150">
        <v>16</v>
      </c>
      <c r="Z1150">
        <v>100</v>
      </c>
      <c r="AA11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0" t="s">
        <v>66</v>
      </c>
    </row>
    <row r="1151" spans="1:28" x14ac:dyDescent="0.35">
      <c r="A1151">
        <v>34742</v>
      </c>
      <c r="B1151" s="1">
        <v>42512</v>
      </c>
      <c r="C1151">
        <v>4</v>
      </c>
      <c r="D1151">
        <f>WORKDAY(Table3[[#This Row],[Days for shipment (scheduled)]],Table4[[#This Row],[Week Day]])</f>
        <v>11</v>
      </c>
      <c r="E1151">
        <v>0</v>
      </c>
      <c r="F1151" t="s">
        <v>62</v>
      </c>
      <c r="H1151">
        <v>9</v>
      </c>
      <c r="I1151" t="str">
        <f>_xlfn.XLOOKUP(Table3[[#This Row],[Category Id]],DataCo_Products[Product Category Id],DataCo_Products[Product Category Name])</f>
        <v>Cardio Equipment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>
        <v>9</v>
      </c>
      <c r="T1151">
        <v>191</v>
      </c>
      <c r="U1151" t="str">
        <f>_xlfn.XLOOKUP(Table3[[#This Row],[Product Id]],DataCo_Products[Product Id],DataCo_Products[Product Name])</f>
        <v>Nike Men's Free 5.0+ Running Shoe</v>
      </c>
      <c r="V1151">
        <v>99.989997860000003</v>
      </c>
      <c r="W1151">
        <v>95.114003926871064</v>
      </c>
      <c r="X1151">
        <v>2</v>
      </c>
      <c r="Y1151">
        <v>0</v>
      </c>
      <c r="Z1151">
        <v>199.97999572000001</v>
      </c>
      <c r="AA11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1" t="s">
        <v>66</v>
      </c>
    </row>
    <row r="1152" spans="1:28" x14ac:dyDescent="0.35">
      <c r="A1152">
        <v>39471</v>
      </c>
      <c r="B1152" s="1">
        <v>42581</v>
      </c>
      <c r="C1152">
        <v>4</v>
      </c>
      <c r="D1152">
        <f>WORKDAY(Table3[[#This Row],[Days for shipment (scheduled)]],Table4[[#This Row],[Week Day]])</f>
        <v>12</v>
      </c>
      <c r="E1152">
        <v>0</v>
      </c>
      <c r="F1152" t="s">
        <v>62</v>
      </c>
      <c r="H1152">
        <v>9</v>
      </c>
      <c r="I1152" t="str">
        <f>_xlfn.XLOOKUP(Table3[[#This Row],[Category Id]],DataCo_Products[Product Category Id],DataCo_Products[Product Category Name])</f>
        <v>Cardio Equipment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>
        <v>9</v>
      </c>
      <c r="T1152">
        <v>191</v>
      </c>
      <c r="U1152" t="str">
        <f>_xlfn.XLOOKUP(Table3[[#This Row],[Product Id]],DataCo_Products[Product Id],DataCo_Products[Product Name])</f>
        <v>Nike Men's Free 5.0+ Running Shoe</v>
      </c>
      <c r="V1152">
        <v>99.989997860000003</v>
      </c>
      <c r="W1152">
        <v>95.114003926871064</v>
      </c>
      <c r="X1152">
        <v>2</v>
      </c>
      <c r="Y1152">
        <v>2</v>
      </c>
      <c r="Z1152">
        <v>199.97999572000001</v>
      </c>
      <c r="AA115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2" t="s">
        <v>66</v>
      </c>
    </row>
    <row r="1153" spans="1:28" x14ac:dyDescent="0.35">
      <c r="A1153">
        <v>38916</v>
      </c>
      <c r="B1153" s="1">
        <v>42573</v>
      </c>
      <c r="C1153">
        <v>4</v>
      </c>
      <c r="D1153">
        <f>WORKDAY(Table3[[#This Row],[Days for shipment (scheduled)]],Table4[[#This Row],[Week Day]])</f>
        <v>13</v>
      </c>
      <c r="E1153">
        <v>0</v>
      </c>
      <c r="F1153" t="s">
        <v>62</v>
      </c>
      <c r="H1153">
        <v>9</v>
      </c>
      <c r="I1153" t="str">
        <f>_xlfn.XLOOKUP(Table3[[#This Row],[Category Id]],DataCo_Products[Product Category Id],DataCo_Products[Product Category Name])</f>
        <v>Cardio Equipment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>
        <v>9</v>
      </c>
      <c r="T1153">
        <v>191</v>
      </c>
      <c r="U1153" t="str">
        <f>_xlfn.XLOOKUP(Table3[[#This Row],[Product Id]],DataCo_Products[Product Id],DataCo_Products[Product Name])</f>
        <v>Nike Men's Free 5.0+ Running Shoe</v>
      </c>
      <c r="V1153">
        <v>99.989997860000003</v>
      </c>
      <c r="W1153">
        <v>95.114003926871064</v>
      </c>
      <c r="X1153">
        <v>2</v>
      </c>
      <c r="Y1153">
        <v>4</v>
      </c>
      <c r="Z1153">
        <v>199.97999572000001</v>
      </c>
      <c r="AA11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3" t="s">
        <v>66</v>
      </c>
    </row>
    <row r="1154" spans="1:28" x14ac:dyDescent="0.35">
      <c r="A1154">
        <v>33006</v>
      </c>
      <c r="B1154" s="1">
        <v>42486</v>
      </c>
      <c r="C1154">
        <v>4</v>
      </c>
      <c r="D1154">
        <f>WORKDAY(Table3[[#This Row],[Days for shipment (scheduled)]],Table4[[#This Row],[Week Day]])</f>
        <v>5</v>
      </c>
      <c r="E1154">
        <v>0</v>
      </c>
      <c r="F1154" t="s">
        <v>62</v>
      </c>
      <c r="H1154">
        <v>9</v>
      </c>
      <c r="I1154" t="str">
        <f>_xlfn.XLOOKUP(Table3[[#This Row],[Category Id]],DataCo_Products[Product Category Id],DataCo_Products[Product Category Name])</f>
        <v>Cardio Equipment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>
        <v>9</v>
      </c>
      <c r="T1154">
        <v>191</v>
      </c>
      <c r="U1154" t="str">
        <f>_xlfn.XLOOKUP(Table3[[#This Row],[Product Id]],DataCo_Products[Product Id],DataCo_Products[Product Name])</f>
        <v>Nike Men's Free 5.0+ Running Shoe</v>
      </c>
      <c r="V1154">
        <v>99.989997860000003</v>
      </c>
      <c r="W1154">
        <v>95.114003926871064</v>
      </c>
      <c r="X1154">
        <v>2</v>
      </c>
      <c r="Y1154">
        <v>4</v>
      </c>
      <c r="Z1154">
        <v>199.97999572000001</v>
      </c>
      <c r="AA11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4" t="s">
        <v>66</v>
      </c>
    </row>
    <row r="1155" spans="1:28" x14ac:dyDescent="0.35">
      <c r="A1155">
        <v>33961</v>
      </c>
      <c r="B1155" s="1">
        <v>42648</v>
      </c>
      <c r="C1155">
        <v>4</v>
      </c>
      <c r="D1155">
        <f>WORKDAY(Table3[[#This Row],[Days for shipment (scheduled)]],Table4[[#This Row],[Week Day]])</f>
        <v>6</v>
      </c>
      <c r="E1155">
        <v>0</v>
      </c>
      <c r="F1155" t="s">
        <v>62</v>
      </c>
      <c r="H1155">
        <v>12</v>
      </c>
      <c r="I1155" t="str">
        <f>_xlfn.XLOOKUP(Table3[[#This Row],[Category Id]],DataCo_Products[Product Category Id],DataCo_Products[Product Category Name])</f>
        <v>Boxing &amp; MMA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>
        <v>12</v>
      </c>
      <c r="T1155">
        <v>249</v>
      </c>
      <c r="U1155" t="str">
        <f>_xlfn.XLOOKUP(Table3[[#This Row],[Product Id]],DataCo_Products[Product Id],DataCo_Products[Product Name])</f>
        <v>Under Armour Women's Micro G Skulpt Running S</v>
      </c>
      <c r="V1155">
        <v>54.97000122</v>
      </c>
      <c r="W1155">
        <v>38.635001181666667</v>
      </c>
      <c r="X1155">
        <v>2</v>
      </c>
      <c r="Y1155">
        <v>5.5</v>
      </c>
      <c r="Z1155">
        <v>109.94000244</v>
      </c>
      <c r="AA11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5" t="s">
        <v>66</v>
      </c>
    </row>
    <row r="1156" spans="1:28" x14ac:dyDescent="0.35">
      <c r="A1156">
        <v>37224</v>
      </c>
      <c r="B1156" s="1">
        <v>42548</v>
      </c>
      <c r="C1156">
        <v>4</v>
      </c>
      <c r="D1156">
        <f>WORKDAY(Table3[[#This Row],[Days for shipment (scheduled)]],Table4[[#This Row],[Week Day]])</f>
        <v>9</v>
      </c>
      <c r="E1156">
        <v>1</v>
      </c>
      <c r="F1156" t="s">
        <v>62</v>
      </c>
      <c r="H1156">
        <v>9</v>
      </c>
      <c r="I1156" t="str">
        <f>_xlfn.XLOOKUP(Table3[[#This Row],[Category Id]],DataCo_Products[Product Category Id],DataCo_Products[Product Category Name])</f>
        <v>Cardio Equipment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>
        <v>9</v>
      </c>
      <c r="T1156">
        <v>191</v>
      </c>
      <c r="U1156" t="str">
        <f>_xlfn.XLOOKUP(Table3[[#This Row],[Product Id]],DataCo_Products[Product Id],DataCo_Products[Product Name])</f>
        <v>Nike Men's Free 5.0+ Running Shoe</v>
      </c>
      <c r="V1156">
        <v>99.989997860000003</v>
      </c>
      <c r="W1156">
        <v>95.114003926871064</v>
      </c>
      <c r="X1156">
        <v>2</v>
      </c>
      <c r="Y1156">
        <v>10</v>
      </c>
      <c r="Z1156">
        <v>199.97999572000001</v>
      </c>
      <c r="AA11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6" t="s">
        <v>66</v>
      </c>
    </row>
    <row r="1157" spans="1:28" x14ac:dyDescent="0.35">
      <c r="A1157">
        <v>40578</v>
      </c>
      <c r="B1157" s="1">
        <v>42597</v>
      </c>
      <c r="C1157">
        <v>4</v>
      </c>
      <c r="D1157">
        <f>WORKDAY(Table3[[#This Row],[Days for shipment (scheduled)]],Table4[[#This Row],[Week Day]])</f>
        <v>10</v>
      </c>
      <c r="E1157">
        <v>0</v>
      </c>
      <c r="F1157" t="s">
        <v>62</v>
      </c>
      <c r="H1157">
        <v>9</v>
      </c>
      <c r="I1157" t="str">
        <f>_xlfn.XLOOKUP(Table3[[#This Row],[Category Id]],DataCo_Products[Product Category Id],DataCo_Products[Product Category Name])</f>
        <v>Cardio Equipment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>
        <v>9</v>
      </c>
      <c r="T1157">
        <v>191</v>
      </c>
      <c r="U1157" t="str">
        <f>_xlfn.XLOOKUP(Table3[[#This Row],[Product Id]],DataCo_Products[Product Id],DataCo_Products[Product Name])</f>
        <v>Nike Men's Free 5.0+ Running Shoe</v>
      </c>
      <c r="V1157">
        <v>99.989997860000003</v>
      </c>
      <c r="W1157">
        <v>95.114003926871064</v>
      </c>
      <c r="X1157">
        <v>2</v>
      </c>
      <c r="Y1157">
        <v>24</v>
      </c>
      <c r="Z1157">
        <v>199.97999572000001</v>
      </c>
      <c r="AA11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7" t="s">
        <v>66</v>
      </c>
    </row>
    <row r="1158" spans="1:28" x14ac:dyDescent="0.35">
      <c r="A1158">
        <v>49076</v>
      </c>
      <c r="B1158" s="1">
        <v>42721</v>
      </c>
      <c r="C1158">
        <v>4</v>
      </c>
      <c r="D1158">
        <f>WORKDAY(Table3[[#This Row],[Days for shipment (scheduled)]],Table4[[#This Row],[Week Day]])</f>
        <v>11</v>
      </c>
      <c r="E1158">
        <v>0</v>
      </c>
      <c r="F1158" t="s">
        <v>62</v>
      </c>
      <c r="H1158">
        <v>9</v>
      </c>
      <c r="I1158" t="str">
        <f>_xlfn.XLOOKUP(Table3[[#This Row],[Category Id]],DataCo_Products[Product Category Id],DataCo_Products[Product Category Name])</f>
        <v>Cardio Equipment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>
        <v>9</v>
      </c>
      <c r="T1158">
        <v>191</v>
      </c>
      <c r="U1158" t="str">
        <f>_xlfn.XLOOKUP(Table3[[#This Row],[Product Id]],DataCo_Products[Product Id],DataCo_Products[Product Name])</f>
        <v>Nike Men's Free 5.0+ Running Shoe</v>
      </c>
      <c r="V1158">
        <v>99.989997860000003</v>
      </c>
      <c r="W1158">
        <v>95.114003926871064</v>
      </c>
      <c r="X1158">
        <v>2</v>
      </c>
      <c r="Y1158">
        <v>26</v>
      </c>
      <c r="Z1158">
        <v>199.97999572000001</v>
      </c>
      <c r="AA11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8" t="s">
        <v>66</v>
      </c>
    </row>
    <row r="1159" spans="1:28" x14ac:dyDescent="0.35">
      <c r="A1159">
        <v>33961</v>
      </c>
      <c r="B1159" s="1">
        <v>42648</v>
      </c>
      <c r="C1159">
        <v>4</v>
      </c>
      <c r="D1159">
        <f>WORKDAY(Table3[[#This Row],[Days for shipment (scheduled)]],Table4[[#This Row],[Week Day]])</f>
        <v>12</v>
      </c>
      <c r="E1159">
        <v>0</v>
      </c>
      <c r="F1159" t="s">
        <v>62</v>
      </c>
      <c r="H1159">
        <v>17</v>
      </c>
      <c r="I1159" t="str">
        <f>_xlfn.XLOOKUP(Table3[[#This Row],[Category Id]],DataCo_Products[Product Category Id],DataCo_Products[Product Category Name])</f>
        <v>Cleats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>
        <v>17</v>
      </c>
      <c r="T1159">
        <v>365</v>
      </c>
      <c r="U1159" t="str">
        <f>_xlfn.XLOOKUP(Table3[[#This Row],[Product Id]],DataCo_Products[Product Id],DataCo_Products[Product Name])</f>
        <v>Perfect Fitness Perfect Rip Deck</v>
      </c>
      <c r="V1159">
        <v>59.990001679999999</v>
      </c>
      <c r="W1159">
        <v>54.488929209402009</v>
      </c>
      <c r="X1159">
        <v>2</v>
      </c>
      <c r="Y1159">
        <v>1.2000000479999999</v>
      </c>
      <c r="Z1159">
        <v>119.98000336</v>
      </c>
      <c r="AA11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59" t="s">
        <v>66</v>
      </c>
    </row>
    <row r="1160" spans="1:28" x14ac:dyDescent="0.35">
      <c r="A1160">
        <v>38531</v>
      </c>
      <c r="B1160" s="1">
        <v>42567</v>
      </c>
      <c r="C1160">
        <v>4</v>
      </c>
      <c r="D1160">
        <f>WORKDAY(Table3[[#This Row],[Days for shipment (scheduled)]],Table4[[#This Row],[Week Day]])</f>
        <v>13</v>
      </c>
      <c r="E1160">
        <v>0</v>
      </c>
      <c r="F1160" t="s">
        <v>62</v>
      </c>
      <c r="H1160">
        <v>17</v>
      </c>
      <c r="I1160" t="str">
        <f>_xlfn.XLOOKUP(Table3[[#This Row],[Category Id]],DataCo_Products[Product Category Id],DataCo_Products[Product Category Name])</f>
        <v>Cleats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>
        <v>17</v>
      </c>
      <c r="T1160">
        <v>365</v>
      </c>
      <c r="U1160" t="str">
        <f>_xlfn.XLOOKUP(Table3[[#This Row],[Product Id]],DataCo_Products[Product Id],DataCo_Products[Product Name])</f>
        <v>Perfect Fitness Perfect Rip Deck</v>
      </c>
      <c r="V1160">
        <v>59.990001679999999</v>
      </c>
      <c r="W1160">
        <v>54.488929209402009</v>
      </c>
      <c r="X1160">
        <v>2</v>
      </c>
      <c r="Y1160">
        <v>2.4000000950000002</v>
      </c>
      <c r="Z1160">
        <v>119.98000336</v>
      </c>
      <c r="AA116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0" t="s">
        <v>66</v>
      </c>
    </row>
    <row r="1161" spans="1:28" x14ac:dyDescent="0.35">
      <c r="A1161">
        <v>36454</v>
      </c>
      <c r="B1161" s="1">
        <v>42537</v>
      </c>
      <c r="C1161">
        <v>4</v>
      </c>
      <c r="D1161">
        <f>WORKDAY(Table3[[#This Row],[Days for shipment (scheduled)]],Table4[[#This Row],[Week Day]])</f>
        <v>5</v>
      </c>
      <c r="E1161">
        <v>1</v>
      </c>
      <c r="F1161" t="s">
        <v>62</v>
      </c>
      <c r="H1161">
        <v>17</v>
      </c>
      <c r="I1161" t="str">
        <f>_xlfn.XLOOKUP(Table3[[#This Row],[Category Id]],DataCo_Products[Product Category Id],DataCo_Products[Product Category Name])</f>
        <v>Cleats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>
        <v>17</v>
      </c>
      <c r="T1161">
        <v>365</v>
      </c>
      <c r="U1161" t="str">
        <f>_xlfn.XLOOKUP(Table3[[#This Row],[Product Id]],DataCo_Products[Product Id],DataCo_Products[Product Name])</f>
        <v>Perfect Fitness Perfect Rip Deck</v>
      </c>
      <c r="V1161">
        <v>59.990001679999999</v>
      </c>
      <c r="W1161">
        <v>54.488929209402009</v>
      </c>
      <c r="X1161">
        <v>2</v>
      </c>
      <c r="Y1161">
        <v>2.4000000950000002</v>
      </c>
      <c r="Z1161">
        <v>119.98000336</v>
      </c>
      <c r="AA11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1" t="s">
        <v>66</v>
      </c>
    </row>
    <row r="1162" spans="1:28" x14ac:dyDescent="0.35">
      <c r="A1162">
        <v>40712</v>
      </c>
      <c r="B1162" s="1">
        <v>42599</v>
      </c>
      <c r="C1162">
        <v>4</v>
      </c>
      <c r="D1162">
        <f>WORKDAY(Table3[[#This Row],[Days for shipment (scheduled)]],Table4[[#This Row],[Week Day]])</f>
        <v>6</v>
      </c>
      <c r="E1162">
        <v>0</v>
      </c>
      <c r="F1162" t="s">
        <v>62</v>
      </c>
      <c r="H1162">
        <v>17</v>
      </c>
      <c r="I1162" t="str">
        <f>_xlfn.XLOOKUP(Table3[[#This Row],[Category Id]],DataCo_Products[Product Category Id],DataCo_Products[Product Category Name])</f>
        <v>Cleats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>
        <v>17</v>
      </c>
      <c r="T1162">
        <v>365</v>
      </c>
      <c r="U1162" t="str">
        <f>_xlfn.XLOOKUP(Table3[[#This Row],[Product Id]],DataCo_Products[Product Id],DataCo_Products[Product Name])</f>
        <v>Perfect Fitness Perfect Rip Deck</v>
      </c>
      <c r="V1162">
        <v>59.990001679999999</v>
      </c>
      <c r="W1162">
        <v>54.488929209402009</v>
      </c>
      <c r="X1162">
        <v>2</v>
      </c>
      <c r="Y1162">
        <v>2.4000000950000002</v>
      </c>
      <c r="Z1162">
        <v>119.98000336</v>
      </c>
      <c r="AA11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2" t="s">
        <v>66</v>
      </c>
    </row>
    <row r="1163" spans="1:28" x14ac:dyDescent="0.35">
      <c r="A1163">
        <v>33045</v>
      </c>
      <c r="B1163" s="1">
        <v>42487</v>
      </c>
      <c r="C1163">
        <v>4</v>
      </c>
      <c r="D1163">
        <f>WORKDAY(Table3[[#This Row],[Days for shipment (scheduled)]],Table4[[#This Row],[Week Day]])</f>
        <v>9</v>
      </c>
      <c r="E1163">
        <v>1</v>
      </c>
      <c r="F1163" t="s">
        <v>62</v>
      </c>
      <c r="H1163">
        <v>17</v>
      </c>
      <c r="I1163" t="str">
        <f>_xlfn.XLOOKUP(Table3[[#This Row],[Category Id]],DataCo_Products[Product Category Id],DataCo_Products[Product Category Name])</f>
        <v>Cleats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>
        <v>17</v>
      </c>
      <c r="T1163">
        <v>365</v>
      </c>
      <c r="U1163" t="str">
        <f>_xlfn.XLOOKUP(Table3[[#This Row],[Product Id]],DataCo_Products[Product Id],DataCo_Products[Product Name])</f>
        <v>Perfect Fitness Perfect Rip Deck</v>
      </c>
      <c r="V1163">
        <v>59.990001679999999</v>
      </c>
      <c r="W1163">
        <v>54.488929209402009</v>
      </c>
      <c r="X1163">
        <v>2</v>
      </c>
      <c r="Y1163">
        <v>6</v>
      </c>
      <c r="Z1163">
        <v>119.98000336</v>
      </c>
      <c r="AA116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3" t="s">
        <v>66</v>
      </c>
    </row>
    <row r="1164" spans="1:28" x14ac:dyDescent="0.35">
      <c r="A1164">
        <v>33537</v>
      </c>
      <c r="B1164" s="1">
        <v>42465</v>
      </c>
      <c r="C1164">
        <v>4</v>
      </c>
      <c r="D1164">
        <f>WORKDAY(Table3[[#This Row],[Days for shipment (scheduled)]],Table4[[#This Row],[Week Day]])</f>
        <v>10</v>
      </c>
      <c r="E1164">
        <v>0</v>
      </c>
      <c r="F1164" t="s">
        <v>62</v>
      </c>
      <c r="H1164">
        <v>17</v>
      </c>
      <c r="I1164" t="str">
        <f>_xlfn.XLOOKUP(Table3[[#This Row],[Category Id]],DataCo_Products[Product Category Id],DataCo_Products[Product Category Name])</f>
        <v>Cleats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>
        <v>17</v>
      </c>
      <c r="T1164">
        <v>365</v>
      </c>
      <c r="U1164" t="str">
        <f>_xlfn.XLOOKUP(Table3[[#This Row],[Product Id]],DataCo_Products[Product Id],DataCo_Products[Product Name])</f>
        <v>Perfect Fitness Perfect Rip Deck</v>
      </c>
      <c r="V1164">
        <v>59.990001679999999</v>
      </c>
      <c r="W1164">
        <v>54.488929209402009</v>
      </c>
      <c r="X1164">
        <v>2</v>
      </c>
      <c r="Y1164">
        <v>6</v>
      </c>
      <c r="Z1164">
        <v>119.98000336</v>
      </c>
      <c r="AA116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4" t="s">
        <v>66</v>
      </c>
    </row>
    <row r="1165" spans="1:28" x14ac:dyDescent="0.35">
      <c r="A1165">
        <v>34845</v>
      </c>
      <c r="B1165" s="1">
        <v>42513</v>
      </c>
      <c r="C1165">
        <v>4</v>
      </c>
      <c r="D1165">
        <f>WORKDAY(Table3[[#This Row],[Days for shipment (scheduled)]],Table4[[#This Row],[Week Day]])</f>
        <v>11</v>
      </c>
      <c r="E1165">
        <v>1</v>
      </c>
      <c r="F1165" t="s">
        <v>62</v>
      </c>
      <c r="H1165">
        <v>17</v>
      </c>
      <c r="I1165" t="str">
        <f>_xlfn.XLOOKUP(Table3[[#This Row],[Category Id]],DataCo_Products[Product Category Id],DataCo_Products[Product Category Name])</f>
        <v>Cleats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>
        <v>17</v>
      </c>
      <c r="T1165">
        <v>365</v>
      </c>
      <c r="U1165" t="str">
        <f>_xlfn.XLOOKUP(Table3[[#This Row],[Product Id]],DataCo_Products[Product Id],DataCo_Products[Product Name])</f>
        <v>Perfect Fitness Perfect Rip Deck</v>
      </c>
      <c r="V1165">
        <v>59.990001679999999</v>
      </c>
      <c r="W1165">
        <v>54.488929209402009</v>
      </c>
      <c r="X1165">
        <v>2</v>
      </c>
      <c r="Y1165">
        <v>14.399999619999999</v>
      </c>
      <c r="Z1165">
        <v>119.98000336</v>
      </c>
      <c r="AA116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5" t="s">
        <v>66</v>
      </c>
    </row>
    <row r="1166" spans="1:28" x14ac:dyDescent="0.35">
      <c r="A1166">
        <v>34845</v>
      </c>
      <c r="B1166" s="1">
        <v>42513</v>
      </c>
      <c r="C1166">
        <v>4</v>
      </c>
      <c r="D1166">
        <f>WORKDAY(Table3[[#This Row],[Days for shipment (scheduled)]],Table4[[#This Row],[Week Day]])</f>
        <v>12</v>
      </c>
      <c r="E1166">
        <v>1</v>
      </c>
      <c r="F1166" t="s">
        <v>62</v>
      </c>
      <c r="H1166">
        <v>17</v>
      </c>
      <c r="I1166" t="str">
        <f>_xlfn.XLOOKUP(Table3[[#This Row],[Category Id]],DataCo_Products[Product Category Id],DataCo_Products[Product Category Name])</f>
        <v>Cleats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>
        <v>17</v>
      </c>
      <c r="T1166">
        <v>365</v>
      </c>
      <c r="U1166" t="str">
        <f>_xlfn.XLOOKUP(Table3[[#This Row],[Product Id]],DataCo_Products[Product Id],DataCo_Products[Product Name])</f>
        <v>Perfect Fitness Perfect Rip Deck</v>
      </c>
      <c r="V1166">
        <v>59.990001679999999</v>
      </c>
      <c r="W1166">
        <v>54.488929209402009</v>
      </c>
      <c r="X1166">
        <v>2</v>
      </c>
      <c r="Y1166">
        <v>15.600000380000001</v>
      </c>
      <c r="Z1166">
        <v>119.98000336</v>
      </c>
      <c r="AA11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6" t="s">
        <v>66</v>
      </c>
    </row>
    <row r="1167" spans="1:28" x14ac:dyDescent="0.35">
      <c r="A1167">
        <v>37471</v>
      </c>
      <c r="B1167" s="1">
        <v>42551</v>
      </c>
      <c r="C1167">
        <v>4</v>
      </c>
      <c r="D1167">
        <f>WORKDAY(Table3[[#This Row],[Days for shipment (scheduled)]],Table4[[#This Row],[Week Day]])</f>
        <v>13</v>
      </c>
      <c r="E1167">
        <v>0</v>
      </c>
      <c r="F1167" t="s">
        <v>62</v>
      </c>
      <c r="H1167">
        <v>17</v>
      </c>
      <c r="I1167" t="str">
        <f>_xlfn.XLOOKUP(Table3[[#This Row],[Category Id]],DataCo_Products[Product Category Id],DataCo_Products[Product Category Name])</f>
        <v>Cleats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>
        <v>17</v>
      </c>
      <c r="T1167">
        <v>365</v>
      </c>
      <c r="U1167" t="str">
        <f>_xlfn.XLOOKUP(Table3[[#This Row],[Product Id]],DataCo_Products[Product Id],DataCo_Products[Product Name])</f>
        <v>Perfect Fitness Perfect Rip Deck</v>
      </c>
      <c r="V1167">
        <v>59.990001679999999</v>
      </c>
      <c r="W1167">
        <v>54.488929209402009</v>
      </c>
      <c r="X1167">
        <v>2</v>
      </c>
      <c r="Y1167">
        <v>15.600000380000001</v>
      </c>
      <c r="Z1167">
        <v>119.98000336</v>
      </c>
      <c r="AA11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7" t="s">
        <v>66</v>
      </c>
    </row>
    <row r="1168" spans="1:28" x14ac:dyDescent="0.35">
      <c r="A1168">
        <v>39471</v>
      </c>
      <c r="B1168" s="1">
        <v>42581</v>
      </c>
      <c r="C1168">
        <v>4</v>
      </c>
      <c r="D1168">
        <f>WORKDAY(Table3[[#This Row],[Days for shipment (scheduled)]],Table4[[#This Row],[Week Day]])</f>
        <v>5</v>
      </c>
      <c r="E1168">
        <v>0</v>
      </c>
      <c r="F1168" t="s">
        <v>62</v>
      </c>
      <c r="H1168">
        <v>17</v>
      </c>
      <c r="I1168" t="str">
        <f>_xlfn.XLOOKUP(Table3[[#This Row],[Category Id]],DataCo_Products[Product Category Id],DataCo_Products[Product Category Name])</f>
        <v>Cleats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>
        <v>17</v>
      </c>
      <c r="T1168">
        <v>365</v>
      </c>
      <c r="U1168" t="str">
        <f>_xlfn.XLOOKUP(Table3[[#This Row],[Product Id]],DataCo_Products[Product Id],DataCo_Products[Product Name])</f>
        <v>Perfect Fitness Perfect Rip Deck</v>
      </c>
      <c r="V1168">
        <v>59.990001679999999</v>
      </c>
      <c r="W1168">
        <v>54.488929209402009</v>
      </c>
      <c r="X1168">
        <v>2</v>
      </c>
      <c r="Y1168">
        <v>21.600000380000001</v>
      </c>
      <c r="Z1168">
        <v>119.98000336</v>
      </c>
      <c r="AA116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8" t="s">
        <v>66</v>
      </c>
    </row>
    <row r="1169" spans="1:28" x14ac:dyDescent="0.35">
      <c r="A1169">
        <v>35549</v>
      </c>
      <c r="B1169" s="1">
        <v>42406</v>
      </c>
      <c r="C1169">
        <v>4</v>
      </c>
      <c r="D1169">
        <f>WORKDAY(Table3[[#This Row],[Days for shipment (scheduled)]],Table4[[#This Row],[Week Day]])</f>
        <v>6</v>
      </c>
      <c r="E1169">
        <v>1</v>
      </c>
      <c r="F1169" t="s">
        <v>62</v>
      </c>
      <c r="H1169">
        <v>17</v>
      </c>
      <c r="I1169" t="str">
        <f>_xlfn.XLOOKUP(Table3[[#This Row],[Category Id]],DataCo_Products[Product Category Id],DataCo_Products[Product Category Name])</f>
        <v>Cleats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>
        <v>17</v>
      </c>
      <c r="T1169">
        <v>365</v>
      </c>
      <c r="U1169" t="str">
        <f>_xlfn.XLOOKUP(Table3[[#This Row],[Product Id]],DataCo_Products[Product Id],DataCo_Products[Product Name])</f>
        <v>Perfect Fitness Perfect Rip Deck</v>
      </c>
      <c r="V1169">
        <v>59.990001679999999</v>
      </c>
      <c r="W1169">
        <v>54.488929209402009</v>
      </c>
      <c r="X1169">
        <v>2</v>
      </c>
      <c r="Y1169">
        <v>30</v>
      </c>
      <c r="Z1169">
        <v>119.98000336</v>
      </c>
      <c r="AA11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69" t="s">
        <v>66</v>
      </c>
    </row>
    <row r="1170" spans="1:28" x14ac:dyDescent="0.35">
      <c r="A1170">
        <v>31747</v>
      </c>
      <c r="B1170" s="1">
        <v>42586</v>
      </c>
      <c r="C1170">
        <v>4</v>
      </c>
      <c r="D1170">
        <f>WORKDAY(Table3[[#This Row],[Days for shipment (scheduled)]],Table4[[#This Row],[Week Day]])</f>
        <v>9</v>
      </c>
      <c r="E1170">
        <v>0</v>
      </c>
      <c r="F1170" t="s">
        <v>62</v>
      </c>
      <c r="H1170">
        <v>24</v>
      </c>
      <c r="I1170" t="str">
        <f>_xlfn.XLOOKUP(Table3[[#This Row],[Category Id]],DataCo_Products[Product Category Id],DataCo_Products[Product Category Name])</f>
        <v>Women's Apparel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>
        <v>24</v>
      </c>
      <c r="T1170">
        <v>502</v>
      </c>
      <c r="U1170" t="str">
        <f>_xlfn.XLOOKUP(Table3[[#This Row],[Product Id]],DataCo_Products[Product Id],DataCo_Products[Product Name])</f>
        <v>Nike Men's Dri-FIT Victory Golf Polo</v>
      </c>
      <c r="V1170">
        <v>50</v>
      </c>
      <c r="W1170">
        <v>43.678035218757444</v>
      </c>
      <c r="X1170">
        <v>2</v>
      </c>
      <c r="Y1170">
        <v>2</v>
      </c>
      <c r="Z1170">
        <v>100</v>
      </c>
      <c r="AA117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0" t="s">
        <v>66</v>
      </c>
    </row>
    <row r="1171" spans="1:28" x14ac:dyDescent="0.35">
      <c r="A1171">
        <v>34932</v>
      </c>
      <c r="B1171" s="1">
        <v>42514</v>
      </c>
      <c r="C1171">
        <v>4</v>
      </c>
      <c r="D1171">
        <f>WORKDAY(Table3[[#This Row],[Days for shipment (scheduled)]],Table4[[#This Row],[Week Day]])</f>
        <v>10</v>
      </c>
      <c r="E1171">
        <v>0</v>
      </c>
      <c r="F1171" t="s">
        <v>62</v>
      </c>
      <c r="H1171">
        <v>24</v>
      </c>
      <c r="I1171" t="str">
        <f>_xlfn.XLOOKUP(Table3[[#This Row],[Category Id]],DataCo_Products[Product Category Id],DataCo_Products[Product Category Name])</f>
        <v>Women's Apparel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>
        <v>24</v>
      </c>
      <c r="T1171">
        <v>502</v>
      </c>
      <c r="U1171" t="str">
        <f>_xlfn.XLOOKUP(Table3[[#This Row],[Product Id]],DataCo_Products[Product Id],DataCo_Products[Product Name])</f>
        <v>Nike Men's Dri-FIT Victory Golf Polo</v>
      </c>
      <c r="V1171">
        <v>50</v>
      </c>
      <c r="W1171">
        <v>43.678035218757444</v>
      </c>
      <c r="X1171">
        <v>2</v>
      </c>
      <c r="Y1171">
        <v>3</v>
      </c>
      <c r="Z1171">
        <v>100</v>
      </c>
      <c r="AA117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1" t="s">
        <v>66</v>
      </c>
    </row>
    <row r="1172" spans="1:28" x14ac:dyDescent="0.35">
      <c r="A1172">
        <v>38767</v>
      </c>
      <c r="B1172" s="1">
        <v>42570</v>
      </c>
      <c r="C1172">
        <v>4</v>
      </c>
      <c r="D1172">
        <f>WORKDAY(Table3[[#This Row],[Days for shipment (scheduled)]],Table4[[#This Row],[Week Day]])</f>
        <v>11</v>
      </c>
      <c r="E1172">
        <v>0</v>
      </c>
      <c r="F1172" t="s">
        <v>62</v>
      </c>
      <c r="H1172">
        <v>24</v>
      </c>
      <c r="I1172" t="str">
        <f>_xlfn.XLOOKUP(Table3[[#This Row],[Category Id]],DataCo_Products[Product Category Id],DataCo_Products[Product Category Name])</f>
        <v>Women's Apparel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>
        <v>24</v>
      </c>
      <c r="T1172">
        <v>502</v>
      </c>
      <c r="U1172" t="str">
        <f>_xlfn.XLOOKUP(Table3[[#This Row],[Product Id]],DataCo_Products[Product Id],DataCo_Products[Product Name])</f>
        <v>Nike Men's Dri-FIT Victory Golf Polo</v>
      </c>
      <c r="V1172">
        <v>50</v>
      </c>
      <c r="W1172">
        <v>43.678035218757444</v>
      </c>
      <c r="X1172">
        <v>2</v>
      </c>
      <c r="Y1172">
        <v>3</v>
      </c>
      <c r="Z1172">
        <v>100</v>
      </c>
      <c r="AA117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2" t="s">
        <v>66</v>
      </c>
    </row>
    <row r="1173" spans="1:28" x14ac:dyDescent="0.35">
      <c r="A1173">
        <v>39141</v>
      </c>
      <c r="B1173" s="1">
        <v>42576</v>
      </c>
      <c r="C1173">
        <v>4</v>
      </c>
      <c r="D1173">
        <f>WORKDAY(Table3[[#This Row],[Days for shipment (scheduled)]],Table4[[#This Row],[Week Day]])</f>
        <v>12</v>
      </c>
      <c r="E1173">
        <v>0</v>
      </c>
      <c r="F1173" t="s">
        <v>62</v>
      </c>
      <c r="H1173">
        <v>26</v>
      </c>
      <c r="I1173" t="str">
        <f>_xlfn.XLOOKUP(Table3[[#This Row],[Category Id]],DataCo_Products[Product Category Id],DataCo_Products[Product Category Name])</f>
        <v>Girls' Apparel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>
        <v>26</v>
      </c>
      <c r="T1173">
        <v>567</v>
      </c>
      <c r="U1173" t="str">
        <f>_xlfn.XLOOKUP(Table3[[#This Row],[Product Id]],DataCo_Products[Product Id],DataCo_Products[Product Name])</f>
        <v>adidas Men's Germany Black Crest Away Tee</v>
      </c>
      <c r="V1173">
        <v>25</v>
      </c>
      <c r="W1173">
        <v>17.922466723766668</v>
      </c>
      <c r="X1173">
        <v>2</v>
      </c>
      <c r="Y1173">
        <v>2</v>
      </c>
      <c r="Z1173">
        <v>50</v>
      </c>
      <c r="AA117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3" t="s">
        <v>66</v>
      </c>
    </row>
    <row r="1174" spans="1:28" x14ac:dyDescent="0.35">
      <c r="A1174">
        <v>35199</v>
      </c>
      <c r="B1174" s="1">
        <v>42518</v>
      </c>
      <c r="C1174">
        <v>4</v>
      </c>
      <c r="D1174">
        <f>WORKDAY(Table3[[#This Row],[Days for shipment (scheduled)]],Table4[[#This Row],[Week Day]])</f>
        <v>13</v>
      </c>
      <c r="E1174">
        <v>1</v>
      </c>
      <c r="F1174" t="s">
        <v>62</v>
      </c>
      <c r="H1174">
        <v>24</v>
      </c>
      <c r="I1174" t="str">
        <f>_xlfn.XLOOKUP(Table3[[#This Row],[Category Id]],DataCo_Products[Product Category Id],DataCo_Products[Product Category Name])</f>
        <v>Women's Apparel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>
        <v>24</v>
      </c>
      <c r="T1174">
        <v>502</v>
      </c>
      <c r="U1174" t="str">
        <f>_xlfn.XLOOKUP(Table3[[#This Row],[Product Id]],DataCo_Products[Product Id],DataCo_Products[Product Name])</f>
        <v>Nike Men's Dri-FIT Victory Golf Polo</v>
      </c>
      <c r="V1174">
        <v>50</v>
      </c>
      <c r="W1174">
        <v>43.678035218757444</v>
      </c>
      <c r="X1174">
        <v>2</v>
      </c>
      <c r="Y1174">
        <v>4</v>
      </c>
      <c r="Z1174">
        <v>100</v>
      </c>
      <c r="AA117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4" t="s">
        <v>66</v>
      </c>
    </row>
    <row r="1175" spans="1:28" x14ac:dyDescent="0.35">
      <c r="A1175">
        <v>34672</v>
      </c>
      <c r="B1175" s="1">
        <v>42511</v>
      </c>
      <c r="C1175">
        <v>4</v>
      </c>
      <c r="D1175">
        <f>WORKDAY(Table3[[#This Row],[Days for shipment (scheduled)]],Table4[[#This Row],[Week Day]])</f>
        <v>5</v>
      </c>
      <c r="E1175">
        <v>0</v>
      </c>
      <c r="F1175" t="s">
        <v>62</v>
      </c>
      <c r="H1175">
        <v>24</v>
      </c>
      <c r="I1175" t="str">
        <f>_xlfn.XLOOKUP(Table3[[#This Row],[Category Id]],DataCo_Products[Product Category Id],DataCo_Products[Product Category Name])</f>
        <v>Women's Apparel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>
        <v>24</v>
      </c>
      <c r="T1175">
        <v>502</v>
      </c>
      <c r="U1175" t="str">
        <f>_xlfn.XLOOKUP(Table3[[#This Row],[Product Id]],DataCo_Products[Product Id],DataCo_Products[Product Name])</f>
        <v>Nike Men's Dri-FIT Victory Golf Polo</v>
      </c>
      <c r="V1175">
        <v>50</v>
      </c>
      <c r="W1175">
        <v>43.678035218757444</v>
      </c>
      <c r="X1175">
        <v>2</v>
      </c>
      <c r="Y1175">
        <v>7</v>
      </c>
      <c r="Z1175">
        <v>100</v>
      </c>
      <c r="AA117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5" t="s">
        <v>66</v>
      </c>
    </row>
    <row r="1176" spans="1:28" x14ac:dyDescent="0.35">
      <c r="A1176">
        <v>37430</v>
      </c>
      <c r="B1176" s="1">
        <v>42551</v>
      </c>
      <c r="C1176">
        <v>4</v>
      </c>
      <c r="D1176">
        <f>WORKDAY(Table3[[#This Row],[Days for shipment (scheduled)]],Table4[[#This Row],[Week Day]])</f>
        <v>6</v>
      </c>
      <c r="E1176">
        <v>1</v>
      </c>
      <c r="F1176" t="s">
        <v>62</v>
      </c>
      <c r="H1176">
        <v>29</v>
      </c>
      <c r="I1176" t="str">
        <f>_xlfn.XLOOKUP(Table3[[#This Row],[Category Id]],DataCo_Products[Product Category Id],DataCo_Products[Product Category Name])</f>
        <v>Shop By Sport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>
        <v>29</v>
      </c>
      <c r="T1176">
        <v>642</v>
      </c>
      <c r="U1176" t="str">
        <f>_xlfn.XLOOKUP(Table3[[#This Row],[Product Id]],DataCo_Products[Product Id],DataCo_Products[Product Name])</f>
        <v>Columbia Men's PFG Anchor Tough T-Shirt</v>
      </c>
      <c r="V1176">
        <v>30</v>
      </c>
      <c r="W1176">
        <v>37.315110652333338</v>
      </c>
      <c r="X1176">
        <v>2</v>
      </c>
      <c r="Y1176">
        <v>4.1999998090000004</v>
      </c>
      <c r="Z1176">
        <v>60</v>
      </c>
      <c r="AA117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6" t="s">
        <v>66</v>
      </c>
    </row>
    <row r="1177" spans="1:28" x14ac:dyDescent="0.35">
      <c r="A1177">
        <v>34839</v>
      </c>
      <c r="B1177" s="1">
        <v>42513</v>
      </c>
      <c r="C1177">
        <v>4</v>
      </c>
      <c r="D1177">
        <f>WORKDAY(Table3[[#This Row],[Days for shipment (scheduled)]],Table4[[#This Row],[Week Day]])</f>
        <v>9</v>
      </c>
      <c r="E1177">
        <v>1</v>
      </c>
      <c r="F1177" t="s">
        <v>62</v>
      </c>
      <c r="H1177">
        <v>24</v>
      </c>
      <c r="I1177" t="str">
        <f>_xlfn.XLOOKUP(Table3[[#This Row],[Category Id]],DataCo_Products[Product Category Id],DataCo_Products[Product Category Name])</f>
        <v>Women's Apparel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>
        <v>24</v>
      </c>
      <c r="T1177">
        <v>502</v>
      </c>
      <c r="U1177" t="str">
        <f>_xlfn.XLOOKUP(Table3[[#This Row],[Product Id]],DataCo_Products[Product Id],DataCo_Products[Product Name])</f>
        <v>Nike Men's Dri-FIT Victory Golf Polo</v>
      </c>
      <c r="V1177">
        <v>50</v>
      </c>
      <c r="W1177">
        <v>43.678035218757444</v>
      </c>
      <c r="X1177">
        <v>2</v>
      </c>
      <c r="Y1177">
        <v>10</v>
      </c>
      <c r="Z1177">
        <v>100</v>
      </c>
      <c r="AA117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7" t="s">
        <v>66</v>
      </c>
    </row>
    <row r="1178" spans="1:28" x14ac:dyDescent="0.35">
      <c r="A1178">
        <v>38296</v>
      </c>
      <c r="B1178" s="1">
        <v>42564</v>
      </c>
      <c r="C1178">
        <v>4</v>
      </c>
      <c r="D1178">
        <f>WORKDAY(Table3[[#This Row],[Days for shipment (scheduled)]],Table4[[#This Row],[Week Day]])</f>
        <v>10</v>
      </c>
      <c r="E1178">
        <v>0</v>
      </c>
      <c r="F1178" t="s">
        <v>62</v>
      </c>
      <c r="H1178">
        <v>24</v>
      </c>
      <c r="I1178" t="str">
        <f>_xlfn.XLOOKUP(Table3[[#This Row],[Category Id]],DataCo_Products[Product Category Id],DataCo_Products[Product Category Name])</f>
        <v>Women's Apparel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>
        <v>24</v>
      </c>
      <c r="T1178">
        <v>502</v>
      </c>
      <c r="U1178" t="str">
        <f>_xlfn.XLOOKUP(Table3[[#This Row],[Product Id]],DataCo_Products[Product Id],DataCo_Products[Product Name])</f>
        <v>Nike Men's Dri-FIT Victory Golf Polo</v>
      </c>
      <c r="V1178">
        <v>50</v>
      </c>
      <c r="W1178">
        <v>43.678035218757444</v>
      </c>
      <c r="X1178">
        <v>2</v>
      </c>
      <c r="Y1178">
        <v>12</v>
      </c>
      <c r="Z1178">
        <v>100</v>
      </c>
      <c r="AA117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8" t="s">
        <v>66</v>
      </c>
    </row>
    <row r="1179" spans="1:28" x14ac:dyDescent="0.35">
      <c r="A1179">
        <v>35868</v>
      </c>
      <c r="B1179" s="1">
        <v>42557</v>
      </c>
      <c r="C1179">
        <v>4</v>
      </c>
      <c r="D1179">
        <f>WORKDAY(Table3[[#This Row],[Days for shipment (scheduled)]],Table4[[#This Row],[Week Day]])</f>
        <v>11</v>
      </c>
      <c r="E1179">
        <v>0</v>
      </c>
      <c r="F1179" t="s">
        <v>62</v>
      </c>
      <c r="H1179">
        <v>24</v>
      </c>
      <c r="I1179" t="str">
        <f>_xlfn.XLOOKUP(Table3[[#This Row],[Category Id]],DataCo_Products[Product Category Id],DataCo_Products[Product Category Name])</f>
        <v>Women's Apparel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>
        <v>24</v>
      </c>
      <c r="T1179">
        <v>502</v>
      </c>
      <c r="U1179" t="str">
        <f>_xlfn.XLOOKUP(Table3[[#This Row],[Product Id]],DataCo_Products[Product Id],DataCo_Products[Product Name])</f>
        <v>Nike Men's Dri-FIT Victory Golf Polo</v>
      </c>
      <c r="V1179">
        <v>50</v>
      </c>
      <c r="W1179">
        <v>43.678035218757444</v>
      </c>
      <c r="X1179">
        <v>2</v>
      </c>
      <c r="Y1179">
        <v>12</v>
      </c>
      <c r="Z1179">
        <v>100</v>
      </c>
      <c r="AA117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79" t="s">
        <v>66</v>
      </c>
    </row>
    <row r="1180" spans="1:28" x14ac:dyDescent="0.35">
      <c r="A1180">
        <v>38004</v>
      </c>
      <c r="B1180" s="1">
        <v>42589</v>
      </c>
      <c r="C1180">
        <v>4</v>
      </c>
      <c r="D1180">
        <f>WORKDAY(Table3[[#This Row],[Days for shipment (scheduled)]],Table4[[#This Row],[Week Day]])</f>
        <v>12</v>
      </c>
      <c r="E1180">
        <v>1</v>
      </c>
      <c r="F1180" t="s">
        <v>62</v>
      </c>
      <c r="H1180">
        <v>29</v>
      </c>
      <c r="I1180" t="str">
        <f>_xlfn.XLOOKUP(Table3[[#This Row],[Category Id]],DataCo_Products[Product Category Id],DataCo_Products[Product Category Name])</f>
        <v>Shop By Sport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>
        <v>29</v>
      </c>
      <c r="T1180">
        <v>627</v>
      </c>
      <c r="U1180" t="str">
        <f>_xlfn.XLOOKUP(Table3[[#This Row],[Product Id]],DataCo_Products[Product Id],DataCo_Products[Product Name])</f>
        <v>Under Armour Girls' Toddler Spine Surge Runni</v>
      </c>
      <c r="V1180">
        <v>39.990001679999999</v>
      </c>
      <c r="W1180">
        <v>34.198098313835338</v>
      </c>
      <c r="X1180">
        <v>2</v>
      </c>
      <c r="Y1180">
        <v>12</v>
      </c>
      <c r="Z1180">
        <v>79.980003359999998</v>
      </c>
      <c r="AA118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0" t="s">
        <v>66</v>
      </c>
    </row>
    <row r="1181" spans="1:28" x14ac:dyDescent="0.35">
      <c r="A1181">
        <v>40064</v>
      </c>
      <c r="B1181" s="1">
        <v>42559</v>
      </c>
      <c r="C1181">
        <v>4</v>
      </c>
      <c r="D1181">
        <f>WORKDAY(Table3[[#This Row],[Days for shipment (scheduled)]],Table4[[#This Row],[Week Day]])</f>
        <v>13</v>
      </c>
      <c r="E1181">
        <v>1</v>
      </c>
      <c r="F1181" t="s">
        <v>62</v>
      </c>
      <c r="H1181">
        <v>24</v>
      </c>
      <c r="I1181" t="str">
        <f>_xlfn.XLOOKUP(Table3[[#This Row],[Category Id]],DataCo_Products[Product Category Id],DataCo_Products[Product Category Name])</f>
        <v>Women's Apparel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>
        <v>24</v>
      </c>
      <c r="T1181">
        <v>502</v>
      </c>
      <c r="U1181" t="str">
        <f>_xlfn.XLOOKUP(Table3[[#This Row],[Product Id]],DataCo_Products[Product Id],DataCo_Products[Product Name])</f>
        <v>Nike Men's Dri-FIT Victory Golf Polo</v>
      </c>
      <c r="V1181">
        <v>50</v>
      </c>
      <c r="W1181">
        <v>43.678035218757444</v>
      </c>
      <c r="X1181">
        <v>2</v>
      </c>
      <c r="Y1181">
        <v>15</v>
      </c>
      <c r="Z1181">
        <v>100</v>
      </c>
      <c r="AA118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1" t="s">
        <v>66</v>
      </c>
    </row>
    <row r="1182" spans="1:28" x14ac:dyDescent="0.35">
      <c r="A1182">
        <v>45993</v>
      </c>
      <c r="B1182" s="1">
        <v>42411</v>
      </c>
      <c r="C1182">
        <v>4</v>
      </c>
      <c r="D1182">
        <f>WORKDAY(Table3[[#This Row],[Days for shipment (scheduled)]],Table4[[#This Row],[Week Day]])</f>
        <v>5</v>
      </c>
      <c r="E1182">
        <v>0</v>
      </c>
      <c r="F1182" t="s">
        <v>62</v>
      </c>
      <c r="H1182">
        <v>24</v>
      </c>
      <c r="I1182" t="str">
        <f>_xlfn.XLOOKUP(Table3[[#This Row],[Category Id]],DataCo_Products[Product Category Id],DataCo_Products[Product Category Name])</f>
        <v>Women's Apparel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>
        <v>24</v>
      </c>
      <c r="T1182">
        <v>502</v>
      </c>
      <c r="U1182" t="str">
        <f>_xlfn.XLOOKUP(Table3[[#This Row],[Product Id]],DataCo_Products[Product Id],DataCo_Products[Product Name])</f>
        <v>Nike Men's Dri-FIT Victory Golf Polo</v>
      </c>
      <c r="V1182">
        <v>50</v>
      </c>
      <c r="W1182">
        <v>43.678035218757444</v>
      </c>
      <c r="X1182">
        <v>2</v>
      </c>
      <c r="Y1182">
        <v>18</v>
      </c>
      <c r="Z1182">
        <v>100</v>
      </c>
      <c r="AA118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2" t="s">
        <v>66</v>
      </c>
    </row>
    <row r="1183" spans="1:28" x14ac:dyDescent="0.35">
      <c r="A1183">
        <v>32184</v>
      </c>
      <c r="B1183" s="1">
        <v>42474</v>
      </c>
      <c r="C1183">
        <v>4</v>
      </c>
      <c r="D1183">
        <f>WORKDAY(Table3[[#This Row],[Days for shipment (scheduled)]],Table4[[#This Row],[Week Day]])</f>
        <v>6</v>
      </c>
      <c r="E1183">
        <v>1</v>
      </c>
      <c r="F1183" t="s">
        <v>62</v>
      </c>
      <c r="H1183">
        <v>29</v>
      </c>
      <c r="I1183" t="str">
        <f>_xlfn.XLOOKUP(Table3[[#This Row],[Category Id]],DataCo_Products[Product Category Id],DataCo_Products[Product Category Name])</f>
        <v>Shop By Sport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>
        <v>29</v>
      </c>
      <c r="T1183">
        <v>627</v>
      </c>
      <c r="U1183" t="str">
        <f>_xlfn.XLOOKUP(Table3[[#This Row],[Product Id]],DataCo_Products[Product Id],DataCo_Products[Product Name])</f>
        <v>Under Armour Girls' Toddler Spine Surge Runni</v>
      </c>
      <c r="V1183">
        <v>39.990001679999999</v>
      </c>
      <c r="W1183">
        <v>34.198098313835338</v>
      </c>
      <c r="X1183">
        <v>2</v>
      </c>
      <c r="Y1183">
        <v>14.399999619999999</v>
      </c>
      <c r="Z1183">
        <v>79.980003359999998</v>
      </c>
      <c r="AA118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3" t="s">
        <v>66</v>
      </c>
    </row>
    <row r="1184" spans="1:28" x14ac:dyDescent="0.35">
      <c r="A1184">
        <v>38423</v>
      </c>
      <c r="B1184" s="1">
        <v>42565</v>
      </c>
      <c r="C1184">
        <v>4</v>
      </c>
      <c r="D1184">
        <f>WORKDAY(Table3[[#This Row],[Days for shipment (scheduled)]],Table4[[#This Row],[Week Day]])</f>
        <v>9</v>
      </c>
      <c r="E1184">
        <v>0</v>
      </c>
      <c r="F1184" t="s">
        <v>62</v>
      </c>
      <c r="H1184">
        <v>29</v>
      </c>
      <c r="I1184" t="str">
        <f>_xlfn.XLOOKUP(Table3[[#This Row],[Category Id]],DataCo_Products[Product Category Id],DataCo_Products[Product Category Name])</f>
        <v>Shop By Sport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>
        <v>29</v>
      </c>
      <c r="T1184">
        <v>627</v>
      </c>
      <c r="U1184" t="str">
        <f>_xlfn.XLOOKUP(Table3[[#This Row],[Product Id]],DataCo_Products[Product Id],DataCo_Products[Product Name])</f>
        <v>Under Armour Girls' Toddler Spine Surge Runni</v>
      </c>
      <c r="V1184">
        <v>39.990001679999999</v>
      </c>
      <c r="W1184">
        <v>34.198098313835338</v>
      </c>
      <c r="X1184">
        <v>2</v>
      </c>
      <c r="Y1184">
        <v>20</v>
      </c>
      <c r="Z1184">
        <v>79.980003359999998</v>
      </c>
      <c r="AA118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4" t="s">
        <v>66</v>
      </c>
    </row>
    <row r="1185" spans="1:28" x14ac:dyDescent="0.35">
      <c r="A1185">
        <v>39455</v>
      </c>
      <c r="B1185" s="1">
        <v>42580</v>
      </c>
      <c r="C1185">
        <v>4</v>
      </c>
      <c r="D1185">
        <f>WORKDAY(Table3[[#This Row],[Days for shipment (scheduled)]],Table4[[#This Row],[Week Day]])</f>
        <v>10</v>
      </c>
      <c r="E1185">
        <v>1</v>
      </c>
      <c r="F1185" t="s">
        <v>62</v>
      </c>
      <c r="H1185">
        <v>37</v>
      </c>
      <c r="I1185" t="str">
        <f>_xlfn.XLOOKUP(Table3[[#This Row],[Category Id]],DataCo_Products[Product Category Id],DataCo_Products[Product Category Name])</f>
        <v>Electronics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>
        <v>37</v>
      </c>
      <c r="T1185">
        <v>818</v>
      </c>
      <c r="U1185" t="str">
        <f>_xlfn.XLOOKUP(Table3[[#This Row],[Product Id]],DataCo_Products[Product Id],DataCo_Products[Product Name])</f>
        <v>Titleist Pro V1x Golf Balls</v>
      </c>
      <c r="V1185">
        <v>47.990001679999999</v>
      </c>
      <c r="W1185">
        <v>51.274287170714288</v>
      </c>
      <c r="X1185">
        <v>2</v>
      </c>
      <c r="Y1185">
        <v>3.8399999139999998</v>
      </c>
      <c r="Z1185">
        <v>95.980003359999998</v>
      </c>
      <c r="AA118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5" t="s">
        <v>66</v>
      </c>
    </row>
    <row r="1186" spans="1:28" x14ac:dyDescent="0.35">
      <c r="A1186">
        <v>38920</v>
      </c>
      <c r="B1186" s="1">
        <v>42573</v>
      </c>
      <c r="C1186">
        <v>4</v>
      </c>
      <c r="D1186">
        <f>WORKDAY(Table3[[#This Row],[Days for shipment (scheduled)]],Table4[[#This Row],[Week Day]])</f>
        <v>11</v>
      </c>
      <c r="E1186">
        <v>1</v>
      </c>
      <c r="F1186" t="s">
        <v>62</v>
      </c>
      <c r="H1186">
        <v>37</v>
      </c>
      <c r="I1186" t="str">
        <f>_xlfn.XLOOKUP(Table3[[#This Row],[Category Id]],DataCo_Products[Product Category Id],DataCo_Products[Product Category Name])</f>
        <v>Electronics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>
        <v>37</v>
      </c>
      <c r="T1186">
        <v>822</v>
      </c>
      <c r="U1186" t="str">
        <f>_xlfn.XLOOKUP(Table3[[#This Row],[Product Id]],DataCo_Products[Product Id],DataCo_Products[Product Name])</f>
        <v>Titleist Pro V1x High Numbers Golf Balls</v>
      </c>
      <c r="V1186">
        <v>47.990001679999999</v>
      </c>
      <c r="W1186">
        <v>41.802334851666664</v>
      </c>
      <c r="X1186">
        <v>2</v>
      </c>
      <c r="Y1186">
        <v>4.8000001909999996</v>
      </c>
      <c r="Z1186">
        <v>95.980003359999998</v>
      </c>
      <c r="AA118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6" t="s">
        <v>66</v>
      </c>
    </row>
    <row r="1187" spans="1:28" x14ac:dyDescent="0.35">
      <c r="A1187">
        <v>38129</v>
      </c>
      <c r="B1187" s="1">
        <v>42650</v>
      </c>
      <c r="C1187">
        <v>4</v>
      </c>
      <c r="D1187">
        <f>WORKDAY(Table3[[#This Row],[Days for shipment (scheduled)]],Table4[[#This Row],[Week Day]])</f>
        <v>12</v>
      </c>
      <c r="E1187">
        <v>1</v>
      </c>
      <c r="F1187" t="s">
        <v>62</v>
      </c>
      <c r="H1187">
        <v>40</v>
      </c>
      <c r="I1187" t="str">
        <f>_xlfn.XLOOKUP(Table3[[#This Row],[Category Id]],DataCo_Products[Product Category Id],DataCo_Products[Product Category Name])</f>
        <v>Accessories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>
        <v>40</v>
      </c>
      <c r="T1187">
        <v>897</v>
      </c>
      <c r="U1187" t="str">
        <f>_xlfn.XLOOKUP(Table3[[#This Row],[Product Id]],DataCo_Products[Product Id],DataCo_Products[Product Name])</f>
        <v>Team Golf New England Patriots Putter Grip</v>
      </c>
      <c r="V1187">
        <v>24.989999770000001</v>
      </c>
      <c r="W1187">
        <v>31.600000078500003</v>
      </c>
      <c r="X1187">
        <v>2</v>
      </c>
      <c r="Y1187">
        <v>2.75</v>
      </c>
      <c r="Z1187">
        <v>49.979999540000001</v>
      </c>
      <c r="AA118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7" t="s">
        <v>66</v>
      </c>
    </row>
    <row r="1188" spans="1:28" x14ac:dyDescent="0.35">
      <c r="A1188">
        <v>31476</v>
      </c>
      <c r="B1188" s="1">
        <v>42464</v>
      </c>
      <c r="C1188">
        <v>4</v>
      </c>
      <c r="D1188">
        <f>WORKDAY(Table3[[#This Row],[Days for shipment (scheduled)]],Table4[[#This Row],[Week Day]])</f>
        <v>13</v>
      </c>
      <c r="E1188">
        <v>0</v>
      </c>
      <c r="F1188" t="s">
        <v>62</v>
      </c>
      <c r="H1188">
        <v>13</v>
      </c>
      <c r="I1188" t="str">
        <f>_xlfn.XLOOKUP(Table3[[#This Row],[Category Id]],DataCo_Products[Product Category Id],DataCo_Products[Product Category Name])</f>
        <v>Electronics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>
        <v>13</v>
      </c>
      <c r="T1188">
        <v>278</v>
      </c>
      <c r="U1188" t="str">
        <f>_xlfn.XLOOKUP(Table3[[#This Row],[Product Id]],DataCo_Products[Product Id],DataCo_Products[Product Name])</f>
        <v>Under Armour Men's Compression EV SL Slide</v>
      </c>
      <c r="V1188">
        <v>44.990001679999999</v>
      </c>
      <c r="W1188">
        <v>31.547668386333335</v>
      </c>
      <c r="X1188">
        <v>2</v>
      </c>
      <c r="Y1188">
        <v>4.5</v>
      </c>
      <c r="Z1188">
        <v>89.980003359999998</v>
      </c>
      <c r="AA118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8" t="s">
        <v>66</v>
      </c>
    </row>
    <row r="1189" spans="1:28" x14ac:dyDescent="0.35">
      <c r="A1189">
        <v>33744</v>
      </c>
      <c r="B1189" s="1">
        <v>42556</v>
      </c>
      <c r="C1189">
        <v>4</v>
      </c>
      <c r="D1189">
        <f>WORKDAY(Table3[[#This Row],[Days for shipment (scheduled)]],Table4[[#This Row],[Week Day]])</f>
        <v>5</v>
      </c>
      <c r="E1189">
        <v>1</v>
      </c>
      <c r="F1189" t="s">
        <v>62</v>
      </c>
      <c r="H1189">
        <v>9</v>
      </c>
      <c r="I1189" t="str">
        <f>_xlfn.XLOOKUP(Table3[[#This Row],[Category Id]],DataCo_Products[Product Category Id],DataCo_Products[Product Category Name])</f>
        <v>Cardio Equipment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>
        <v>9</v>
      </c>
      <c r="T1189">
        <v>172</v>
      </c>
      <c r="U1189" t="str">
        <f>_xlfn.XLOOKUP(Table3[[#This Row],[Product Id]],DataCo_Products[Product Id],DataCo_Products[Product Name])</f>
        <v>Nike Women's Tempo Shorts</v>
      </c>
      <c r="V1189">
        <v>30</v>
      </c>
      <c r="W1189">
        <v>34.094166694333332</v>
      </c>
      <c r="X1189">
        <v>2</v>
      </c>
      <c r="Y1189">
        <v>4.1999998090000004</v>
      </c>
      <c r="Z1189">
        <v>60</v>
      </c>
      <c r="AA118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89" t="s">
        <v>66</v>
      </c>
    </row>
    <row r="1190" spans="1:28" x14ac:dyDescent="0.35">
      <c r="A1190">
        <v>38866</v>
      </c>
      <c r="B1190" s="1">
        <v>42572</v>
      </c>
      <c r="C1190">
        <v>4</v>
      </c>
      <c r="D1190">
        <f>WORKDAY(Table3[[#This Row],[Days for shipment (scheduled)]],Table4[[#This Row],[Week Day]])</f>
        <v>6</v>
      </c>
      <c r="E1190">
        <v>0</v>
      </c>
      <c r="F1190" t="s">
        <v>62</v>
      </c>
      <c r="H1190">
        <v>9</v>
      </c>
      <c r="I1190" t="str">
        <f>_xlfn.XLOOKUP(Table3[[#This Row],[Category Id]],DataCo_Products[Product Category Id],DataCo_Products[Product Category Name])</f>
        <v>Cardio Equipment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>
        <v>9</v>
      </c>
      <c r="T1190">
        <v>191</v>
      </c>
      <c r="U1190" t="str">
        <f>_xlfn.XLOOKUP(Table3[[#This Row],[Product Id]],DataCo_Products[Product Id],DataCo_Products[Product Name])</f>
        <v>Nike Men's Free 5.0+ Running Shoe</v>
      </c>
      <c r="V1190">
        <v>99.989997860000003</v>
      </c>
      <c r="W1190">
        <v>95.114003926871064</v>
      </c>
      <c r="X1190">
        <v>2</v>
      </c>
      <c r="Y1190">
        <v>14</v>
      </c>
      <c r="Z1190">
        <v>199.97999572000001</v>
      </c>
      <c r="AA119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0" t="s">
        <v>66</v>
      </c>
    </row>
    <row r="1191" spans="1:28" x14ac:dyDescent="0.35">
      <c r="A1191">
        <v>36757</v>
      </c>
      <c r="B1191" s="1">
        <v>42541</v>
      </c>
      <c r="C1191">
        <v>4</v>
      </c>
      <c r="D1191">
        <f>WORKDAY(Table3[[#This Row],[Days for shipment (scheduled)]],Table4[[#This Row],[Week Day]])</f>
        <v>9</v>
      </c>
      <c r="E1191">
        <v>0</v>
      </c>
      <c r="F1191" t="s">
        <v>62</v>
      </c>
      <c r="H1191">
        <v>11</v>
      </c>
      <c r="I1191" t="str">
        <f>_xlfn.XLOOKUP(Table3[[#This Row],[Category Id]],DataCo_Products[Product Category Id],DataCo_Products[Product Category Name])</f>
        <v>Fitness Accessories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>
        <v>11</v>
      </c>
      <c r="T1191">
        <v>235</v>
      </c>
      <c r="U1191" t="str">
        <f>_xlfn.XLOOKUP(Table3[[#This Row],[Product Id]],DataCo_Products[Product Id],DataCo_Products[Product Name])</f>
        <v>Under Armour Hustle Storm Medium Duffle Bag</v>
      </c>
      <c r="V1191">
        <v>34.990001679999999</v>
      </c>
      <c r="W1191">
        <v>25.521801568600001</v>
      </c>
      <c r="X1191">
        <v>2</v>
      </c>
      <c r="Y1191">
        <v>7</v>
      </c>
      <c r="Z1191">
        <v>69.980003359999998</v>
      </c>
      <c r="AA119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1" t="s">
        <v>66</v>
      </c>
    </row>
    <row r="1192" spans="1:28" x14ac:dyDescent="0.35">
      <c r="A1192">
        <v>32695</v>
      </c>
      <c r="B1192" s="1">
        <v>42482</v>
      </c>
      <c r="C1192">
        <v>4</v>
      </c>
      <c r="D1192">
        <f>WORKDAY(Table3[[#This Row],[Days for shipment (scheduled)]],Table4[[#This Row],[Week Day]])</f>
        <v>10</v>
      </c>
      <c r="E1192">
        <v>1</v>
      </c>
      <c r="F1192" t="s">
        <v>62</v>
      </c>
      <c r="H1192">
        <v>9</v>
      </c>
      <c r="I1192" t="str">
        <f>_xlfn.XLOOKUP(Table3[[#This Row],[Category Id]],DataCo_Products[Product Category Id],DataCo_Products[Product Category Name])</f>
        <v>Cardio Equipment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>
        <v>9</v>
      </c>
      <c r="T1192">
        <v>191</v>
      </c>
      <c r="U1192" t="str">
        <f>_xlfn.XLOOKUP(Table3[[#This Row],[Product Id]],DataCo_Products[Product Id],DataCo_Products[Product Name])</f>
        <v>Nike Men's Free 5.0+ Running Shoe</v>
      </c>
      <c r="V1192">
        <v>99.989997860000003</v>
      </c>
      <c r="W1192">
        <v>95.114003926871064</v>
      </c>
      <c r="X1192">
        <v>2</v>
      </c>
      <c r="Y1192">
        <v>30</v>
      </c>
      <c r="Z1192">
        <v>199.97999572000001</v>
      </c>
      <c r="AA119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2" t="s">
        <v>66</v>
      </c>
    </row>
    <row r="1193" spans="1:28" x14ac:dyDescent="0.35">
      <c r="A1193">
        <v>36352</v>
      </c>
      <c r="B1193" s="1">
        <v>42535</v>
      </c>
      <c r="C1193">
        <v>4</v>
      </c>
      <c r="D1193">
        <f>WORKDAY(Table3[[#This Row],[Days for shipment (scheduled)]],Table4[[#This Row],[Week Day]])</f>
        <v>11</v>
      </c>
      <c r="E1193">
        <v>0</v>
      </c>
      <c r="F1193" t="s">
        <v>62</v>
      </c>
      <c r="H1193">
        <v>13</v>
      </c>
      <c r="I1193" t="str">
        <f>_xlfn.XLOOKUP(Table3[[#This Row],[Category Id]],DataCo_Products[Product Category Id],DataCo_Products[Product Category Name])</f>
        <v>Electronics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>
        <v>13</v>
      </c>
      <c r="T1193">
        <v>282</v>
      </c>
      <c r="U1193" t="str">
        <f>_xlfn.XLOOKUP(Table3[[#This Row],[Product Id]],DataCo_Products[Product Id],DataCo_Products[Product Name])</f>
        <v>Under Armour Women's Ignite PIP VI Slide</v>
      </c>
      <c r="V1193">
        <v>31.989999770000001</v>
      </c>
      <c r="W1193">
        <v>27.763856872771434</v>
      </c>
      <c r="X1193">
        <v>2</v>
      </c>
      <c r="Y1193">
        <v>9.6000003809999992</v>
      </c>
      <c r="Z1193">
        <v>63.979999540000001</v>
      </c>
      <c r="AA119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3" t="s">
        <v>66</v>
      </c>
    </row>
    <row r="1194" spans="1:28" x14ac:dyDescent="0.35">
      <c r="A1194">
        <v>36093</v>
      </c>
      <c r="B1194" s="1">
        <v>42649</v>
      </c>
      <c r="C1194">
        <v>4</v>
      </c>
      <c r="D1194">
        <f>WORKDAY(Table3[[#This Row],[Days for shipment (scheduled)]],Table4[[#This Row],[Week Day]])</f>
        <v>12</v>
      </c>
      <c r="E1194">
        <v>0</v>
      </c>
      <c r="F1194" t="s">
        <v>62</v>
      </c>
      <c r="H1194">
        <v>9</v>
      </c>
      <c r="I1194" t="str">
        <f>_xlfn.XLOOKUP(Table3[[#This Row],[Category Id]],DataCo_Products[Product Category Id],DataCo_Products[Product Category Name])</f>
        <v>Cardio Equipment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>
        <v>9</v>
      </c>
      <c r="T1194">
        <v>191</v>
      </c>
      <c r="U1194" t="str">
        <f>_xlfn.XLOOKUP(Table3[[#This Row],[Product Id]],DataCo_Products[Product Id],DataCo_Products[Product Name])</f>
        <v>Nike Men's Free 5.0+ Running Shoe</v>
      </c>
      <c r="V1194">
        <v>99.989997860000003</v>
      </c>
      <c r="W1194">
        <v>95.114003926871064</v>
      </c>
      <c r="X1194">
        <v>2</v>
      </c>
      <c r="Y1194">
        <v>50</v>
      </c>
      <c r="Z1194">
        <v>199.97999572000001</v>
      </c>
      <c r="AA119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4" t="s">
        <v>66</v>
      </c>
    </row>
    <row r="1195" spans="1:28" x14ac:dyDescent="0.35">
      <c r="A1195">
        <v>39307</v>
      </c>
      <c r="B1195" s="1">
        <v>42578</v>
      </c>
      <c r="C1195">
        <v>4</v>
      </c>
      <c r="D1195">
        <f>WORKDAY(Table3[[#This Row],[Days for shipment (scheduled)]],Table4[[#This Row],[Week Day]])</f>
        <v>13</v>
      </c>
      <c r="E1195">
        <v>0</v>
      </c>
      <c r="F1195" t="s">
        <v>62</v>
      </c>
      <c r="H1195">
        <v>17</v>
      </c>
      <c r="I1195" t="str">
        <f>_xlfn.XLOOKUP(Table3[[#This Row],[Category Id]],DataCo_Products[Product Category Id],DataCo_Products[Product Category Name])</f>
        <v>Cleats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>
        <v>17</v>
      </c>
      <c r="T1195">
        <v>365</v>
      </c>
      <c r="U1195" t="str">
        <f>_xlfn.XLOOKUP(Table3[[#This Row],[Product Id]],DataCo_Products[Product Id],DataCo_Products[Product Name])</f>
        <v>Perfect Fitness Perfect Rip Deck</v>
      </c>
      <c r="V1195">
        <v>59.990001679999999</v>
      </c>
      <c r="W1195">
        <v>54.488929209402009</v>
      </c>
      <c r="X1195">
        <v>2</v>
      </c>
      <c r="Y1195">
        <v>10.80000019</v>
      </c>
      <c r="Z1195">
        <v>119.98000336</v>
      </c>
      <c r="AA119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5" t="s">
        <v>66</v>
      </c>
    </row>
    <row r="1196" spans="1:28" x14ac:dyDescent="0.35">
      <c r="A1196">
        <v>35120</v>
      </c>
      <c r="B1196" s="1">
        <v>42517</v>
      </c>
      <c r="C1196">
        <v>4</v>
      </c>
      <c r="D1196">
        <f>WORKDAY(Table3[[#This Row],[Days for shipment (scheduled)]],Table4[[#This Row],[Week Day]])</f>
        <v>5</v>
      </c>
      <c r="E1196">
        <v>1</v>
      </c>
      <c r="F1196" t="s">
        <v>62</v>
      </c>
      <c r="H1196">
        <v>17</v>
      </c>
      <c r="I1196" t="str">
        <f>_xlfn.XLOOKUP(Table3[[#This Row],[Category Id]],DataCo_Products[Product Category Id],DataCo_Products[Product Category Name])</f>
        <v>Cleats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>
        <v>17</v>
      </c>
      <c r="T1196">
        <v>365</v>
      </c>
      <c r="U1196" t="str">
        <f>_xlfn.XLOOKUP(Table3[[#This Row],[Product Id]],DataCo_Products[Product Id],DataCo_Products[Product Name])</f>
        <v>Perfect Fitness Perfect Rip Deck</v>
      </c>
      <c r="V1196">
        <v>59.990001679999999</v>
      </c>
      <c r="W1196">
        <v>54.488929209402009</v>
      </c>
      <c r="X1196">
        <v>2</v>
      </c>
      <c r="Y1196">
        <v>10.80000019</v>
      </c>
      <c r="Z1196">
        <v>119.98000336</v>
      </c>
      <c r="AA119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6" t="s">
        <v>66</v>
      </c>
    </row>
    <row r="1197" spans="1:28" x14ac:dyDescent="0.35">
      <c r="A1197">
        <v>31794</v>
      </c>
      <c r="B1197" s="1">
        <v>42617</v>
      </c>
      <c r="C1197">
        <v>4</v>
      </c>
      <c r="D1197">
        <f>WORKDAY(Table3[[#This Row],[Days for shipment (scheduled)]],Table4[[#This Row],[Week Day]])</f>
        <v>6</v>
      </c>
      <c r="E1197">
        <v>1</v>
      </c>
      <c r="F1197" t="s">
        <v>62</v>
      </c>
      <c r="H1197">
        <v>17</v>
      </c>
      <c r="I1197" t="str">
        <f>_xlfn.XLOOKUP(Table3[[#This Row],[Category Id]],DataCo_Products[Product Category Id],DataCo_Products[Product Category Name])</f>
        <v>Cleats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>
        <v>17</v>
      </c>
      <c r="T1197">
        <v>365</v>
      </c>
      <c r="U1197" t="str">
        <f>_xlfn.XLOOKUP(Table3[[#This Row],[Product Id]],DataCo_Products[Product Id],DataCo_Products[Product Name])</f>
        <v>Perfect Fitness Perfect Rip Deck</v>
      </c>
      <c r="V1197">
        <v>59.990001679999999</v>
      </c>
      <c r="W1197">
        <v>54.488929209402009</v>
      </c>
      <c r="X1197">
        <v>2</v>
      </c>
      <c r="Y1197">
        <v>12</v>
      </c>
      <c r="Z1197">
        <v>119.98000336</v>
      </c>
      <c r="AA119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7" t="s">
        <v>66</v>
      </c>
    </row>
    <row r="1198" spans="1:28" x14ac:dyDescent="0.35">
      <c r="A1198">
        <v>45882</v>
      </c>
      <c r="B1198" s="1">
        <v>42674</v>
      </c>
      <c r="C1198">
        <v>4</v>
      </c>
      <c r="D1198">
        <f>WORKDAY(Table3[[#This Row],[Days for shipment (scheduled)]],Table4[[#This Row],[Week Day]])</f>
        <v>9</v>
      </c>
      <c r="E1198">
        <v>0</v>
      </c>
      <c r="F1198" t="s">
        <v>62</v>
      </c>
      <c r="H1198">
        <v>17</v>
      </c>
      <c r="I1198" t="str">
        <f>_xlfn.XLOOKUP(Table3[[#This Row],[Category Id]],DataCo_Products[Product Category Id],DataCo_Products[Product Category Name])</f>
        <v>Cleats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>
        <v>17</v>
      </c>
      <c r="T1198">
        <v>365</v>
      </c>
      <c r="U1198" t="str">
        <f>_xlfn.XLOOKUP(Table3[[#This Row],[Product Id]],DataCo_Products[Product Id],DataCo_Products[Product Name])</f>
        <v>Perfect Fitness Perfect Rip Deck</v>
      </c>
      <c r="V1198">
        <v>59.990001679999999</v>
      </c>
      <c r="W1198">
        <v>54.488929209402009</v>
      </c>
      <c r="X1198">
        <v>2</v>
      </c>
      <c r="Y1198">
        <v>14.399999619999999</v>
      </c>
      <c r="Z1198">
        <v>119.98000336</v>
      </c>
      <c r="AA119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8" t="s">
        <v>66</v>
      </c>
    </row>
    <row r="1199" spans="1:28" x14ac:dyDescent="0.35">
      <c r="A1199">
        <v>36996</v>
      </c>
      <c r="B1199" s="1">
        <v>42545</v>
      </c>
      <c r="C1199">
        <v>4</v>
      </c>
      <c r="D1199">
        <f>WORKDAY(Table3[[#This Row],[Days for shipment (scheduled)]],Table4[[#This Row],[Week Day]])</f>
        <v>10</v>
      </c>
      <c r="E1199">
        <v>0</v>
      </c>
      <c r="F1199" t="s">
        <v>62</v>
      </c>
      <c r="H1199">
        <v>17</v>
      </c>
      <c r="I1199" t="str">
        <f>_xlfn.XLOOKUP(Table3[[#This Row],[Category Id]],DataCo_Products[Product Category Id],DataCo_Products[Product Category Name])</f>
        <v>Cleats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>
        <v>17</v>
      </c>
      <c r="T1199">
        <v>365</v>
      </c>
      <c r="U1199" t="str">
        <f>_xlfn.XLOOKUP(Table3[[#This Row],[Product Id]],DataCo_Products[Product Id],DataCo_Products[Product Name])</f>
        <v>Perfect Fitness Perfect Rip Deck</v>
      </c>
      <c r="V1199">
        <v>59.990001679999999</v>
      </c>
      <c r="W1199">
        <v>54.488929209402009</v>
      </c>
      <c r="X1199">
        <v>2</v>
      </c>
      <c r="Y1199">
        <v>18</v>
      </c>
      <c r="Z1199">
        <v>119.98000336</v>
      </c>
      <c r="AA119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199" t="s">
        <v>66</v>
      </c>
    </row>
    <row r="1200" spans="1:28" x14ac:dyDescent="0.35">
      <c r="A1200">
        <v>36297</v>
      </c>
      <c r="B1200" s="1">
        <v>42534</v>
      </c>
      <c r="C1200">
        <v>4</v>
      </c>
      <c r="D1200">
        <f>WORKDAY(Table3[[#This Row],[Days for shipment (scheduled)]],Table4[[#This Row],[Week Day]])</f>
        <v>11</v>
      </c>
      <c r="E1200">
        <v>0</v>
      </c>
      <c r="F1200" t="s">
        <v>62</v>
      </c>
      <c r="H1200">
        <v>17</v>
      </c>
      <c r="I1200" t="str">
        <f>_xlfn.XLOOKUP(Table3[[#This Row],[Category Id]],DataCo_Products[Product Category Id],DataCo_Products[Product Category Name])</f>
        <v>Cleats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>
        <v>17</v>
      </c>
      <c r="T1200">
        <v>365</v>
      </c>
      <c r="U1200" t="str">
        <f>_xlfn.XLOOKUP(Table3[[#This Row],[Product Id]],DataCo_Products[Product Id],DataCo_Products[Product Name])</f>
        <v>Perfect Fitness Perfect Rip Deck</v>
      </c>
      <c r="V1200">
        <v>59.990001679999999</v>
      </c>
      <c r="W1200">
        <v>54.488929209402009</v>
      </c>
      <c r="X1200">
        <v>2</v>
      </c>
      <c r="Y1200">
        <v>20.399999619999999</v>
      </c>
      <c r="Z1200">
        <v>119.98000336</v>
      </c>
      <c r="AA120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0" t="s">
        <v>66</v>
      </c>
    </row>
    <row r="1201" spans="1:28" x14ac:dyDescent="0.35">
      <c r="A1201">
        <v>31691</v>
      </c>
      <c r="B1201" s="1">
        <v>42555</v>
      </c>
      <c r="C1201">
        <v>4</v>
      </c>
      <c r="D1201">
        <f>WORKDAY(Table3[[#This Row],[Days for shipment (scheduled)]],Table4[[#This Row],[Week Day]])</f>
        <v>12</v>
      </c>
      <c r="E1201">
        <v>0</v>
      </c>
      <c r="F1201" t="s">
        <v>62</v>
      </c>
      <c r="H1201">
        <v>17</v>
      </c>
      <c r="I1201" t="str">
        <f>_xlfn.XLOOKUP(Table3[[#This Row],[Category Id]],DataCo_Products[Product Category Id],DataCo_Products[Product Category Name])</f>
        <v>Cleats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>
        <v>17</v>
      </c>
      <c r="T1201">
        <v>365</v>
      </c>
      <c r="U1201" t="str">
        <f>_xlfn.XLOOKUP(Table3[[#This Row],[Product Id]],DataCo_Products[Product Id],DataCo_Products[Product Name])</f>
        <v>Perfect Fitness Perfect Rip Deck</v>
      </c>
      <c r="V1201">
        <v>59.990001679999999</v>
      </c>
      <c r="W1201">
        <v>54.488929209402009</v>
      </c>
      <c r="X1201">
        <v>2</v>
      </c>
      <c r="Y1201">
        <v>21.600000380000001</v>
      </c>
      <c r="Z1201">
        <v>119.98000336</v>
      </c>
      <c r="AA120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1" t="s">
        <v>66</v>
      </c>
    </row>
    <row r="1202" spans="1:28" x14ac:dyDescent="0.35">
      <c r="A1202">
        <v>39206</v>
      </c>
      <c r="B1202" s="1">
        <v>42577</v>
      </c>
      <c r="C1202">
        <v>4</v>
      </c>
      <c r="D1202">
        <f>WORKDAY(Table3[[#This Row],[Days for shipment (scheduled)]],Table4[[#This Row],[Week Day]])</f>
        <v>13</v>
      </c>
      <c r="E1202">
        <v>0</v>
      </c>
      <c r="F1202" t="s">
        <v>62</v>
      </c>
      <c r="H1202">
        <v>17</v>
      </c>
      <c r="I1202" t="str">
        <f>_xlfn.XLOOKUP(Table3[[#This Row],[Category Id]],DataCo_Products[Product Category Id],DataCo_Products[Product Category Name])</f>
        <v>Cleats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>
        <v>17</v>
      </c>
      <c r="T1202">
        <v>365</v>
      </c>
      <c r="U1202" t="str">
        <f>_xlfn.XLOOKUP(Table3[[#This Row],[Product Id]],DataCo_Products[Product Id],DataCo_Products[Product Name])</f>
        <v>Perfect Fitness Perfect Rip Deck</v>
      </c>
      <c r="V1202">
        <v>59.990001679999999</v>
      </c>
      <c r="W1202">
        <v>54.488929209402009</v>
      </c>
      <c r="X1202">
        <v>2</v>
      </c>
      <c r="Y1202">
        <v>21.600000380000001</v>
      </c>
      <c r="Z1202">
        <v>119.98000336</v>
      </c>
      <c r="AA120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2" t="s">
        <v>66</v>
      </c>
    </row>
    <row r="1203" spans="1:28" x14ac:dyDescent="0.35">
      <c r="A1203">
        <v>33883</v>
      </c>
      <c r="B1203" s="1">
        <v>42618</v>
      </c>
      <c r="C1203">
        <v>4</v>
      </c>
      <c r="D1203">
        <f>WORKDAY(Table3[[#This Row],[Days for shipment (scheduled)]],Table4[[#This Row],[Week Day]])</f>
        <v>5</v>
      </c>
      <c r="E1203">
        <v>0</v>
      </c>
      <c r="F1203" t="s">
        <v>62</v>
      </c>
      <c r="H1203">
        <v>24</v>
      </c>
      <c r="I1203" t="str">
        <f>_xlfn.XLOOKUP(Table3[[#This Row],[Category Id]],DataCo_Products[Product Category Id],DataCo_Products[Product Category Name])</f>
        <v>Women's Apparel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>
        <v>24</v>
      </c>
      <c r="T1203">
        <v>502</v>
      </c>
      <c r="U1203" t="str">
        <f>_xlfn.XLOOKUP(Table3[[#This Row],[Product Id]],DataCo_Products[Product Id],DataCo_Products[Product Name])</f>
        <v>Nike Men's Dri-FIT Victory Golf Polo</v>
      </c>
      <c r="V1203">
        <v>50</v>
      </c>
      <c r="W1203">
        <v>43.678035218757444</v>
      </c>
      <c r="X1203">
        <v>2</v>
      </c>
      <c r="Y1203">
        <v>1</v>
      </c>
      <c r="Z1203">
        <v>100</v>
      </c>
      <c r="AA120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3" t="s">
        <v>66</v>
      </c>
    </row>
    <row r="1204" spans="1:28" x14ac:dyDescent="0.35">
      <c r="A1204">
        <v>31580</v>
      </c>
      <c r="B1204" s="1">
        <v>42494</v>
      </c>
      <c r="C1204">
        <v>4</v>
      </c>
      <c r="D1204">
        <f>WORKDAY(Table3[[#This Row],[Days for shipment (scheduled)]],Table4[[#This Row],[Week Day]])</f>
        <v>6</v>
      </c>
      <c r="E1204">
        <v>1</v>
      </c>
      <c r="F1204" t="s">
        <v>62</v>
      </c>
      <c r="H1204">
        <v>29</v>
      </c>
      <c r="I1204" t="str">
        <f>_xlfn.XLOOKUP(Table3[[#This Row],[Category Id]],DataCo_Products[Product Category Id],DataCo_Products[Product Category Name])</f>
        <v>Shop By Sport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>
        <v>29</v>
      </c>
      <c r="T1204">
        <v>627</v>
      </c>
      <c r="U1204" t="str">
        <f>_xlfn.XLOOKUP(Table3[[#This Row],[Product Id]],DataCo_Products[Product Id],DataCo_Products[Product Name])</f>
        <v>Under Armour Girls' Toddler Spine Surge Runni</v>
      </c>
      <c r="V1204">
        <v>39.990001679999999</v>
      </c>
      <c r="W1204">
        <v>34.198098313835338</v>
      </c>
      <c r="X1204">
        <v>2</v>
      </c>
      <c r="Y1204">
        <v>3.2000000480000002</v>
      </c>
      <c r="Z1204">
        <v>79.980003359999998</v>
      </c>
      <c r="AA120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4" t="s">
        <v>66</v>
      </c>
    </row>
    <row r="1205" spans="1:28" x14ac:dyDescent="0.35">
      <c r="A1205">
        <v>35577</v>
      </c>
      <c r="B1205" s="1">
        <v>42435</v>
      </c>
      <c r="C1205">
        <v>4</v>
      </c>
      <c r="D1205">
        <f>WORKDAY(Table3[[#This Row],[Days for shipment (scheduled)]],Table4[[#This Row],[Week Day]])</f>
        <v>9</v>
      </c>
      <c r="E1205">
        <v>0</v>
      </c>
      <c r="F1205" t="s">
        <v>62</v>
      </c>
      <c r="H1205">
        <v>29</v>
      </c>
      <c r="I1205" t="str">
        <f>_xlfn.XLOOKUP(Table3[[#This Row],[Category Id]],DataCo_Products[Product Category Id],DataCo_Products[Product Category Name])</f>
        <v>Shop By Sport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>
        <v>29</v>
      </c>
      <c r="T1205">
        <v>627</v>
      </c>
      <c r="U1205" t="str">
        <f>_xlfn.XLOOKUP(Table3[[#This Row],[Product Id]],DataCo_Products[Product Id],DataCo_Products[Product Name])</f>
        <v>Under Armour Girls' Toddler Spine Surge Runni</v>
      </c>
      <c r="V1205">
        <v>39.990001679999999</v>
      </c>
      <c r="W1205">
        <v>34.198098313835338</v>
      </c>
      <c r="X1205">
        <v>2</v>
      </c>
      <c r="Y1205">
        <v>4</v>
      </c>
      <c r="Z1205">
        <v>79.980003359999998</v>
      </c>
      <c r="AA120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5" t="s">
        <v>66</v>
      </c>
    </row>
    <row r="1206" spans="1:28" x14ac:dyDescent="0.35">
      <c r="A1206">
        <v>32529</v>
      </c>
      <c r="B1206" s="1">
        <v>42479</v>
      </c>
      <c r="C1206">
        <v>4</v>
      </c>
      <c r="D1206">
        <f>WORKDAY(Table3[[#This Row],[Days for shipment (scheduled)]],Table4[[#This Row],[Week Day]])</f>
        <v>10</v>
      </c>
      <c r="E1206">
        <v>1</v>
      </c>
      <c r="F1206" t="s">
        <v>62</v>
      </c>
      <c r="H1206">
        <v>29</v>
      </c>
      <c r="I1206" t="str">
        <f>_xlfn.XLOOKUP(Table3[[#This Row],[Category Id]],DataCo_Products[Product Category Id],DataCo_Products[Product Category Name])</f>
        <v>Shop By Sport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>
        <v>29</v>
      </c>
      <c r="T1206">
        <v>627</v>
      </c>
      <c r="U1206" t="str">
        <f>_xlfn.XLOOKUP(Table3[[#This Row],[Product Id]],DataCo_Products[Product Id],DataCo_Products[Product Name])</f>
        <v>Under Armour Girls' Toddler Spine Surge Runni</v>
      </c>
      <c r="V1206">
        <v>39.990001679999999</v>
      </c>
      <c r="W1206">
        <v>34.198098313835338</v>
      </c>
      <c r="X1206">
        <v>2</v>
      </c>
      <c r="Y1206">
        <v>4</v>
      </c>
      <c r="Z1206">
        <v>79.980003359999998</v>
      </c>
      <c r="AA120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6" t="s">
        <v>66</v>
      </c>
    </row>
    <row r="1207" spans="1:28" x14ac:dyDescent="0.35">
      <c r="A1207">
        <v>39328</v>
      </c>
      <c r="B1207" s="1">
        <v>42579</v>
      </c>
      <c r="C1207">
        <v>4</v>
      </c>
      <c r="D1207">
        <f>WORKDAY(Table3[[#This Row],[Days for shipment (scheduled)]],Table4[[#This Row],[Week Day]])</f>
        <v>11</v>
      </c>
      <c r="E1207">
        <v>0</v>
      </c>
      <c r="F1207" t="s">
        <v>62</v>
      </c>
      <c r="H1207">
        <v>24</v>
      </c>
      <c r="I1207" t="str">
        <f>_xlfn.XLOOKUP(Table3[[#This Row],[Category Id]],DataCo_Products[Product Category Id],DataCo_Products[Product Category Name])</f>
        <v>Women's Apparel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>
        <v>24</v>
      </c>
      <c r="T1207">
        <v>502</v>
      </c>
      <c r="U1207" t="str">
        <f>_xlfn.XLOOKUP(Table3[[#This Row],[Product Id]],DataCo_Products[Product Id],DataCo_Products[Product Name])</f>
        <v>Nike Men's Dri-FIT Victory Golf Polo</v>
      </c>
      <c r="V1207">
        <v>50</v>
      </c>
      <c r="W1207">
        <v>43.678035218757444</v>
      </c>
      <c r="X1207">
        <v>2</v>
      </c>
      <c r="Y1207">
        <v>7</v>
      </c>
      <c r="Z1207">
        <v>100</v>
      </c>
      <c r="AA120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7" t="s">
        <v>66</v>
      </c>
    </row>
    <row r="1208" spans="1:28" x14ac:dyDescent="0.35">
      <c r="A1208">
        <v>37111</v>
      </c>
      <c r="B1208" s="1">
        <v>42546</v>
      </c>
      <c r="C1208">
        <v>4</v>
      </c>
      <c r="D1208">
        <f>WORKDAY(Table3[[#This Row],[Days for shipment (scheduled)]],Table4[[#This Row],[Week Day]])</f>
        <v>12</v>
      </c>
      <c r="E1208">
        <v>0</v>
      </c>
      <c r="F1208" t="s">
        <v>62</v>
      </c>
      <c r="H1208">
        <v>26</v>
      </c>
      <c r="I1208" t="str">
        <f>_xlfn.XLOOKUP(Table3[[#This Row],[Category Id]],DataCo_Products[Product Category Id],DataCo_Products[Product Category Name])</f>
        <v>Girls' Apparel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>
        <v>26</v>
      </c>
      <c r="T1208">
        <v>565</v>
      </c>
      <c r="U1208" t="str">
        <f>_xlfn.XLOOKUP(Table3[[#This Row],[Product Id]],DataCo_Products[Product Id],DataCo_Products[Product Name])</f>
        <v>adidas Youth Germany Black/Red Away Match Soc</v>
      </c>
      <c r="V1208">
        <v>70</v>
      </c>
      <c r="W1208">
        <v>62.759999940857142</v>
      </c>
      <c r="X1208">
        <v>2</v>
      </c>
      <c r="Y1208">
        <v>12.600000380000001</v>
      </c>
      <c r="Z1208">
        <v>140</v>
      </c>
      <c r="AA120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8" t="s">
        <v>66</v>
      </c>
    </row>
    <row r="1209" spans="1:28" x14ac:dyDescent="0.35">
      <c r="A1209">
        <v>39814</v>
      </c>
      <c r="B1209" s="1">
        <v>42468</v>
      </c>
      <c r="C1209">
        <v>4</v>
      </c>
      <c r="D1209">
        <f>WORKDAY(Table3[[#This Row],[Days for shipment (scheduled)]],Table4[[#This Row],[Week Day]])</f>
        <v>13</v>
      </c>
      <c r="E1209">
        <v>1</v>
      </c>
      <c r="F1209" t="s">
        <v>62</v>
      </c>
      <c r="H1209">
        <v>24</v>
      </c>
      <c r="I1209" t="str">
        <f>_xlfn.XLOOKUP(Table3[[#This Row],[Category Id]],DataCo_Products[Product Category Id],DataCo_Products[Product Category Name])</f>
        <v>Women's Apparel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>
        <v>24</v>
      </c>
      <c r="T1209">
        <v>502</v>
      </c>
      <c r="U1209" t="str">
        <f>_xlfn.XLOOKUP(Table3[[#This Row],[Product Id]],DataCo_Products[Product Id],DataCo_Products[Product Name])</f>
        <v>Nike Men's Dri-FIT Victory Golf Polo</v>
      </c>
      <c r="V1209">
        <v>50</v>
      </c>
      <c r="W1209">
        <v>43.678035218757444</v>
      </c>
      <c r="X1209">
        <v>2</v>
      </c>
      <c r="Y1209">
        <v>9</v>
      </c>
      <c r="Z1209">
        <v>100</v>
      </c>
      <c r="AA120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09" t="s">
        <v>66</v>
      </c>
    </row>
    <row r="1210" spans="1:28" x14ac:dyDescent="0.35">
      <c r="A1210">
        <v>34834</v>
      </c>
      <c r="B1210" s="1">
        <v>42513</v>
      </c>
      <c r="C1210">
        <v>4</v>
      </c>
      <c r="D1210">
        <f>WORKDAY(Table3[[#This Row],[Days for shipment (scheduled)]],Table4[[#This Row],[Week Day]])</f>
        <v>5</v>
      </c>
      <c r="E1210">
        <v>1</v>
      </c>
      <c r="F1210" t="s">
        <v>62</v>
      </c>
      <c r="H1210">
        <v>24</v>
      </c>
      <c r="I1210" t="str">
        <f>_xlfn.XLOOKUP(Table3[[#This Row],[Category Id]],DataCo_Products[Product Category Id],DataCo_Products[Product Category Name])</f>
        <v>Women's Apparel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>
        <v>24</v>
      </c>
      <c r="T1210">
        <v>502</v>
      </c>
      <c r="U1210" t="str">
        <f>_xlfn.XLOOKUP(Table3[[#This Row],[Product Id]],DataCo_Products[Product Id],DataCo_Products[Product Name])</f>
        <v>Nike Men's Dri-FIT Victory Golf Polo</v>
      </c>
      <c r="V1210">
        <v>50</v>
      </c>
      <c r="W1210">
        <v>43.678035218757444</v>
      </c>
      <c r="X1210">
        <v>2</v>
      </c>
      <c r="Y1210">
        <v>12</v>
      </c>
      <c r="Z1210">
        <v>100</v>
      </c>
      <c r="AA121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0" t="s">
        <v>66</v>
      </c>
    </row>
    <row r="1211" spans="1:28" x14ac:dyDescent="0.35">
      <c r="A1211">
        <v>39224</v>
      </c>
      <c r="B1211" s="1">
        <v>42577</v>
      </c>
      <c r="C1211">
        <v>4</v>
      </c>
      <c r="D1211">
        <f>WORKDAY(Table3[[#This Row],[Days for shipment (scheduled)]],Table4[[#This Row],[Week Day]])</f>
        <v>6</v>
      </c>
      <c r="E1211">
        <v>1</v>
      </c>
      <c r="F1211" t="s">
        <v>62</v>
      </c>
      <c r="H1211">
        <v>24</v>
      </c>
      <c r="I1211" t="str">
        <f>_xlfn.XLOOKUP(Table3[[#This Row],[Category Id]],DataCo_Products[Product Category Id],DataCo_Products[Product Category Name])</f>
        <v>Women's Apparel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>
        <v>24</v>
      </c>
      <c r="T1211">
        <v>502</v>
      </c>
      <c r="U1211" t="str">
        <f>_xlfn.XLOOKUP(Table3[[#This Row],[Product Id]],DataCo_Products[Product Id],DataCo_Products[Product Name])</f>
        <v>Nike Men's Dri-FIT Victory Golf Polo</v>
      </c>
      <c r="V1211">
        <v>50</v>
      </c>
      <c r="W1211">
        <v>43.678035218757444</v>
      </c>
      <c r="X1211">
        <v>2</v>
      </c>
      <c r="Y1211">
        <v>15</v>
      </c>
      <c r="Z1211">
        <v>100</v>
      </c>
      <c r="AA121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1" t="s">
        <v>66</v>
      </c>
    </row>
    <row r="1212" spans="1:28" x14ac:dyDescent="0.35">
      <c r="A1212">
        <v>39166</v>
      </c>
      <c r="B1212" s="1">
        <v>42576</v>
      </c>
      <c r="C1212">
        <v>4</v>
      </c>
      <c r="D1212">
        <f>WORKDAY(Table3[[#This Row],[Days for shipment (scheduled)]],Table4[[#This Row],[Week Day]])</f>
        <v>9</v>
      </c>
      <c r="E1212">
        <v>0</v>
      </c>
      <c r="F1212" t="s">
        <v>62</v>
      </c>
      <c r="H1212">
        <v>29</v>
      </c>
      <c r="I1212" t="str">
        <f>_xlfn.XLOOKUP(Table3[[#This Row],[Category Id]],DataCo_Products[Product Category Id],DataCo_Products[Product Category Name])</f>
        <v>Shop By Sport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>
        <v>29</v>
      </c>
      <c r="T1212">
        <v>627</v>
      </c>
      <c r="U1212" t="str">
        <f>_xlfn.XLOOKUP(Table3[[#This Row],[Product Id]],DataCo_Products[Product Id],DataCo_Products[Product Name])</f>
        <v>Under Armour Girls' Toddler Spine Surge Runni</v>
      </c>
      <c r="V1212">
        <v>39.990001679999999</v>
      </c>
      <c r="W1212">
        <v>34.198098313835338</v>
      </c>
      <c r="X1212">
        <v>2</v>
      </c>
      <c r="Y1212">
        <v>12</v>
      </c>
      <c r="Z1212">
        <v>79.980003359999998</v>
      </c>
      <c r="AA121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2" t="s">
        <v>66</v>
      </c>
    </row>
    <row r="1213" spans="1:28" x14ac:dyDescent="0.35">
      <c r="A1213">
        <v>32151</v>
      </c>
      <c r="B1213" s="1">
        <v>42474</v>
      </c>
      <c r="C1213">
        <v>4</v>
      </c>
      <c r="D1213">
        <f>WORKDAY(Table3[[#This Row],[Days for shipment (scheduled)]],Table4[[#This Row],[Week Day]])</f>
        <v>10</v>
      </c>
      <c r="E1213">
        <v>0</v>
      </c>
      <c r="F1213" t="s">
        <v>62</v>
      </c>
      <c r="H1213">
        <v>24</v>
      </c>
      <c r="I1213" t="str">
        <f>_xlfn.XLOOKUP(Table3[[#This Row],[Category Id]],DataCo_Products[Product Category Id],DataCo_Products[Product Category Name])</f>
        <v>Women's Apparel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>
        <v>24</v>
      </c>
      <c r="T1213">
        <v>502</v>
      </c>
      <c r="U1213" t="str">
        <f>_xlfn.XLOOKUP(Table3[[#This Row],[Product Id]],DataCo_Products[Product Id],DataCo_Products[Product Name])</f>
        <v>Nike Men's Dri-FIT Victory Golf Polo</v>
      </c>
      <c r="V1213">
        <v>50</v>
      </c>
      <c r="W1213">
        <v>43.678035218757444</v>
      </c>
      <c r="X1213">
        <v>2</v>
      </c>
      <c r="Y1213">
        <v>17</v>
      </c>
      <c r="Z1213">
        <v>100</v>
      </c>
      <c r="AA121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3" t="s">
        <v>66</v>
      </c>
    </row>
    <row r="1214" spans="1:28" x14ac:dyDescent="0.35">
      <c r="A1214">
        <v>35595</v>
      </c>
      <c r="B1214" s="1">
        <v>42435</v>
      </c>
      <c r="C1214">
        <v>4</v>
      </c>
      <c r="D1214">
        <f>WORKDAY(Table3[[#This Row],[Days for shipment (scheduled)]],Table4[[#This Row],[Week Day]])</f>
        <v>11</v>
      </c>
      <c r="E1214">
        <v>1</v>
      </c>
      <c r="F1214" t="s">
        <v>62</v>
      </c>
      <c r="H1214">
        <v>24</v>
      </c>
      <c r="I1214" t="str">
        <f>_xlfn.XLOOKUP(Table3[[#This Row],[Category Id]],DataCo_Products[Product Category Id],DataCo_Products[Product Category Name])</f>
        <v>Women's Apparel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>
        <v>24</v>
      </c>
      <c r="T1214">
        <v>502</v>
      </c>
      <c r="U1214" t="str">
        <f>_xlfn.XLOOKUP(Table3[[#This Row],[Product Id]],DataCo_Products[Product Id],DataCo_Products[Product Name])</f>
        <v>Nike Men's Dri-FIT Victory Golf Polo</v>
      </c>
      <c r="V1214">
        <v>50</v>
      </c>
      <c r="W1214">
        <v>43.678035218757444</v>
      </c>
      <c r="X1214">
        <v>2</v>
      </c>
      <c r="Y1214">
        <v>17</v>
      </c>
      <c r="Z1214">
        <v>100</v>
      </c>
      <c r="AA121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4" t="s">
        <v>66</v>
      </c>
    </row>
    <row r="1215" spans="1:28" x14ac:dyDescent="0.35">
      <c r="A1215">
        <v>36034</v>
      </c>
      <c r="B1215" s="1">
        <v>42619</v>
      </c>
      <c r="C1215">
        <v>4</v>
      </c>
      <c r="D1215">
        <f>WORKDAY(Table3[[#This Row],[Days for shipment (scheduled)]],Table4[[#This Row],[Week Day]])</f>
        <v>12</v>
      </c>
      <c r="E1215">
        <v>1</v>
      </c>
      <c r="F1215" t="s">
        <v>62</v>
      </c>
      <c r="H1215">
        <v>24</v>
      </c>
      <c r="I1215" t="str">
        <f>_xlfn.XLOOKUP(Table3[[#This Row],[Category Id]],DataCo_Products[Product Category Id],DataCo_Products[Product Category Name])</f>
        <v>Women's Apparel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>
        <v>24</v>
      </c>
      <c r="T1215">
        <v>502</v>
      </c>
      <c r="U1215" t="str">
        <f>_xlfn.XLOOKUP(Table3[[#This Row],[Product Id]],DataCo_Products[Product Id],DataCo_Products[Product Name])</f>
        <v>Nike Men's Dri-FIT Victory Golf Polo</v>
      </c>
      <c r="V1215">
        <v>50</v>
      </c>
      <c r="W1215">
        <v>43.678035218757444</v>
      </c>
      <c r="X1215">
        <v>2</v>
      </c>
      <c r="Y1215">
        <v>18</v>
      </c>
      <c r="Z1215">
        <v>100</v>
      </c>
      <c r="AA121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5" t="s">
        <v>66</v>
      </c>
    </row>
    <row r="1216" spans="1:28" x14ac:dyDescent="0.35">
      <c r="A1216">
        <v>35296</v>
      </c>
      <c r="B1216" s="1">
        <v>42520</v>
      </c>
      <c r="C1216">
        <v>4</v>
      </c>
      <c r="D1216">
        <f>WORKDAY(Table3[[#This Row],[Days for shipment (scheduled)]],Table4[[#This Row],[Week Day]])</f>
        <v>13</v>
      </c>
      <c r="E1216">
        <v>0</v>
      </c>
      <c r="F1216" t="s">
        <v>62</v>
      </c>
      <c r="H1216">
        <v>24</v>
      </c>
      <c r="I1216" t="str">
        <f>_xlfn.XLOOKUP(Table3[[#This Row],[Category Id]],DataCo_Products[Product Category Id],DataCo_Products[Product Category Name])</f>
        <v>Women's Apparel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>
        <v>24</v>
      </c>
      <c r="T1216">
        <v>502</v>
      </c>
      <c r="U1216" t="str">
        <f>_xlfn.XLOOKUP(Table3[[#This Row],[Product Id]],DataCo_Products[Product Id],DataCo_Products[Product Name])</f>
        <v>Nike Men's Dri-FIT Victory Golf Polo</v>
      </c>
      <c r="V1216">
        <v>50</v>
      </c>
      <c r="W1216">
        <v>43.678035218757444</v>
      </c>
      <c r="X1216">
        <v>2</v>
      </c>
      <c r="Y1216">
        <v>18</v>
      </c>
      <c r="Z1216">
        <v>100</v>
      </c>
      <c r="AA121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6" t="s">
        <v>66</v>
      </c>
    </row>
    <row r="1217" spans="1:28" x14ac:dyDescent="0.35">
      <c r="A1217">
        <v>39317</v>
      </c>
      <c r="B1217" s="1">
        <v>42578</v>
      </c>
      <c r="C1217">
        <v>4</v>
      </c>
      <c r="D1217">
        <f>WORKDAY(Table3[[#This Row],[Days for shipment (scheduled)]],Table4[[#This Row],[Week Day]])</f>
        <v>5</v>
      </c>
      <c r="E1217">
        <v>0</v>
      </c>
      <c r="F1217" t="s">
        <v>62</v>
      </c>
      <c r="H1217">
        <v>40</v>
      </c>
      <c r="I1217" t="str">
        <f>_xlfn.XLOOKUP(Table3[[#This Row],[Category Id]],DataCo_Products[Product Category Id],DataCo_Products[Product Category Name])</f>
        <v>Accessories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>
        <v>40</v>
      </c>
      <c r="T1217">
        <v>905</v>
      </c>
      <c r="U1217" t="str">
        <f>_xlfn.XLOOKUP(Table3[[#This Row],[Product Id]],DataCo_Products[Product Id],DataCo_Products[Product Name])</f>
        <v>Team Golf Texas Longhorns Putter Grip</v>
      </c>
      <c r="V1217">
        <v>24.989999770000001</v>
      </c>
      <c r="W1217">
        <v>20.52742837007143</v>
      </c>
      <c r="X1217">
        <v>2</v>
      </c>
      <c r="Y1217">
        <v>1</v>
      </c>
      <c r="Z1217">
        <v>49.979999540000001</v>
      </c>
      <c r="AA121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7" t="s">
        <v>66</v>
      </c>
    </row>
    <row r="1218" spans="1:28" x14ac:dyDescent="0.35">
      <c r="A1218">
        <v>32574</v>
      </c>
      <c r="B1218" s="1">
        <v>42480</v>
      </c>
      <c r="C1218">
        <v>4</v>
      </c>
      <c r="D1218">
        <f>WORKDAY(Table3[[#This Row],[Days for shipment (scheduled)]],Table4[[#This Row],[Week Day]])</f>
        <v>6</v>
      </c>
      <c r="E1218">
        <v>0</v>
      </c>
      <c r="F1218" t="s">
        <v>62</v>
      </c>
      <c r="H1218">
        <v>17</v>
      </c>
      <c r="I1218" t="str">
        <f>_xlfn.XLOOKUP(Table3[[#This Row],[Category Id]],DataCo_Products[Product Category Id],DataCo_Products[Product Category Name])</f>
        <v>Cleats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>
        <v>17</v>
      </c>
      <c r="T1218">
        <v>365</v>
      </c>
      <c r="U1218" t="str">
        <f>_xlfn.XLOOKUP(Table3[[#This Row],[Product Id]],DataCo_Products[Product Id],DataCo_Products[Product Name])</f>
        <v>Perfect Fitness Perfect Rip Deck</v>
      </c>
      <c r="V1218">
        <v>59.990001679999999</v>
      </c>
      <c r="W1218">
        <v>54.488929209402009</v>
      </c>
      <c r="X1218">
        <v>2</v>
      </c>
      <c r="Y1218">
        <v>0</v>
      </c>
      <c r="Z1218">
        <v>119.98000336</v>
      </c>
      <c r="AA121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8" t="s">
        <v>66</v>
      </c>
    </row>
    <row r="1219" spans="1:28" x14ac:dyDescent="0.35">
      <c r="A1219">
        <v>36222</v>
      </c>
      <c r="B1219" s="1">
        <v>42710</v>
      </c>
      <c r="C1219">
        <v>4</v>
      </c>
      <c r="D1219">
        <f>WORKDAY(Table3[[#This Row],[Days for shipment (scheduled)]],Table4[[#This Row],[Week Day]])</f>
        <v>9</v>
      </c>
      <c r="E1219">
        <v>0</v>
      </c>
      <c r="F1219" t="s">
        <v>62</v>
      </c>
      <c r="H1219">
        <v>17</v>
      </c>
      <c r="I1219" t="str">
        <f>_xlfn.XLOOKUP(Table3[[#This Row],[Category Id]],DataCo_Products[Product Category Id],DataCo_Products[Product Category Name])</f>
        <v>Cleats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>
        <v>17</v>
      </c>
      <c r="T1219">
        <v>365</v>
      </c>
      <c r="U1219" t="str">
        <f>_xlfn.XLOOKUP(Table3[[#This Row],[Product Id]],DataCo_Products[Product Id],DataCo_Products[Product Name])</f>
        <v>Perfect Fitness Perfect Rip Deck</v>
      </c>
      <c r="V1219">
        <v>59.990001679999999</v>
      </c>
      <c r="W1219">
        <v>54.488929209402009</v>
      </c>
      <c r="X1219">
        <v>2</v>
      </c>
      <c r="Y1219">
        <v>2.4000000950000002</v>
      </c>
      <c r="Z1219">
        <v>119.98000336</v>
      </c>
      <c r="AA121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19" t="s">
        <v>66</v>
      </c>
    </row>
    <row r="1220" spans="1:28" x14ac:dyDescent="0.35">
      <c r="A1220">
        <v>48860</v>
      </c>
      <c r="B1220" s="1">
        <v>42718</v>
      </c>
      <c r="C1220">
        <v>4</v>
      </c>
      <c r="D1220">
        <f>WORKDAY(Table3[[#This Row],[Days for shipment (scheduled)]],Table4[[#This Row],[Week Day]])</f>
        <v>10</v>
      </c>
      <c r="E1220">
        <v>0</v>
      </c>
      <c r="F1220" t="s">
        <v>62</v>
      </c>
      <c r="H1220">
        <v>17</v>
      </c>
      <c r="I1220" t="str">
        <f>_xlfn.XLOOKUP(Table3[[#This Row],[Category Id]],DataCo_Products[Product Category Id],DataCo_Products[Product Category Name])</f>
        <v>Cleats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>
        <v>17</v>
      </c>
      <c r="T1220">
        <v>365</v>
      </c>
      <c r="U1220" t="str">
        <f>_xlfn.XLOOKUP(Table3[[#This Row],[Product Id]],DataCo_Products[Product Id],DataCo_Products[Product Name])</f>
        <v>Perfect Fitness Perfect Rip Deck</v>
      </c>
      <c r="V1220">
        <v>59.990001679999999</v>
      </c>
      <c r="W1220">
        <v>54.488929209402009</v>
      </c>
      <c r="X1220">
        <v>2</v>
      </c>
      <c r="Y1220">
        <v>19.200000760000002</v>
      </c>
      <c r="Z1220">
        <v>119.98000336</v>
      </c>
      <c r="AA122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0" t="s">
        <v>66</v>
      </c>
    </row>
    <row r="1221" spans="1:28" x14ac:dyDescent="0.35">
      <c r="A1221">
        <v>33121</v>
      </c>
      <c r="B1221" s="1">
        <v>42488</v>
      </c>
      <c r="C1221">
        <v>4</v>
      </c>
      <c r="D1221">
        <f>WORKDAY(Table3[[#This Row],[Days for shipment (scheduled)]],Table4[[#This Row],[Week Day]])</f>
        <v>11</v>
      </c>
      <c r="E1221">
        <v>0</v>
      </c>
      <c r="F1221" t="s">
        <v>62</v>
      </c>
      <c r="H1221">
        <v>17</v>
      </c>
      <c r="I1221" t="str">
        <f>_xlfn.XLOOKUP(Table3[[#This Row],[Category Id]],DataCo_Products[Product Category Id],DataCo_Products[Product Category Name])</f>
        <v>Cleats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>
        <v>17</v>
      </c>
      <c r="T1221">
        <v>365</v>
      </c>
      <c r="U1221" t="str">
        <f>_xlfn.XLOOKUP(Table3[[#This Row],[Product Id]],DataCo_Products[Product Id],DataCo_Products[Product Name])</f>
        <v>Perfect Fitness Perfect Rip Deck</v>
      </c>
      <c r="V1221">
        <v>59.990001679999999</v>
      </c>
      <c r="W1221">
        <v>54.488929209402009</v>
      </c>
      <c r="X1221">
        <v>2</v>
      </c>
      <c r="Y1221">
        <v>30</v>
      </c>
      <c r="Z1221">
        <v>119.98000336</v>
      </c>
      <c r="AA122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1" t="s">
        <v>66</v>
      </c>
    </row>
    <row r="1222" spans="1:28" x14ac:dyDescent="0.35">
      <c r="A1222">
        <v>40412</v>
      </c>
      <c r="B1222" s="1">
        <v>42712</v>
      </c>
      <c r="C1222">
        <v>4</v>
      </c>
      <c r="D1222">
        <f>WORKDAY(Table3[[#This Row],[Days for shipment (scheduled)]],Table4[[#This Row],[Week Day]])</f>
        <v>12</v>
      </c>
      <c r="E1222">
        <v>0</v>
      </c>
      <c r="F1222" t="s">
        <v>62</v>
      </c>
      <c r="H1222">
        <v>29</v>
      </c>
      <c r="I1222" t="str">
        <f>_xlfn.XLOOKUP(Table3[[#This Row],[Category Id]],DataCo_Products[Product Category Id],DataCo_Products[Product Category Name])</f>
        <v>Shop By Sport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>
        <v>29</v>
      </c>
      <c r="T1222">
        <v>627</v>
      </c>
      <c r="U1222" t="str">
        <f>_xlfn.XLOOKUP(Table3[[#This Row],[Product Id]],DataCo_Products[Product Id],DataCo_Products[Product Name])</f>
        <v>Under Armour Girls' Toddler Spine Surge Runni</v>
      </c>
      <c r="V1222">
        <v>39.990001679999999</v>
      </c>
      <c r="W1222">
        <v>34.198098313835338</v>
      </c>
      <c r="X1222">
        <v>2</v>
      </c>
      <c r="Y1222">
        <v>1.6000000240000001</v>
      </c>
      <c r="Z1222">
        <v>79.980003359999998</v>
      </c>
      <c r="AA122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2" t="s">
        <v>66</v>
      </c>
    </row>
    <row r="1223" spans="1:28" x14ac:dyDescent="0.35">
      <c r="A1223">
        <v>34814</v>
      </c>
      <c r="B1223" s="1">
        <v>42513</v>
      </c>
      <c r="C1223">
        <v>4</v>
      </c>
      <c r="D1223">
        <f>WORKDAY(Table3[[#This Row],[Days for shipment (scheduled)]],Table4[[#This Row],[Week Day]])</f>
        <v>13</v>
      </c>
      <c r="E1223">
        <v>0</v>
      </c>
      <c r="F1223" t="s">
        <v>62</v>
      </c>
      <c r="H1223">
        <v>29</v>
      </c>
      <c r="I1223" t="str">
        <f>_xlfn.XLOOKUP(Table3[[#This Row],[Category Id]],DataCo_Products[Product Category Id],DataCo_Products[Product Category Name])</f>
        <v>Shop By Sport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>
        <v>29</v>
      </c>
      <c r="T1223">
        <v>627</v>
      </c>
      <c r="U1223" t="str">
        <f>_xlfn.XLOOKUP(Table3[[#This Row],[Product Id]],DataCo_Products[Product Id],DataCo_Products[Product Name])</f>
        <v>Under Armour Girls' Toddler Spine Surge Runni</v>
      </c>
      <c r="V1223">
        <v>39.990001679999999</v>
      </c>
      <c r="W1223">
        <v>34.198098313835338</v>
      </c>
      <c r="X1223">
        <v>2</v>
      </c>
      <c r="Y1223">
        <v>7.1999998090000004</v>
      </c>
      <c r="Z1223">
        <v>79.980003359999998</v>
      </c>
      <c r="AA122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3" t="s">
        <v>66</v>
      </c>
    </row>
    <row r="1224" spans="1:28" x14ac:dyDescent="0.35">
      <c r="A1224">
        <v>40412</v>
      </c>
      <c r="B1224" s="1">
        <v>42712</v>
      </c>
      <c r="C1224">
        <v>4</v>
      </c>
      <c r="D1224">
        <f>WORKDAY(Table3[[#This Row],[Days for shipment (scheduled)]],Table4[[#This Row],[Week Day]])</f>
        <v>5</v>
      </c>
      <c r="E1224">
        <v>0</v>
      </c>
      <c r="F1224" t="s">
        <v>62</v>
      </c>
      <c r="H1224">
        <v>24</v>
      </c>
      <c r="I1224" t="str">
        <f>_xlfn.XLOOKUP(Table3[[#This Row],[Category Id]],DataCo_Products[Product Category Id],DataCo_Products[Product Category Name])</f>
        <v>Women's Apparel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>
        <v>24</v>
      </c>
      <c r="T1224">
        <v>502</v>
      </c>
      <c r="U1224" t="str">
        <f>_xlfn.XLOOKUP(Table3[[#This Row],[Product Id]],DataCo_Products[Product Id],DataCo_Products[Product Name])</f>
        <v>Nike Men's Dri-FIT Victory Golf Polo</v>
      </c>
      <c r="V1224">
        <v>50</v>
      </c>
      <c r="W1224">
        <v>43.678035218757444</v>
      </c>
      <c r="X1224">
        <v>2</v>
      </c>
      <c r="Y1224">
        <v>10</v>
      </c>
      <c r="Z1224">
        <v>100</v>
      </c>
      <c r="AA122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4" t="s">
        <v>66</v>
      </c>
    </row>
    <row r="1225" spans="1:28" x14ac:dyDescent="0.35">
      <c r="A1225">
        <v>36685</v>
      </c>
      <c r="B1225" s="1">
        <v>42540</v>
      </c>
      <c r="C1225">
        <v>4</v>
      </c>
      <c r="D1225">
        <f>WORKDAY(Table3[[#This Row],[Days for shipment (scheduled)]],Table4[[#This Row],[Week Day]])</f>
        <v>6</v>
      </c>
      <c r="E1225">
        <v>0</v>
      </c>
      <c r="F1225" t="s">
        <v>62</v>
      </c>
      <c r="H1225">
        <v>40</v>
      </c>
      <c r="I1225" t="str">
        <f>_xlfn.XLOOKUP(Table3[[#This Row],[Category Id]],DataCo_Products[Product Category Id],DataCo_Products[Product Category Name])</f>
        <v>Accessories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>
        <v>40</v>
      </c>
      <c r="T1225">
        <v>905</v>
      </c>
      <c r="U1225" t="str">
        <f>_xlfn.XLOOKUP(Table3[[#This Row],[Product Id]],DataCo_Products[Product Id],DataCo_Products[Product Name])</f>
        <v>Team Golf Texas Longhorns Putter Grip</v>
      </c>
      <c r="V1225">
        <v>24.989999770000001</v>
      </c>
      <c r="W1225">
        <v>20.52742837007143</v>
      </c>
      <c r="X1225">
        <v>2</v>
      </c>
      <c r="Y1225">
        <v>0.5</v>
      </c>
      <c r="Z1225">
        <v>49.979999540000001</v>
      </c>
      <c r="AA122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5" t="s">
        <v>66</v>
      </c>
    </row>
    <row r="1226" spans="1:28" x14ac:dyDescent="0.35">
      <c r="A1226">
        <v>35823</v>
      </c>
      <c r="B1226" s="1">
        <v>42527</v>
      </c>
      <c r="C1226">
        <v>4</v>
      </c>
      <c r="D1226">
        <f>WORKDAY(Table3[[#This Row],[Days for shipment (scheduled)]],Table4[[#This Row],[Week Day]])</f>
        <v>9</v>
      </c>
      <c r="E1226">
        <v>0</v>
      </c>
      <c r="F1226" t="s">
        <v>62</v>
      </c>
      <c r="H1226">
        <v>41</v>
      </c>
      <c r="I1226" t="str">
        <f>_xlfn.XLOOKUP(Table3[[#This Row],[Category Id]],DataCo_Products[Product Category Id],DataCo_Products[Product Category Name])</f>
        <v>Trade-In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>
        <v>41</v>
      </c>
      <c r="T1226">
        <v>926</v>
      </c>
      <c r="U1226" t="str">
        <f>_xlfn.XLOOKUP(Table3[[#This Row],[Product Id]],DataCo_Products[Product Id],DataCo_Products[Product Name])</f>
        <v>Glove It Imperial Golf Towel</v>
      </c>
      <c r="V1226">
        <v>15.989999770000001</v>
      </c>
      <c r="W1226">
        <v>12.230249713200003</v>
      </c>
      <c r="X1226">
        <v>2</v>
      </c>
      <c r="Y1226">
        <v>1.7599999900000001</v>
      </c>
      <c r="Z1226">
        <v>31.979999540000001</v>
      </c>
      <c r="AA122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6" t="s">
        <v>66</v>
      </c>
    </row>
    <row r="1227" spans="1:28" x14ac:dyDescent="0.35">
      <c r="A1227">
        <v>40412</v>
      </c>
      <c r="B1227" s="1">
        <v>42712</v>
      </c>
      <c r="C1227">
        <v>4</v>
      </c>
      <c r="D1227">
        <f>WORKDAY(Table3[[#This Row],[Days for shipment (scheduled)]],Table4[[#This Row],[Week Day]])</f>
        <v>10</v>
      </c>
      <c r="E1227">
        <v>0</v>
      </c>
      <c r="F1227" t="s">
        <v>62</v>
      </c>
      <c r="H1227">
        <v>36</v>
      </c>
      <c r="I1227" t="str">
        <f>_xlfn.XLOOKUP(Table3[[#This Row],[Category Id]],DataCo_Products[Product Category Id],DataCo_Products[Product Category Name])</f>
        <v>Golf Balls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>
        <v>36</v>
      </c>
      <c r="T1227">
        <v>810</v>
      </c>
      <c r="U1227" t="str">
        <f>_xlfn.XLOOKUP(Table3[[#This Row],[Product Id]],DataCo_Products[Product Id],DataCo_Products[Product Name])</f>
        <v>Glove It Women's Mod Oval Golf Glove</v>
      </c>
      <c r="V1227">
        <v>19.989999770000001</v>
      </c>
      <c r="W1227">
        <v>13.40499973</v>
      </c>
      <c r="X1227">
        <v>2</v>
      </c>
      <c r="Y1227">
        <v>2.7999999519999998</v>
      </c>
      <c r="Z1227">
        <v>39.979999540000001</v>
      </c>
      <c r="AA122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7" t="s">
        <v>66</v>
      </c>
    </row>
    <row r="1228" spans="1:28" x14ac:dyDescent="0.35">
      <c r="A1228">
        <v>44910</v>
      </c>
      <c r="B1228" s="1">
        <v>42660</v>
      </c>
      <c r="C1228">
        <v>1</v>
      </c>
      <c r="D1228">
        <f>WORKDAY(Table3[[#This Row],[Days for shipment (scheduled)]],Table4[[#This Row],[Week Day]])</f>
        <v>6</v>
      </c>
      <c r="E1228">
        <v>1</v>
      </c>
      <c r="F1228" t="s">
        <v>187</v>
      </c>
      <c r="H1228">
        <v>7</v>
      </c>
      <c r="I1228" t="str">
        <f>_xlfn.XLOOKUP(Table3[[#This Row],[Category Id]],DataCo_Products[Product Category Id],DataCo_Products[Product Category Name])</f>
        <v>Hockey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>
        <v>7</v>
      </c>
      <c r="T1228">
        <v>135</v>
      </c>
      <c r="U1228" t="str">
        <f>_xlfn.XLOOKUP(Table3[[#This Row],[Product Id]],DataCo_Products[Product Id],DataCo_Products[Product Name])</f>
        <v>Nike Dri-FIT Crew Sock 6 Pack</v>
      </c>
      <c r="V1228">
        <v>22</v>
      </c>
      <c r="W1228">
        <v>19.656208341820829</v>
      </c>
      <c r="X1228">
        <v>2</v>
      </c>
      <c r="Y1228">
        <v>0</v>
      </c>
      <c r="Z1228">
        <v>44</v>
      </c>
      <c r="AA122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8" t="s">
        <v>45</v>
      </c>
    </row>
    <row r="1229" spans="1:28" x14ac:dyDescent="0.35">
      <c r="A1229">
        <v>40991</v>
      </c>
      <c r="B1229" s="1">
        <v>42603</v>
      </c>
      <c r="C1229">
        <v>4</v>
      </c>
      <c r="D1229">
        <f>WORKDAY(Table3[[#This Row],[Days for shipment (scheduled)]],Table4[[#This Row],[Week Day]])</f>
        <v>12</v>
      </c>
      <c r="E1229">
        <v>0</v>
      </c>
      <c r="F1229" t="s">
        <v>62</v>
      </c>
      <c r="H1229">
        <v>7</v>
      </c>
      <c r="I1229" t="str">
        <f>_xlfn.XLOOKUP(Table3[[#This Row],[Category Id]],DataCo_Products[Product Category Id],DataCo_Products[Product Category Name])</f>
        <v>Hockey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>
        <v>7</v>
      </c>
      <c r="T1229">
        <v>135</v>
      </c>
      <c r="U1229" t="str">
        <f>_xlfn.XLOOKUP(Table3[[#This Row],[Product Id]],DataCo_Products[Product Id],DataCo_Products[Product Name])</f>
        <v>Nike Dri-FIT Crew Sock 6 Pack</v>
      </c>
      <c r="V1229">
        <v>22</v>
      </c>
      <c r="W1229">
        <v>19.656208341820829</v>
      </c>
      <c r="X1229">
        <v>1</v>
      </c>
      <c r="Y1229">
        <v>0.87999999500000003</v>
      </c>
      <c r="Z1229">
        <v>22</v>
      </c>
      <c r="AA122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29" t="s">
        <v>45</v>
      </c>
    </row>
    <row r="1230" spans="1:28" x14ac:dyDescent="0.35">
      <c r="A1230">
        <v>40894</v>
      </c>
      <c r="B1230" s="1">
        <v>42601</v>
      </c>
      <c r="C1230">
        <v>4</v>
      </c>
      <c r="D1230">
        <f>WORKDAY(Table3[[#This Row],[Days for shipment (scheduled)]],Table4[[#This Row],[Week Day]])</f>
        <v>13</v>
      </c>
      <c r="E1230">
        <v>1</v>
      </c>
      <c r="F1230" t="s">
        <v>62</v>
      </c>
      <c r="H1230">
        <v>7</v>
      </c>
      <c r="I1230" t="str">
        <f>_xlfn.XLOOKUP(Table3[[#This Row],[Category Id]],DataCo_Products[Product Category Id],DataCo_Products[Product Category Name])</f>
        <v>Hockey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>
        <v>7</v>
      </c>
      <c r="T1230">
        <v>135</v>
      </c>
      <c r="U1230" t="str">
        <f>_xlfn.XLOOKUP(Table3[[#This Row],[Product Id]],DataCo_Products[Product Id],DataCo_Products[Product Name])</f>
        <v>Nike Dri-FIT Crew Sock 6 Pack</v>
      </c>
      <c r="V1230">
        <v>22</v>
      </c>
      <c r="W1230">
        <v>19.656208341820829</v>
      </c>
      <c r="X1230">
        <v>2</v>
      </c>
      <c r="Y1230">
        <v>1.7599999900000001</v>
      </c>
      <c r="Z1230">
        <v>44</v>
      </c>
      <c r="AA123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30" t="s">
        <v>30</v>
      </c>
    </row>
    <row r="1231" spans="1:28" x14ac:dyDescent="0.35">
      <c r="A1231">
        <v>40774</v>
      </c>
      <c r="B1231" s="1">
        <v>42600</v>
      </c>
      <c r="C1231">
        <v>4</v>
      </c>
      <c r="D1231">
        <f>WORKDAY(Table3[[#This Row],[Days for shipment (scheduled)]],Table4[[#This Row],[Week Day]])</f>
        <v>5</v>
      </c>
      <c r="E1231">
        <v>1</v>
      </c>
      <c r="F1231" t="s">
        <v>62</v>
      </c>
      <c r="H1231">
        <v>7</v>
      </c>
      <c r="I1231" t="str">
        <f>_xlfn.XLOOKUP(Table3[[#This Row],[Category Id]],DataCo_Products[Product Category Id],DataCo_Products[Product Category Name])</f>
        <v>Hockey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>
        <v>7</v>
      </c>
      <c r="T1231">
        <v>135</v>
      </c>
      <c r="U1231" t="str">
        <f>_xlfn.XLOOKUP(Table3[[#This Row],[Product Id]],DataCo_Products[Product Id],DataCo_Products[Product Name])</f>
        <v>Nike Dri-FIT Crew Sock 6 Pack</v>
      </c>
      <c r="V1231">
        <v>22</v>
      </c>
      <c r="W1231">
        <v>19.656208341820829</v>
      </c>
      <c r="X1231">
        <v>1</v>
      </c>
      <c r="Y1231">
        <v>1.1000000240000001</v>
      </c>
      <c r="Z1231">
        <v>22</v>
      </c>
      <c r="AA123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1" t="s">
        <v>66</v>
      </c>
    </row>
    <row r="1232" spans="1:28" x14ac:dyDescent="0.35">
      <c r="A1232">
        <v>40278</v>
      </c>
      <c r="B1232" s="1">
        <v>42651</v>
      </c>
      <c r="C1232">
        <v>4</v>
      </c>
      <c r="D1232">
        <f>WORKDAY(Table3[[#This Row],[Days for shipment (scheduled)]],Table4[[#This Row],[Week Day]])</f>
        <v>6</v>
      </c>
      <c r="E1232">
        <v>0</v>
      </c>
      <c r="F1232" t="s">
        <v>62</v>
      </c>
      <c r="H1232">
        <v>7</v>
      </c>
      <c r="I1232" t="str">
        <f>_xlfn.XLOOKUP(Table3[[#This Row],[Category Id]],DataCo_Products[Product Category Id],DataCo_Products[Product Category Name])</f>
        <v>Hockey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>
        <v>7</v>
      </c>
      <c r="T1232">
        <v>135</v>
      </c>
      <c r="U1232" t="str">
        <f>_xlfn.XLOOKUP(Table3[[#This Row],[Product Id]],DataCo_Products[Product Id],DataCo_Products[Product Name])</f>
        <v>Nike Dri-FIT Crew Sock 6 Pack</v>
      </c>
      <c r="V1232">
        <v>22</v>
      </c>
      <c r="W1232">
        <v>19.656208341820829</v>
      </c>
      <c r="X1232">
        <v>1</v>
      </c>
      <c r="Y1232">
        <v>1.210000038</v>
      </c>
      <c r="Z1232">
        <v>22</v>
      </c>
      <c r="AA123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2" t="s">
        <v>45</v>
      </c>
    </row>
    <row r="1233" spans="1:28" x14ac:dyDescent="0.35">
      <c r="A1233">
        <v>40153</v>
      </c>
      <c r="B1233" s="1">
        <v>42621</v>
      </c>
      <c r="C1233">
        <v>4</v>
      </c>
      <c r="D1233">
        <f>WORKDAY(Table3[[#This Row],[Days for shipment (scheduled)]],Table4[[#This Row],[Week Day]])</f>
        <v>9</v>
      </c>
      <c r="E1233">
        <v>0</v>
      </c>
      <c r="F1233" t="s">
        <v>62</v>
      </c>
      <c r="H1233">
        <v>7</v>
      </c>
      <c r="I1233" t="str">
        <f>_xlfn.XLOOKUP(Table3[[#This Row],[Category Id]],DataCo_Products[Product Category Id],DataCo_Products[Product Category Name])</f>
        <v>Hockey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>
        <v>7</v>
      </c>
      <c r="T1233">
        <v>135</v>
      </c>
      <c r="U1233" t="str">
        <f>_xlfn.XLOOKUP(Table3[[#This Row],[Product Id]],DataCo_Products[Product Id],DataCo_Products[Product Name])</f>
        <v>Nike Dri-FIT Crew Sock 6 Pack</v>
      </c>
      <c r="V1233">
        <v>22</v>
      </c>
      <c r="W1233">
        <v>19.656208341820829</v>
      </c>
      <c r="X1233">
        <v>3</v>
      </c>
      <c r="Y1233">
        <v>3.2999999519999998</v>
      </c>
      <c r="Z1233">
        <v>66</v>
      </c>
      <c r="AA123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3" t="s">
        <v>45</v>
      </c>
    </row>
    <row r="1234" spans="1:28" x14ac:dyDescent="0.35">
      <c r="A1234">
        <v>40035</v>
      </c>
      <c r="B1234" s="1">
        <v>42559</v>
      </c>
      <c r="C1234">
        <v>4</v>
      </c>
      <c r="D1234">
        <f>WORKDAY(Table3[[#This Row],[Days for shipment (scheduled)]],Table4[[#This Row],[Week Day]])</f>
        <v>10</v>
      </c>
      <c r="E1234">
        <v>1</v>
      </c>
      <c r="F1234" t="s">
        <v>62</v>
      </c>
      <c r="H1234">
        <v>7</v>
      </c>
      <c r="I1234" t="str">
        <f>_xlfn.XLOOKUP(Table3[[#This Row],[Category Id]],DataCo_Products[Product Category Id],DataCo_Products[Product Category Name])</f>
        <v>Hockey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>
        <v>7</v>
      </c>
      <c r="T1234">
        <v>135</v>
      </c>
      <c r="U1234" t="str">
        <f>_xlfn.XLOOKUP(Table3[[#This Row],[Product Id]],DataCo_Products[Product Id],DataCo_Products[Product Name])</f>
        <v>Nike Dri-FIT Crew Sock 6 Pack</v>
      </c>
      <c r="V1234">
        <v>22</v>
      </c>
      <c r="W1234">
        <v>19.656208341820829</v>
      </c>
      <c r="X1234">
        <v>3</v>
      </c>
      <c r="Y1234">
        <v>3.630000114</v>
      </c>
      <c r="Z1234">
        <v>66</v>
      </c>
      <c r="AA123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34" t="s">
        <v>30</v>
      </c>
    </row>
    <row r="1235" spans="1:28" x14ac:dyDescent="0.35">
      <c r="A1235">
        <v>39991</v>
      </c>
      <c r="B1235" s="1">
        <v>42529</v>
      </c>
      <c r="C1235">
        <v>4</v>
      </c>
      <c r="D1235">
        <f>WORKDAY(Table3[[#This Row],[Days for shipment (scheduled)]],Table4[[#This Row],[Week Day]])</f>
        <v>11</v>
      </c>
      <c r="E1235">
        <v>0</v>
      </c>
      <c r="F1235" t="s">
        <v>62</v>
      </c>
      <c r="H1235">
        <v>7</v>
      </c>
      <c r="I1235" t="str">
        <f>_xlfn.XLOOKUP(Table3[[#This Row],[Category Id]],DataCo_Products[Product Category Id],DataCo_Products[Product Category Name])</f>
        <v>Hockey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>
        <v>7</v>
      </c>
      <c r="T1235">
        <v>135</v>
      </c>
      <c r="U1235" t="str">
        <f>_xlfn.XLOOKUP(Table3[[#This Row],[Product Id]],DataCo_Products[Product Id],DataCo_Products[Product Name])</f>
        <v>Nike Dri-FIT Crew Sock 6 Pack</v>
      </c>
      <c r="V1235">
        <v>22</v>
      </c>
      <c r="W1235">
        <v>19.656208341820829</v>
      </c>
      <c r="X1235">
        <v>4</v>
      </c>
      <c r="Y1235">
        <v>17.600000380000001</v>
      </c>
      <c r="Z1235">
        <v>88</v>
      </c>
      <c r="AA123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5" t="s">
        <v>66</v>
      </c>
    </row>
    <row r="1236" spans="1:28" x14ac:dyDescent="0.35">
      <c r="A1236">
        <v>39767</v>
      </c>
      <c r="B1236" s="1">
        <v>42437</v>
      </c>
      <c r="C1236">
        <v>4</v>
      </c>
      <c r="D1236">
        <f>WORKDAY(Table3[[#This Row],[Days for shipment (scheduled)]],Table4[[#This Row],[Week Day]])</f>
        <v>12</v>
      </c>
      <c r="E1236">
        <v>0</v>
      </c>
      <c r="F1236" t="s">
        <v>62</v>
      </c>
      <c r="H1236">
        <v>7</v>
      </c>
      <c r="I1236" t="str">
        <f>_xlfn.XLOOKUP(Table3[[#This Row],[Category Id]],DataCo_Products[Product Category Id],DataCo_Products[Product Category Name])</f>
        <v>Hockey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>
        <v>7</v>
      </c>
      <c r="T1236">
        <v>135</v>
      </c>
      <c r="U1236" t="str">
        <f>_xlfn.XLOOKUP(Table3[[#This Row],[Product Id]],DataCo_Products[Product Id],DataCo_Products[Product Name])</f>
        <v>Nike Dri-FIT Crew Sock 6 Pack</v>
      </c>
      <c r="V1236">
        <v>22</v>
      </c>
      <c r="W1236">
        <v>19.656208341820829</v>
      </c>
      <c r="X1236">
        <v>1</v>
      </c>
      <c r="Y1236">
        <v>1.539999962</v>
      </c>
      <c r="Z1236">
        <v>22</v>
      </c>
      <c r="AA123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6" t="s">
        <v>66</v>
      </c>
    </row>
    <row r="1237" spans="1:28" x14ac:dyDescent="0.35">
      <c r="A1237">
        <v>39765</v>
      </c>
      <c r="B1237" s="1">
        <v>42437</v>
      </c>
      <c r="C1237">
        <v>1</v>
      </c>
      <c r="D1237">
        <f>WORKDAY(Table3[[#This Row],[Days for shipment (scheduled)]],Table4[[#This Row],[Week Day]])</f>
        <v>10</v>
      </c>
      <c r="E1237">
        <v>1</v>
      </c>
      <c r="F1237" t="s">
        <v>187</v>
      </c>
      <c r="H1237">
        <v>7</v>
      </c>
      <c r="I1237" t="str">
        <f>_xlfn.XLOOKUP(Table3[[#This Row],[Category Id]],DataCo_Products[Product Category Id],DataCo_Products[Product Category Name])</f>
        <v>Hockey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>
        <v>7</v>
      </c>
      <c r="T1237">
        <v>135</v>
      </c>
      <c r="U1237" t="str">
        <f>_xlfn.XLOOKUP(Table3[[#This Row],[Product Id]],DataCo_Products[Product Id],DataCo_Products[Product Name])</f>
        <v>Nike Dri-FIT Crew Sock 6 Pack</v>
      </c>
      <c r="V1237">
        <v>22</v>
      </c>
      <c r="W1237">
        <v>19.656208341820829</v>
      </c>
      <c r="X1237">
        <v>4</v>
      </c>
      <c r="Y1237">
        <v>22</v>
      </c>
      <c r="Z1237">
        <v>88</v>
      </c>
      <c r="AA123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7" t="s">
        <v>66</v>
      </c>
    </row>
    <row r="1238" spans="1:28" x14ac:dyDescent="0.35">
      <c r="A1238">
        <v>39718</v>
      </c>
      <c r="B1238" s="1">
        <v>42408</v>
      </c>
      <c r="C1238">
        <v>0</v>
      </c>
      <c r="D1238">
        <f>WORKDAY(Table3[[#This Row],[Days for shipment (scheduled)]],Table4[[#This Row],[Week Day]])</f>
        <v>2</v>
      </c>
      <c r="E1238">
        <v>1</v>
      </c>
      <c r="F1238" t="s">
        <v>214</v>
      </c>
      <c r="H1238">
        <v>7</v>
      </c>
      <c r="I1238" t="str">
        <f>_xlfn.XLOOKUP(Table3[[#This Row],[Category Id]],DataCo_Products[Product Category Id],DataCo_Products[Product Category Name])</f>
        <v>Hockey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>
        <v>7</v>
      </c>
      <c r="T1238">
        <v>135</v>
      </c>
      <c r="U1238" t="str">
        <f>_xlfn.XLOOKUP(Table3[[#This Row],[Product Id]],DataCo_Products[Product Id],DataCo_Products[Product Name])</f>
        <v>Nike Dri-FIT Crew Sock 6 Pack</v>
      </c>
      <c r="V1238">
        <v>22</v>
      </c>
      <c r="W1238">
        <v>19.656208341820829</v>
      </c>
      <c r="X1238">
        <v>3</v>
      </c>
      <c r="Y1238">
        <v>4.6199998860000004</v>
      </c>
      <c r="Z1238">
        <v>66</v>
      </c>
      <c r="AA123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38" t="s">
        <v>45</v>
      </c>
    </row>
    <row r="1239" spans="1:28" x14ac:dyDescent="0.35">
      <c r="A1239">
        <v>39606</v>
      </c>
      <c r="B1239" s="1">
        <v>42377</v>
      </c>
      <c r="C1239">
        <v>4</v>
      </c>
      <c r="D1239">
        <f>WORKDAY(Table3[[#This Row],[Days for shipment (scheduled)]],Table4[[#This Row],[Week Day]])</f>
        <v>6</v>
      </c>
      <c r="E1239">
        <v>0</v>
      </c>
      <c r="F1239" t="s">
        <v>62</v>
      </c>
      <c r="H1239">
        <v>7</v>
      </c>
      <c r="I1239" t="str">
        <f>_xlfn.XLOOKUP(Table3[[#This Row],[Category Id]],DataCo_Products[Product Category Id],DataCo_Products[Product Category Name])</f>
        <v>Hockey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>
        <v>7</v>
      </c>
      <c r="T1239">
        <v>135</v>
      </c>
      <c r="U1239" t="str">
        <f>_xlfn.XLOOKUP(Table3[[#This Row],[Product Id]],DataCo_Products[Product Id],DataCo_Products[Product Name])</f>
        <v>Nike Dri-FIT Crew Sock 6 Pack</v>
      </c>
      <c r="V1239">
        <v>22</v>
      </c>
      <c r="W1239">
        <v>19.656208341820829</v>
      </c>
      <c r="X1239">
        <v>3</v>
      </c>
      <c r="Y1239">
        <v>5.9400000569999998</v>
      </c>
      <c r="Z1239">
        <v>66</v>
      </c>
      <c r="AA123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39" t="s">
        <v>30</v>
      </c>
    </row>
    <row r="1240" spans="1:28" x14ac:dyDescent="0.35">
      <c r="A1240">
        <v>39562</v>
      </c>
      <c r="B1240" s="1">
        <v>42582</v>
      </c>
      <c r="C1240">
        <v>1</v>
      </c>
      <c r="D1240">
        <f>WORKDAY(Table3[[#This Row],[Days for shipment (scheduled)]],Table4[[#This Row],[Week Day]])</f>
        <v>4</v>
      </c>
      <c r="E1240">
        <v>1</v>
      </c>
      <c r="F1240" t="s">
        <v>187</v>
      </c>
      <c r="H1240">
        <v>7</v>
      </c>
      <c r="I1240" t="str">
        <f>_xlfn.XLOOKUP(Table3[[#This Row],[Category Id]],DataCo_Products[Product Category Id],DataCo_Products[Product Category Name])</f>
        <v>Hockey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>
        <v>7</v>
      </c>
      <c r="T1240">
        <v>135</v>
      </c>
      <c r="U1240" t="str">
        <f>_xlfn.XLOOKUP(Table3[[#This Row],[Product Id]],DataCo_Products[Product Id],DataCo_Products[Product Name])</f>
        <v>Nike Dri-FIT Crew Sock 6 Pack</v>
      </c>
      <c r="V1240">
        <v>22</v>
      </c>
      <c r="W1240">
        <v>19.656208341820829</v>
      </c>
      <c r="X1240">
        <v>2</v>
      </c>
      <c r="Y1240">
        <v>2.2000000480000002</v>
      </c>
      <c r="Z1240">
        <v>44</v>
      </c>
      <c r="AA124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0" t="s">
        <v>66</v>
      </c>
    </row>
    <row r="1241" spans="1:28" x14ac:dyDescent="0.35">
      <c r="A1241">
        <v>39540</v>
      </c>
      <c r="B1241" s="1">
        <v>42582</v>
      </c>
      <c r="C1241">
        <v>2</v>
      </c>
      <c r="D1241">
        <f>WORKDAY(Table3[[#This Row],[Days for shipment (scheduled)]],Table4[[#This Row],[Week Day]])</f>
        <v>6</v>
      </c>
      <c r="E1241">
        <v>0</v>
      </c>
      <c r="F1241" t="s">
        <v>23</v>
      </c>
      <c r="H1241">
        <v>7</v>
      </c>
      <c r="I1241" t="str">
        <f>_xlfn.XLOOKUP(Table3[[#This Row],[Category Id]],DataCo_Products[Product Category Id],DataCo_Products[Product Category Name])</f>
        <v>Hockey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>
        <v>7</v>
      </c>
      <c r="T1241">
        <v>135</v>
      </c>
      <c r="U1241" t="str">
        <f>_xlfn.XLOOKUP(Table3[[#This Row],[Product Id]],DataCo_Products[Product Id],DataCo_Products[Product Name])</f>
        <v>Nike Dri-FIT Crew Sock 6 Pack</v>
      </c>
      <c r="V1241">
        <v>22</v>
      </c>
      <c r="W1241">
        <v>19.656208341820829</v>
      </c>
      <c r="X1241">
        <v>3</v>
      </c>
      <c r="Y1241">
        <v>6.5999999049999998</v>
      </c>
      <c r="Z1241">
        <v>66</v>
      </c>
      <c r="AA124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1" t="s">
        <v>66</v>
      </c>
    </row>
    <row r="1242" spans="1:28" x14ac:dyDescent="0.35">
      <c r="A1242">
        <v>39465</v>
      </c>
      <c r="B1242" s="1">
        <v>42581</v>
      </c>
      <c r="C1242">
        <v>1</v>
      </c>
      <c r="D1242">
        <f>WORKDAY(Table3[[#This Row],[Days for shipment (scheduled)]],Table4[[#This Row],[Week Day]])</f>
        <v>6</v>
      </c>
      <c r="E1242">
        <v>1</v>
      </c>
      <c r="F1242" t="s">
        <v>187</v>
      </c>
      <c r="H1242">
        <v>7</v>
      </c>
      <c r="I1242" t="str">
        <f>_xlfn.XLOOKUP(Table3[[#This Row],[Category Id]],DataCo_Products[Product Category Id],DataCo_Products[Product Category Name])</f>
        <v>Hockey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>
        <v>7</v>
      </c>
      <c r="T1242">
        <v>135</v>
      </c>
      <c r="U1242" t="str">
        <f>_xlfn.XLOOKUP(Table3[[#This Row],[Product Id]],DataCo_Products[Product Id],DataCo_Products[Product Name])</f>
        <v>Nike Dri-FIT Crew Sock 6 Pack</v>
      </c>
      <c r="V1242">
        <v>22</v>
      </c>
      <c r="W1242">
        <v>19.656208341820829</v>
      </c>
      <c r="X1242">
        <v>3</v>
      </c>
      <c r="Y1242">
        <v>7.920000076</v>
      </c>
      <c r="Z1242">
        <v>66</v>
      </c>
      <c r="AA124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42" t="s">
        <v>30</v>
      </c>
    </row>
    <row r="1243" spans="1:28" x14ac:dyDescent="0.35">
      <c r="A1243">
        <v>39191</v>
      </c>
      <c r="B1243" s="1">
        <v>42577</v>
      </c>
      <c r="C1243">
        <v>4</v>
      </c>
      <c r="D1243">
        <f>WORKDAY(Table3[[#This Row],[Days for shipment (scheduled)]],Table4[[#This Row],[Week Day]])</f>
        <v>12</v>
      </c>
      <c r="E1243">
        <v>0</v>
      </c>
      <c r="F1243" t="s">
        <v>62</v>
      </c>
      <c r="H1243">
        <v>7</v>
      </c>
      <c r="I1243" t="str">
        <f>_xlfn.XLOOKUP(Table3[[#This Row],[Category Id]],DataCo_Products[Product Category Id],DataCo_Products[Product Category Name])</f>
        <v>Hockey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>
        <v>7</v>
      </c>
      <c r="T1243">
        <v>135</v>
      </c>
      <c r="U1243" t="str">
        <f>_xlfn.XLOOKUP(Table3[[#This Row],[Product Id]],DataCo_Products[Product Id],DataCo_Products[Product Name])</f>
        <v>Nike Dri-FIT Crew Sock 6 Pack</v>
      </c>
      <c r="V1243">
        <v>22</v>
      </c>
      <c r="W1243">
        <v>19.656208341820829</v>
      </c>
      <c r="X1243">
        <v>5</v>
      </c>
      <c r="Y1243">
        <v>19.799999239999998</v>
      </c>
      <c r="Z1243">
        <v>110</v>
      </c>
      <c r="AA124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43" t="s">
        <v>30</v>
      </c>
    </row>
    <row r="1244" spans="1:28" x14ac:dyDescent="0.35">
      <c r="A1244">
        <v>39006</v>
      </c>
      <c r="B1244" s="1">
        <v>42574</v>
      </c>
      <c r="C1244">
        <v>0</v>
      </c>
      <c r="D1244">
        <f>WORKDAY(Table3[[#This Row],[Days for shipment (scheduled)]],Table4[[#This Row],[Week Day]])</f>
        <v>10</v>
      </c>
      <c r="E1244">
        <v>0</v>
      </c>
      <c r="F1244" t="s">
        <v>214</v>
      </c>
      <c r="H1244">
        <v>7</v>
      </c>
      <c r="I1244" t="str">
        <f>_xlfn.XLOOKUP(Table3[[#This Row],[Category Id]],DataCo_Products[Product Category Id],DataCo_Products[Product Category Name])</f>
        <v>Hockey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>
        <v>7</v>
      </c>
      <c r="T1244">
        <v>135</v>
      </c>
      <c r="U1244" t="str">
        <f>_xlfn.XLOOKUP(Table3[[#This Row],[Product Id]],DataCo_Products[Product Id],DataCo_Products[Product Name])</f>
        <v>Nike Dri-FIT Crew Sock 6 Pack</v>
      </c>
      <c r="V1244">
        <v>22</v>
      </c>
      <c r="W1244">
        <v>19.656208341820829</v>
      </c>
      <c r="X1244">
        <v>1</v>
      </c>
      <c r="Y1244">
        <v>1.980000019</v>
      </c>
      <c r="Z1244">
        <v>22</v>
      </c>
      <c r="AA124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4" t="s">
        <v>66</v>
      </c>
    </row>
    <row r="1245" spans="1:28" x14ac:dyDescent="0.35">
      <c r="A1245">
        <v>38776</v>
      </c>
      <c r="B1245" s="1">
        <v>42571</v>
      </c>
      <c r="C1245">
        <v>4</v>
      </c>
      <c r="D1245">
        <f>WORKDAY(Table3[[#This Row],[Days for shipment (scheduled)]],Table4[[#This Row],[Week Day]])</f>
        <v>5</v>
      </c>
      <c r="E1245">
        <v>0</v>
      </c>
      <c r="F1245" t="s">
        <v>62</v>
      </c>
      <c r="H1245">
        <v>7</v>
      </c>
      <c r="I1245" t="str">
        <f>_xlfn.XLOOKUP(Table3[[#This Row],[Category Id]],DataCo_Products[Product Category Id],DataCo_Products[Product Category Name])</f>
        <v>Hockey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>
        <v>7</v>
      </c>
      <c r="T1245">
        <v>135</v>
      </c>
      <c r="U1245" t="str">
        <f>_xlfn.XLOOKUP(Table3[[#This Row],[Product Id]],DataCo_Products[Product Id],DataCo_Products[Product Name])</f>
        <v>Nike Dri-FIT Crew Sock 6 Pack</v>
      </c>
      <c r="V1245">
        <v>22</v>
      </c>
      <c r="W1245">
        <v>19.656208341820829</v>
      </c>
      <c r="X1245">
        <v>2</v>
      </c>
      <c r="Y1245">
        <v>2.420000076</v>
      </c>
      <c r="Z1245">
        <v>44</v>
      </c>
      <c r="AA124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45" t="s">
        <v>30</v>
      </c>
    </row>
    <row r="1246" spans="1:28" x14ac:dyDescent="0.35">
      <c r="A1246">
        <v>38466</v>
      </c>
      <c r="B1246" s="1">
        <v>42566</v>
      </c>
      <c r="C1246">
        <v>2</v>
      </c>
      <c r="D1246">
        <f>WORKDAY(Table3[[#This Row],[Days for shipment (scheduled)]],Table4[[#This Row],[Week Day]])</f>
        <v>4</v>
      </c>
      <c r="E1246">
        <v>0</v>
      </c>
      <c r="F1246" t="s">
        <v>23</v>
      </c>
      <c r="H1246">
        <v>7</v>
      </c>
      <c r="I1246" t="str">
        <f>_xlfn.XLOOKUP(Table3[[#This Row],[Category Id]],DataCo_Products[Product Category Id],DataCo_Products[Product Category Name])</f>
        <v>Hockey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>
        <v>7</v>
      </c>
      <c r="T1246">
        <v>135</v>
      </c>
      <c r="U1246" t="str">
        <f>_xlfn.XLOOKUP(Table3[[#This Row],[Product Id]],DataCo_Products[Product Id],DataCo_Products[Product Name])</f>
        <v>Nike Dri-FIT Crew Sock 6 Pack</v>
      </c>
      <c r="V1246">
        <v>22</v>
      </c>
      <c r="W1246">
        <v>19.656208341820829</v>
      </c>
      <c r="X1246">
        <v>5</v>
      </c>
      <c r="Y1246">
        <v>22</v>
      </c>
      <c r="Z1246">
        <v>110</v>
      </c>
      <c r="AA124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6" t="s">
        <v>45</v>
      </c>
    </row>
    <row r="1247" spans="1:28" x14ac:dyDescent="0.35">
      <c r="A1247">
        <v>38383</v>
      </c>
      <c r="B1247" s="1">
        <v>42565</v>
      </c>
      <c r="C1247">
        <v>4</v>
      </c>
      <c r="D1247">
        <f>WORKDAY(Table3[[#This Row],[Days for shipment (scheduled)]],Table4[[#This Row],[Week Day]])</f>
        <v>9</v>
      </c>
      <c r="E1247">
        <v>0</v>
      </c>
      <c r="F1247" t="s">
        <v>62</v>
      </c>
      <c r="H1247">
        <v>7</v>
      </c>
      <c r="I1247" t="str">
        <f>_xlfn.XLOOKUP(Table3[[#This Row],[Category Id]],DataCo_Products[Product Category Id],DataCo_Products[Product Category Name])</f>
        <v>Hockey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>
        <v>7</v>
      </c>
      <c r="T1247">
        <v>135</v>
      </c>
      <c r="U1247" t="str">
        <f>_xlfn.XLOOKUP(Table3[[#This Row],[Product Id]],DataCo_Products[Product Id],DataCo_Products[Product Name])</f>
        <v>Nike Dri-FIT Crew Sock 6 Pack</v>
      </c>
      <c r="V1247">
        <v>22</v>
      </c>
      <c r="W1247">
        <v>19.656208341820829</v>
      </c>
      <c r="X1247">
        <v>1</v>
      </c>
      <c r="Y1247">
        <v>2.2000000480000002</v>
      </c>
      <c r="Z1247">
        <v>22</v>
      </c>
      <c r="AA124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7" t="s">
        <v>45</v>
      </c>
    </row>
    <row r="1248" spans="1:28" x14ac:dyDescent="0.35">
      <c r="A1248">
        <v>38303</v>
      </c>
      <c r="B1248" s="1">
        <v>42564</v>
      </c>
      <c r="C1248">
        <v>4</v>
      </c>
      <c r="D1248">
        <f>WORKDAY(Table3[[#This Row],[Days for shipment (scheduled)]],Table4[[#This Row],[Week Day]])</f>
        <v>10</v>
      </c>
      <c r="E1248">
        <v>0</v>
      </c>
      <c r="F1248" t="s">
        <v>62</v>
      </c>
      <c r="H1248">
        <v>7</v>
      </c>
      <c r="I1248" t="str">
        <f>_xlfn.XLOOKUP(Table3[[#This Row],[Category Id]],DataCo_Products[Product Category Id],DataCo_Products[Product Category Name])</f>
        <v>Hockey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>
        <v>7</v>
      </c>
      <c r="T1248">
        <v>135</v>
      </c>
      <c r="U1248" t="str">
        <f>_xlfn.XLOOKUP(Table3[[#This Row],[Product Id]],DataCo_Products[Product Id],DataCo_Products[Product Name])</f>
        <v>Nike Dri-FIT Crew Sock 6 Pack</v>
      </c>
      <c r="V1248">
        <v>22</v>
      </c>
      <c r="W1248">
        <v>19.656208341820829</v>
      </c>
      <c r="X1248">
        <v>1</v>
      </c>
      <c r="Y1248">
        <v>2.6400001049999999</v>
      </c>
      <c r="Z1248">
        <v>22</v>
      </c>
      <c r="AA124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48" t="s">
        <v>66</v>
      </c>
    </row>
    <row r="1249" spans="1:28" x14ac:dyDescent="0.35">
      <c r="A1249">
        <v>38256</v>
      </c>
      <c r="B1249" s="1">
        <v>42711</v>
      </c>
      <c r="C1249">
        <v>4</v>
      </c>
      <c r="D1249">
        <f>WORKDAY(Table3[[#This Row],[Days for shipment (scheduled)]],Table4[[#This Row],[Week Day]])</f>
        <v>11</v>
      </c>
      <c r="E1249">
        <v>0</v>
      </c>
      <c r="F1249" t="s">
        <v>62</v>
      </c>
      <c r="H1249">
        <v>7</v>
      </c>
      <c r="I1249" t="str">
        <f>_xlfn.XLOOKUP(Table3[[#This Row],[Category Id]],DataCo_Products[Product Category Id],DataCo_Products[Product Category Name])</f>
        <v>Hockey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>
        <v>7</v>
      </c>
      <c r="T1249">
        <v>135</v>
      </c>
      <c r="U1249" t="str">
        <f>_xlfn.XLOOKUP(Table3[[#This Row],[Product Id]],DataCo_Products[Product Id],DataCo_Products[Product Name])</f>
        <v>Nike Dri-FIT Crew Sock 6 Pack</v>
      </c>
      <c r="V1249">
        <v>22</v>
      </c>
      <c r="W1249">
        <v>19.656208341820829</v>
      </c>
      <c r="X1249">
        <v>2</v>
      </c>
      <c r="Y1249">
        <v>3.079999924</v>
      </c>
      <c r="Z1249">
        <v>44</v>
      </c>
      <c r="AA1249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49" t="s">
        <v>30</v>
      </c>
    </row>
    <row r="1250" spans="1:28" x14ac:dyDescent="0.35">
      <c r="A1250">
        <v>38023</v>
      </c>
      <c r="B1250" s="1">
        <v>42620</v>
      </c>
      <c r="C1250">
        <v>4</v>
      </c>
      <c r="D1250">
        <f>WORKDAY(Table3[[#This Row],[Days for shipment (scheduled)]],Table4[[#This Row],[Week Day]])</f>
        <v>12</v>
      </c>
      <c r="E1250">
        <v>0</v>
      </c>
      <c r="F1250" t="s">
        <v>62</v>
      </c>
      <c r="H1250">
        <v>7</v>
      </c>
      <c r="I1250" t="str">
        <f>_xlfn.XLOOKUP(Table3[[#This Row],[Category Id]],DataCo_Products[Product Category Id],DataCo_Products[Product Category Name])</f>
        <v>Hockey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>
        <v>7</v>
      </c>
      <c r="T1250">
        <v>135</v>
      </c>
      <c r="U1250" t="str">
        <f>_xlfn.XLOOKUP(Table3[[#This Row],[Product Id]],DataCo_Products[Product Id],DataCo_Products[Product Name])</f>
        <v>Nike Dri-FIT Crew Sock 6 Pack</v>
      </c>
      <c r="V1250">
        <v>22</v>
      </c>
      <c r="W1250">
        <v>19.656208341820829</v>
      </c>
      <c r="X1250">
        <v>2</v>
      </c>
      <c r="Y1250">
        <v>3.960000038</v>
      </c>
      <c r="Z1250">
        <v>44</v>
      </c>
      <c r="AA1250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0" t="s">
        <v>66</v>
      </c>
    </row>
    <row r="1251" spans="1:28" x14ac:dyDescent="0.35">
      <c r="A1251">
        <v>37702</v>
      </c>
      <c r="B1251" s="1">
        <v>42467</v>
      </c>
      <c r="C1251">
        <v>1</v>
      </c>
      <c r="D1251">
        <f>WORKDAY(Table3[[#This Row],[Days for shipment (scheduled)]],Table4[[#This Row],[Week Day]])</f>
        <v>10</v>
      </c>
      <c r="E1251">
        <v>1</v>
      </c>
      <c r="F1251" t="s">
        <v>187</v>
      </c>
      <c r="H1251">
        <v>7</v>
      </c>
      <c r="I1251" t="str">
        <f>_xlfn.XLOOKUP(Table3[[#This Row],[Category Id]],DataCo_Products[Product Category Id],DataCo_Products[Product Category Name])</f>
        <v>Hockey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>
        <v>7</v>
      </c>
      <c r="T1251">
        <v>135</v>
      </c>
      <c r="U1251" t="str">
        <f>_xlfn.XLOOKUP(Table3[[#This Row],[Product Id]],DataCo_Products[Product Id],DataCo_Products[Product Name])</f>
        <v>Nike Dri-FIT Crew Sock 6 Pack</v>
      </c>
      <c r="V1251">
        <v>22</v>
      </c>
      <c r="W1251">
        <v>19.656208341820829</v>
      </c>
      <c r="X1251">
        <v>1</v>
      </c>
      <c r="Y1251">
        <v>2.8599998950000001</v>
      </c>
      <c r="Z1251">
        <v>22</v>
      </c>
      <c r="AA125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1" t="s">
        <v>66</v>
      </c>
    </row>
    <row r="1252" spans="1:28" x14ac:dyDescent="0.35">
      <c r="A1252">
        <v>37565</v>
      </c>
      <c r="B1252" s="1">
        <v>42407</v>
      </c>
      <c r="C1252">
        <v>4</v>
      </c>
      <c r="D1252">
        <f>WORKDAY(Table3[[#This Row],[Days for shipment (scheduled)]],Table4[[#This Row],[Week Day]])</f>
        <v>5</v>
      </c>
      <c r="E1252">
        <v>1</v>
      </c>
      <c r="F1252" t="s">
        <v>62</v>
      </c>
      <c r="H1252">
        <v>7</v>
      </c>
      <c r="I1252" t="str">
        <f>_xlfn.XLOOKUP(Table3[[#This Row],[Category Id]],DataCo_Products[Product Category Id],DataCo_Products[Product Category Name])</f>
        <v>Hockey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>
        <v>7</v>
      </c>
      <c r="T1252">
        <v>135</v>
      </c>
      <c r="U1252" t="str">
        <f>_xlfn.XLOOKUP(Table3[[#This Row],[Product Id]],DataCo_Products[Product Id],DataCo_Products[Product Name])</f>
        <v>Nike Dri-FIT Crew Sock 6 Pack</v>
      </c>
      <c r="V1252">
        <v>22</v>
      </c>
      <c r="W1252">
        <v>19.656208341820829</v>
      </c>
      <c r="X1252">
        <v>3</v>
      </c>
      <c r="Y1252">
        <v>8.5799999239999991</v>
      </c>
      <c r="Z1252">
        <v>66</v>
      </c>
      <c r="AA1252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52" t="s">
        <v>30</v>
      </c>
    </row>
    <row r="1253" spans="1:28" x14ac:dyDescent="0.35">
      <c r="A1253">
        <v>37186</v>
      </c>
      <c r="B1253" s="1">
        <v>42547</v>
      </c>
      <c r="C1253">
        <v>4</v>
      </c>
      <c r="D1253">
        <f>WORKDAY(Table3[[#This Row],[Days for shipment (scheduled)]],Table4[[#This Row],[Week Day]])</f>
        <v>6</v>
      </c>
      <c r="E1253">
        <v>0</v>
      </c>
      <c r="F1253" t="s">
        <v>62</v>
      </c>
      <c r="H1253">
        <v>7</v>
      </c>
      <c r="I1253" t="str">
        <f>_xlfn.XLOOKUP(Table3[[#This Row],[Category Id]],DataCo_Products[Product Category Id],DataCo_Products[Product Category Name])</f>
        <v>Hockey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>
        <v>7</v>
      </c>
      <c r="T1253">
        <v>135</v>
      </c>
      <c r="U1253" t="str">
        <f>_xlfn.XLOOKUP(Table3[[#This Row],[Product Id]],DataCo_Products[Product Id],DataCo_Products[Product Name])</f>
        <v>Nike Dri-FIT Crew Sock 6 Pack</v>
      </c>
      <c r="V1253">
        <v>22</v>
      </c>
      <c r="W1253">
        <v>19.656208341820829</v>
      </c>
      <c r="X1253">
        <v>1</v>
      </c>
      <c r="Y1253">
        <v>3.2999999519999998</v>
      </c>
      <c r="Z1253">
        <v>22</v>
      </c>
      <c r="AA1253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3" t="s">
        <v>45</v>
      </c>
    </row>
    <row r="1254" spans="1:28" x14ac:dyDescent="0.35">
      <c r="A1254">
        <v>37159</v>
      </c>
      <c r="B1254" s="1">
        <v>42547</v>
      </c>
      <c r="C1254">
        <v>4</v>
      </c>
      <c r="D1254">
        <f>WORKDAY(Table3[[#This Row],[Days for shipment (scheduled)]],Table4[[#This Row],[Week Day]])</f>
        <v>9</v>
      </c>
      <c r="E1254">
        <v>1</v>
      </c>
      <c r="F1254" t="s">
        <v>62</v>
      </c>
      <c r="H1254">
        <v>7</v>
      </c>
      <c r="I1254" t="str">
        <f>_xlfn.XLOOKUP(Table3[[#This Row],[Category Id]],DataCo_Products[Product Category Id],DataCo_Products[Product Category Name])</f>
        <v>Hockey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>
        <v>7</v>
      </c>
      <c r="T1254">
        <v>135</v>
      </c>
      <c r="U1254" t="str">
        <f>_xlfn.XLOOKUP(Table3[[#This Row],[Product Id]],DataCo_Products[Product Id],DataCo_Products[Product Name])</f>
        <v>Nike Dri-FIT Crew Sock 6 Pack</v>
      </c>
      <c r="V1254">
        <v>22</v>
      </c>
      <c r="W1254">
        <v>19.656208341820829</v>
      </c>
      <c r="X1254">
        <v>5</v>
      </c>
      <c r="Y1254">
        <v>27.5</v>
      </c>
      <c r="Z1254">
        <v>110</v>
      </c>
      <c r="AA1254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4" t="s">
        <v>45</v>
      </c>
    </row>
    <row r="1255" spans="1:28" x14ac:dyDescent="0.35">
      <c r="A1255">
        <v>36853</v>
      </c>
      <c r="B1255" s="1">
        <v>42542</v>
      </c>
      <c r="C1255">
        <v>4</v>
      </c>
      <c r="D1255">
        <f>WORKDAY(Table3[[#This Row],[Days for shipment (scheduled)]],Table4[[#This Row],[Week Day]])</f>
        <v>10</v>
      </c>
      <c r="E1255">
        <v>0</v>
      </c>
      <c r="F1255" t="s">
        <v>62</v>
      </c>
      <c r="H1255">
        <v>7</v>
      </c>
      <c r="I1255" t="str">
        <f>_xlfn.XLOOKUP(Table3[[#This Row],[Category Id]],DataCo_Products[Product Category Id],DataCo_Products[Product Category Name])</f>
        <v>Hockey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>
        <v>7</v>
      </c>
      <c r="T1255">
        <v>135</v>
      </c>
      <c r="U1255" t="str">
        <f>_xlfn.XLOOKUP(Table3[[#This Row],[Product Id]],DataCo_Products[Product Id],DataCo_Products[Product Name])</f>
        <v>Nike Dri-FIT Crew Sock 6 Pack</v>
      </c>
      <c r="V1255">
        <v>22</v>
      </c>
      <c r="W1255">
        <v>19.656208341820829</v>
      </c>
      <c r="X1255">
        <v>5</v>
      </c>
      <c r="Y1255">
        <v>0</v>
      </c>
      <c r="Z1255">
        <v>110</v>
      </c>
      <c r="AA1255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5" t="s">
        <v>66</v>
      </c>
    </row>
    <row r="1256" spans="1:28" x14ac:dyDescent="0.35">
      <c r="A1256">
        <v>36590</v>
      </c>
      <c r="B1256" s="1">
        <v>42539</v>
      </c>
      <c r="C1256">
        <v>2</v>
      </c>
      <c r="D1256">
        <f>WORKDAY(Table3[[#This Row],[Days for shipment (scheduled)]],Table4[[#This Row],[Week Day]])</f>
        <v>9</v>
      </c>
      <c r="E1256">
        <v>1</v>
      </c>
      <c r="F1256" t="s">
        <v>23</v>
      </c>
      <c r="H1256">
        <v>7</v>
      </c>
      <c r="I1256" t="str">
        <f>_xlfn.XLOOKUP(Table3[[#This Row],[Category Id]],DataCo_Products[Product Category Id],DataCo_Products[Product Category Name])</f>
        <v>Hockey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>
        <v>7</v>
      </c>
      <c r="T1256">
        <v>135</v>
      </c>
      <c r="U1256" t="str">
        <f>_xlfn.XLOOKUP(Table3[[#This Row],[Product Id]],DataCo_Products[Product Id],DataCo_Products[Product Name])</f>
        <v>Nike Dri-FIT Crew Sock 6 Pack</v>
      </c>
      <c r="V1256">
        <v>22</v>
      </c>
      <c r="W1256">
        <v>19.656208341820829</v>
      </c>
      <c r="X1256">
        <v>5</v>
      </c>
      <c r="Y1256">
        <v>1.1000000240000001</v>
      </c>
      <c r="Z1256">
        <v>110</v>
      </c>
      <c r="AA125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6" t="s">
        <v>45</v>
      </c>
    </row>
    <row r="1257" spans="1:28" x14ac:dyDescent="0.35">
      <c r="A1257">
        <v>36412</v>
      </c>
      <c r="B1257" s="1">
        <v>42536</v>
      </c>
      <c r="C1257">
        <v>4</v>
      </c>
      <c r="D1257">
        <f>WORKDAY(Table3[[#This Row],[Days for shipment (scheduled)]],Table4[[#This Row],[Week Day]])</f>
        <v>12</v>
      </c>
      <c r="E1257">
        <v>0</v>
      </c>
      <c r="F1257" t="s">
        <v>62</v>
      </c>
      <c r="H1257">
        <v>7</v>
      </c>
      <c r="I1257" t="str">
        <f>_xlfn.XLOOKUP(Table3[[#This Row],[Category Id]],DataCo_Products[Product Category Id],DataCo_Products[Product Category Name])</f>
        <v>Hockey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>
        <v>7</v>
      </c>
      <c r="T1257">
        <v>135</v>
      </c>
      <c r="U1257" t="str">
        <f>_xlfn.XLOOKUP(Table3[[#This Row],[Product Id]],DataCo_Products[Product Id],DataCo_Products[Product Name])</f>
        <v>Nike Dri-FIT Crew Sock 6 Pack</v>
      </c>
      <c r="V1257">
        <v>22</v>
      </c>
      <c r="W1257">
        <v>19.656208341820829</v>
      </c>
      <c r="X1257">
        <v>1</v>
      </c>
      <c r="Y1257">
        <v>3.5199999809999998</v>
      </c>
      <c r="Z1257">
        <v>22</v>
      </c>
      <c r="AA125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7" t="s">
        <v>45</v>
      </c>
    </row>
    <row r="1258" spans="1:28" x14ac:dyDescent="0.35">
      <c r="A1258">
        <v>36289</v>
      </c>
      <c r="B1258" s="1">
        <v>42534</v>
      </c>
      <c r="C1258">
        <v>2</v>
      </c>
      <c r="D1258">
        <f>WORKDAY(Table3[[#This Row],[Days for shipment (scheduled)]],Table4[[#This Row],[Week Day]])</f>
        <v>11</v>
      </c>
      <c r="E1258">
        <v>1</v>
      </c>
      <c r="F1258" t="s">
        <v>23</v>
      </c>
      <c r="H1258">
        <v>7</v>
      </c>
      <c r="I1258" t="str">
        <f>_xlfn.XLOOKUP(Table3[[#This Row],[Category Id]],DataCo_Products[Product Category Id],DataCo_Products[Product Category Name])</f>
        <v>Hockey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>
        <v>7</v>
      </c>
      <c r="T1258">
        <v>135</v>
      </c>
      <c r="U1258" t="str">
        <f>_xlfn.XLOOKUP(Table3[[#This Row],[Product Id]],DataCo_Products[Product Id],DataCo_Products[Product Name])</f>
        <v>Nike Dri-FIT Crew Sock 6 Pack</v>
      </c>
      <c r="V1258">
        <v>22</v>
      </c>
      <c r="W1258">
        <v>19.656208341820829</v>
      </c>
      <c r="X1258">
        <v>4</v>
      </c>
      <c r="Y1258">
        <v>0</v>
      </c>
      <c r="Z1258">
        <v>88</v>
      </c>
      <c r="AA1258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8" t="s">
        <v>66</v>
      </c>
    </row>
    <row r="1259" spans="1:28" x14ac:dyDescent="0.35">
      <c r="A1259">
        <v>36238</v>
      </c>
      <c r="B1259" s="1">
        <v>42710</v>
      </c>
      <c r="C1259">
        <v>2</v>
      </c>
      <c r="D1259">
        <f>WORKDAY(Table3[[#This Row],[Days for shipment (scheduled)]],Table4[[#This Row],[Week Day]])</f>
        <v>3</v>
      </c>
      <c r="E1259">
        <v>1</v>
      </c>
      <c r="F1259" t="s">
        <v>23</v>
      </c>
      <c r="H1259">
        <v>7</v>
      </c>
      <c r="I1259" t="str">
        <f>_xlfn.XLOOKUP(Table3[[#This Row],[Category Id]],DataCo_Products[Product Category Id],DataCo_Products[Product Category Name])</f>
        <v>Hockey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>
        <v>7</v>
      </c>
      <c r="T1259">
        <v>135</v>
      </c>
      <c r="U1259" t="str">
        <f>_xlfn.XLOOKUP(Table3[[#This Row],[Product Id]],DataCo_Products[Product Id],DataCo_Products[Product Name])</f>
        <v>Nike Dri-FIT Crew Sock 6 Pack</v>
      </c>
      <c r="V1259">
        <v>22</v>
      </c>
      <c r="W1259">
        <v>19.656208341820829</v>
      </c>
      <c r="X1259">
        <v>5</v>
      </c>
      <c r="Y1259">
        <v>2.2000000480000002</v>
      </c>
      <c r="Z1259">
        <v>110</v>
      </c>
      <c r="AA125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59" t="s">
        <v>45</v>
      </c>
    </row>
    <row r="1260" spans="1:28" x14ac:dyDescent="0.35">
      <c r="A1260">
        <v>36141</v>
      </c>
      <c r="B1260" s="1">
        <v>42680</v>
      </c>
      <c r="C1260">
        <v>4</v>
      </c>
      <c r="D1260">
        <f>WORKDAY(Table3[[#This Row],[Days for shipment (scheduled)]],Table4[[#This Row],[Week Day]])</f>
        <v>6</v>
      </c>
      <c r="E1260">
        <v>0</v>
      </c>
      <c r="F1260" t="s">
        <v>62</v>
      </c>
      <c r="H1260">
        <v>7</v>
      </c>
      <c r="I1260" t="str">
        <f>_xlfn.XLOOKUP(Table3[[#This Row],[Category Id]],DataCo_Products[Product Category Id],DataCo_Products[Product Category Name])</f>
        <v>Hockey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>
        <v>7</v>
      </c>
      <c r="T1260">
        <v>135</v>
      </c>
      <c r="U1260" t="str">
        <f>_xlfn.XLOOKUP(Table3[[#This Row],[Product Id]],DataCo_Products[Product Id],DataCo_Products[Product Name])</f>
        <v>Nike Dri-FIT Crew Sock 6 Pack</v>
      </c>
      <c r="V1260">
        <v>22</v>
      </c>
      <c r="W1260">
        <v>19.656208341820829</v>
      </c>
      <c r="X1260">
        <v>4</v>
      </c>
      <c r="Y1260">
        <v>0.87999999500000003</v>
      </c>
      <c r="Z1260">
        <v>88</v>
      </c>
      <c r="AA126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60" t="s">
        <v>30</v>
      </c>
    </row>
    <row r="1261" spans="1:28" x14ac:dyDescent="0.35">
      <c r="A1261">
        <v>35746</v>
      </c>
      <c r="B1261" s="1">
        <v>42496</v>
      </c>
      <c r="C1261">
        <v>0</v>
      </c>
      <c r="D1261">
        <f>WORKDAY(Table3[[#This Row],[Days for shipment (scheduled)]],Table4[[#This Row],[Week Day]])</f>
        <v>4</v>
      </c>
      <c r="E1261">
        <v>0</v>
      </c>
      <c r="F1261" t="s">
        <v>214</v>
      </c>
      <c r="H1261">
        <v>7</v>
      </c>
      <c r="I1261" t="str">
        <f>_xlfn.XLOOKUP(Table3[[#This Row],[Category Id]],DataCo_Products[Product Category Id],DataCo_Products[Product Category Name])</f>
        <v>Hockey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>
        <v>7</v>
      </c>
      <c r="T1261">
        <v>135</v>
      </c>
      <c r="U1261" t="str">
        <f>_xlfn.XLOOKUP(Table3[[#This Row],[Product Id]],DataCo_Products[Product Id],DataCo_Products[Product Name])</f>
        <v>Nike Dri-FIT Crew Sock 6 Pack</v>
      </c>
      <c r="V1261">
        <v>22</v>
      </c>
      <c r="W1261">
        <v>19.656208341820829</v>
      </c>
      <c r="X1261">
        <v>4</v>
      </c>
      <c r="Y1261">
        <v>1.7599999900000001</v>
      </c>
      <c r="Z1261">
        <v>88</v>
      </c>
      <c r="AA1261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61" t="s">
        <v>66</v>
      </c>
    </row>
    <row r="1262" spans="1:28" x14ac:dyDescent="0.35">
      <c r="A1262">
        <v>35406</v>
      </c>
      <c r="B1262" s="1">
        <v>42521</v>
      </c>
      <c r="C1262">
        <v>4</v>
      </c>
      <c r="D1262">
        <f>WORKDAY(Table3[[#This Row],[Days for shipment (scheduled)]],Table4[[#This Row],[Week Day]])</f>
        <v>10</v>
      </c>
      <c r="E1262">
        <v>0</v>
      </c>
      <c r="F1262" t="s">
        <v>62</v>
      </c>
      <c r="H1262">
        <v>7</v>
      </c>
      <c r="I1262" t="str">
        <f>_xlfn.XLOOKUP(Table3[[#This Row],[Category Id]],DataCo_Products[Product Category Id],DataCo_Products[Product Category Name])</f>
        <v>Hockey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>
        <v>7</v>
      </c>
      <c r="T1262">
        <v>135</v>
      </c>
      <c r="U1262" t="str">
        <f>_xlfn.XLOOKUP(Table3[[#This Row],[Product Id]],DataCo_Products[Product Id],DataCo_Products[Product Name])</f>
        <v>Nike Dri-FIT Crew Sock 6 Pack</v>
      </c>
      <c r="V1262">
        <v>22</v>
      </c>
      <c r="W1262">
        <v>19.656208341820829</v>
      </c>
      <c r="X1262">
        <v>4</v>
      </c>
      <c r="Y1262">
        <v>2.6400001049999999</v>
      </c>
      <c r="Z1262">
        <v>88</v>
      </c>
      <c r="AA1262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62" t="s">
        <v>45</v>
      </c>
    </row>
    <row r="1263" spans="1:28" x14ac:dyDescent="0.35">
      <c r="A1263">
        <v>35370</v>
      </c>
      <c r="B1263" s="1">
        <v>42521</v>
      </c>
      <c r="C1263">
        <v>4</v>
      </c>
      <c r="D1263">
        <f>WORKDAY(Table3[[#This Row],[Days for shipment (scheduled)]],Table4[[#This Row],[Week Day]])</f>
        <v>11</v>
      </c>
      <c r="E1263">
        <v>1</v>
      </c>
      <c r="F1263" t="s">
        <v>62</v>
      </c>
      <c r="H1263">
        <v>7</v>
      </c>
      <c r="I1263" t="str">
        <f>_xlfn.XLOOKUP(Table3[[#This Row],[Category Id]],DataCo_Products[Product Category Id],DataCo_Products[Product Category Name])</f>
        <v>Hockey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>
        <v>7</v>
      </c>
      <c r="T1263">
        <v>135</v>
      </c>
      <c r="U1263" t="str">
        <f>_xlfn.XLOOKUP(Table3[[#This Row],[Product Id]],DataCo_Products[Product Id],DataCo_Products[Product Name])</f>
        <v>Nike Dri-FIT Crew Sock 6 Pack</v>
      </c>
      <c r="V1263">
        <v>22</v>
      </c>
      <c r="W1263">
        <v>19.656208341820829</v>
      </c>
      <c r="X1263">
        <v>5</v>
      </c>
      <c r="Y1263">
        <v>3.2999999519999998</v>
      </c>
      <c r="Z1263">
        <v>110</v>
      </c>
      <c r="AA1263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63" t="s">
        <v>30</v>
      </c>
    </row>
    <row r="1264" spans="1:28" x14ac:dyDescent="0.35">
      <c r="A1264">
        <v>35343</v>
      </c>
      <c r="B1264" s="1">
        <v>42520</v>
      </c>
      <c r="C1264">
        <v>1</v>
      </c>
      <c r="D1264">
        <f>WORKDAY(Table3[[#This Row],[Days for shipment (scheduled)]],Table4[[#This Row],[Week Day]])</f>
        <v>9</v>
      </c>
      <c r="E1264">
        <v>1</v>
      </c>
      <c r="F1264" t="s">
        <v>187</v>
      </c>
      <c r="H1264">
        <v>7</v>
      </c>
      <c r="I1264" t="str">
        <f>_xlfn.XLOOKUP(Table3[[#This Row],[Category Id]],DataCo_Products[Product Category Id],DataCo_Products[Product Category Name])</f>
        <v>Hockey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>
        <v>7</v>
      </c>
      <c r="T1264">
        <v>135</v>
      </c>
      <c r="U1264" t="str">
        <f>_xlfn.XLOOKUP(Table3[[#This Row],[Product Id]],DataCo_Products[Product Id],DataCo_Products[Product Name])</f>
        <v>Nike Dri-FIT Crew Sock 6 Pack</v>
      </c>
      <c r="V1264">
        <v>22</v>
      </c>
      <c r="W1264">
        <v>19.656208341820829</v>
      </c>
      <c r="X1264">
        <v>3</v>
      </c>
      <c r="Y1264">
        <v>9.8999996190000008</v>
      </c>
      <c r="Z1264">
        <v>66</v>
      </c>
      <c r="AA1264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64" t="s">
        <v>30</v>
      </c>
    </row>
    <row r="1265" spans="1:28" x14ac:dyDescent="0.35">
      <c r="A1265">
        <v>35193</v>
      </c>
      <c r="B1265" s="1">
        <v>42518</v>
      </c>
      <c r="C1265">
        <v>4</v>
      </c>
      <c r="D1265">
        <f>WORKDAY(Table3[[#This Row],[Days for shipment (scheduled)]],Table4[[#This Row],[Week Day]])</f>
        <v>13</v>
      </c>
      <c r="E1265">
        <v>0</v>
      </c>
      <c r="F1265" t="s">
        <v>62</v>
      </c>
      <c r="H1265">
        <v>7</v>
      </c>
      <c r="I1265" t="str">
        <f>_xlfn.XLOOKUP(Table3[[#This Row],[Category Id]],DataCo_Products[Product Category Id],DataCo_Products[Product Category Name])</f>
        <v>Hockey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>
        <v>7</v>
      </c>
      <c r="T1265">
        <v>135</v>
      </c>
      <c r="U1265" t="str">
        <f>_xlfn.XLOOKUP(Table3[[#This Row],[Product Id]],DataCo_Products[Product Id],DataCo_Products[Product Name])</f>
        <v>Nike Dri-FIT Crew Sock 6 Pack</v>
      </c>
      <c r="V1265">
        <v>22</v>
      </c>
      <c r="W1265">
        <v>19.656208341820829</v>
      </c>
      <c r="X1265">
        <v>4</v>
      </c>
      <c r="Y1265">
        <v>3.5199999809999998</v>
      </c>
      <c r="Z1265">
        <v>88</v>
      </c>
      <c r="AA1265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65" t="s">
        <v>30</v>
      </c>
    </row>
    <row r="1266" spans="1:28" x14ac:dyDescent="0.35">
      <c r="A1266">
        <v>34181</v>
      </c>
      <c r="B1266" s="1">
        <v>42503</v>
      </c>
      <c r="C1266">
        <v>2</v>
      </c>
      <c r="D1266">
        <f>WORKDAY(Table3[[#This Row],[Days for shipment (scheduled)]],Table4[[#This Row],[Week Day]])</f>
        <v>3</v>
      </c>
      <c r="E1266">
        <v>0</v>
      </c>
      <c r="F1266" t="s">
        <v>23</v>
      </c>
      <c r="H1266">
        <v>7</v>
      </c>
      <c r="I1266" t="str">
        <f>_xlfn.XLOOKUP(Table3[[#This Row],[Category Id]],DataCo_Products[Product Category Id],DataCo_Products[Product Category Name])</f>
        <v>Hockey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>
        <v>7</v>
      </c>
      <c r="T1266">
        <v>135</v>
      </c>
      <c r="U1266" t="str">
        <f>_xlfn.XLOOKUP(Table3[[#This Row],[Product Id]],DataCo_Products[Product Id],DataCo_Products[Product Name])</f>
        <v>Nike Dri-FIT Crew Sock 6 Pack</v>
      </c>
      <c r="V1266">
        <v>22</v>
      </c>
      <c r="W1266">
        <v>19.656208341820829</v>
      </c>
      <c r="X1266">
        <v>5</v>
      </c>
      <c r="Y1266">
        <v>4.4000000950000002</v>
      </c>
      <c r="Z1266">
        <v>110</v>
      </c>
      <c r="AA1266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66" t="s">
        <v>66</v>
      </c>
    </row>
    <row r="1267" spans="1:28" x14ac:dyDescent="0.35">
      <c r="A1267">
        <v>34137</v>
      </c>
      <c r="B1267" s="1">
        <v>42503</v>
      </c>
      <c r="C1267">
        <v>4</v>
      </c>
      <c r="D1267">
        <f>WORKDAY(Table3[[#This Row],[Days for shipment (scheduled)]],Table4[[#This Row],[Week Day]])</f>
        <v>6</v>
      </c>
      <c r="E1267">
        <v>0</v>
      </c>
      <c r="F1267" t="s">
        <v>62</v>
      </c>
      <c r="H1267">
        <v>7</v>
      </c>
      <c r="I1267" t="str">
        <f>_xlfn.XLOOKUP(Table3[[#This Row],[Category Id]],DataCo_Products[Product Category Id],DataCo_Products[Product Category Name])</f>
        <v>Hockey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>
        <v>7</v>
      </c>
      <c r="T1267">
        <v>135</v>
      </c>
      <c r="U1267" t="str">
        <f>_xlfn.XLOOKUP(Table3[[#This Row],[Product Id]],DataCo_Products[Product Id],DataCo_Products[Product Name])</f>
        <v>Nike Dri-FIT Crew Sock 6 Pack</v>
      </c>
      <c r="V1267">
        <v>22</v>
      </c>
      <c r="W1267">
        <v>19.656208341820829</v>
      </c>
      <c r="X1267">
        <v>2</v>
      </c>
      <c r="Y1267">
        <v>4.4000000950000002</v>
      </c>
      <c r="Z1267">
        <v>44</v>
      </c>
      <c r="AA1267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67" t="s">
        <v>66</v>
      </c>
    </row>
    <row r="1268" spans="1:28" x14ac:dyDescent="0.35">
      <c r="A1268">
        <v>33989</v>
      </c>
      <c r="B1268" s="1">
        <v>42679</v>
      </c>
      <c r="C1268">
        <v>2</v>
      </c>
      <c r="D1268">
        <f>WORKDAY(Table3[[#This Row],[Days for shipment (scheduled)]],Table4[[#This Row],[Week Day]])</f>
        <v>5</v>
      </c>
      <c r="E1268">
        <v>1</v>
      </c>
      <c r="F1268" t="s">
        <v>23</v>
      </c>
      <c r="H1268">
        <v>7</v>
      </c>
      <c r="I1268" t="str">
        <f>_xlfn.XLOOKUP(Table3[[#This Row],[Category Id]],DataCo_Products[Product Category Id],DataCo_Products[Product Category Name])</f>
        <v>Hockey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>
        <v>7</v>
      </c>
      <c r="T1268">
        <v>135</v>
      </c>
      <c r="U1268" t="str">
        <f>_xlfn.XLOOKUP(Table3[[#This Row],[Product Id]],DataCo_Products[Product Id],DataCo_Products[Product Name])</f>
        <v>Nike Dri-FIT Crew Sock 6 Pack</v>
      </c>
      <c r="V1268">
        <v>22</v>
      </c>
      <c r="W1268">
        <v>19.656208341820829</v>
      </c>
      <c r="X1268">
        <v>2</v>
      </c>
      <c r="Y1268">
        <v>5.2800002099999999</v>
      </c>
      <c r="Z1268">
        <v>44</v>
      </c>
      <c r="AA1268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68" t="s">
        <v>30</v>
      </c>
    </row>
    <row r="1269" spans="1:28" x14ac:dyDescent="0.35">
      <c r="A1269">
        <v>33884</v>
      </c>
      <c r="B1269" s="1">
        <v>42618</v>
      </c>
      <c r="C1269">
        <v>4</v>
      </c>
      <c r="D1269">
        <f>WORKDAY(Table3[[#This Row],[Days for shipment (scheduled)]],Table4[[#This Row],[Week Day]])</f>
        <v>10</v>
      </c>
      <c r="E1269">
        <v>1</v>
      </c>
      <c r="F1269" t="s">
        <v>62</v>
      </c>
      <c r="H1269">
        <v>7</v>
      </c>
      <c r="I1269" t="str">
        <f>_xlfn.XLOOKUP(Table3[[#This Row],[Category Id]],DataCo_Products[Product Category Id],DataCo_Products[Product Category Name])</f>
        <v>Hockey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>
        <v>7</v>
      </c>
      <c r="T1269">
        <v>135</v>
      </c>
      <c r="U1269" t="str">
        <f>_xlfn.XLOOKUP(Table3[[#This Row],[Product Id]],DataCo_Products[Product Id],DataCo_Products[Product Name])</f>
        <v>Nike Dri-FIT Crew Sock 6 Pack</v>
      </c>
      <c r="V1269">
        <v>22</v>
      </c>
      <c r="W1269">
        <v>19.656208341820829</v>
      </c>
      <c r="X1269">
        <v>5</v>
      </c>
      <c r="Y1269">
        <v>5.5</v>
      </c>
      <c r="Z1269">
        <v>110</v>
      </c>
      <c r="AA1269" t="str">
        <f>IF(AND(Table3[[#This Row],[Payment Type]]="CASH",Table3[[#This Row],[Sales]]&gt;200),"Cash Over 200",IF(AND(Table3[[#This Row],[Payment Type]]="CASH",Table3[[#This Row],[Sales]]&lt;200),"Cash not over 200", "Non-Cash Payments"))</f>
        <v>Non-Cash Payments</v>
      </c>
      <c r="AB1269" t="s">
        <v>66</v>
      </c>
    </row>
    <row r="1270" spans="1:28" x14ac:dyDescent="0.35">
      <c r="A1270">
        <v>33847</v>
      </c>
      <c r="B1270" s="1">
        <v>42618</v>
      </c>
      <c r="C1270">
        <v>1</v>
      </c>
      <c r="D1270">
        <f>WORKDAY(Table3[[#This Row],[Days for shipment (scheduled)]],Table4[[#This Row],[Week Day]])</f>
        <v>6</v>
      </c>
      <c r="E1270">
        <v>1</v>
      </c>
      <c r="F1270" t="s">
        <v>187</v>
      </c>
      <c r="H1270">
        <v>7</v>
      </c>
      <c r="I1270" t="str">
        <f>_xlfn.XLOOKUP(Table3[[#This Row],[Category Id]],DataCo_Products[Product Category Id],DataCo_Products[Product Category Name])</f>
        <v>Hockey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>
        <v>7</v>
      </c>
      <c r="T1270">
        <v>135</v>
      </c>
      <c r="U1270" t="str">
        <f>_xlfn.XLOOKUP(Table3[[#This Row],[Product Id]],DataCo_Products[Product Id],DataCo_Products[Product Name])</f>
        <v>Nike Dri-FIT Crew Sock 6 Pack</v>
      </c>
      <c r="V1270">
        <v>22</v>
      </c>
      <c r="W1270">
        <v>19.656208341820829</v>
      </c>
      <c r="X1270">
        <v>2</v>
      </c>
      <c r="Y1270">
        <v>5.7199997900000001</v>
      </c>
      <c r="Z1270">
        <v>44</v>
      </c>
      <c r="AA1270" t="str">
        <f>IF(AND(Table3[[#This Row],[Payment Type]]="CASH",Table3[[#This Row],[Sales]]&gt;200),"Cash Over 200",IF(AND(Table3[[#This Row],[Payment Type]]="CASH",Table3[[#This Row],[Sales]]&lt;200),"Cash not over 200", "Non-Cash Payments"))</f>
        <v>Cash not over 200</v>
      </c>
      <c r="AB127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109-E398-4CE5-B6F9-159C397CCCB7}">
  <dimension ref="A1:BDE1462"/>
  <sheetViews>
    <sheetView workbookViewId="0">
      <selection activeCell="B19" sqref="B19"/>
    </sheetView>
  </sheetViews>
  <sheetFormatPr defaultRowHeight="15.5" x14ac:dyDescent="0.35"/>
  <cols>
    <col min="1" max="1" width="9.75" bestFit="1" customWidth="1"/>
    <col min="2" max="2" width="12.1640625" customWidth="1"/>
    <col min="5" max="5" width="9.75" bestFit="1" customWidth="1"/>
  </cols>
  <sheetData>
    <row r="1" spans="1:1461" x14ac:dyDescent="0.35">
      <c r="A1" t="s">
        <v>2022</v>
      </c>
      <c r="B1" t="s">
        <v>3037</v>
      </c>
    </row>
    <row r="2" spans="1:1461" x14ac:dyDescent="0.35">
      <c r="A2" s="1">
        <v>42005</v>
      </c>
      <c r="B2">
        <f>WEEKDAY(Table4[[#This Row],[Date]],2)</f>
        <v>4</v>
      </c>
      <c r="C2" s="1"/>
      <c r="D2" s="1"/>
      <c r="E2" s="1" t="s">
        <v>3038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</row>
    <row r="3" spans="1:1461" x14ac:dyDescent="0.35">
      <c r="A3" s="1">
        <v>42006</v>
      </c>
      <c r="B3">
        <f>WEEKDAY(Table4[[#This Row],[Date]],2)</f>
        <v>5</v>
      </c>
      <c r="E3" s="1">
        <f ca="1">TODAY()</f>
        <v>45188</v>
      </c>
    </row>
    <row r="4" spans="1:1461" x14ac:dyDescent="0.35">
      <c r="A4" s="1">
        <v>42007</v>
      </c>
      <c r="B4">
        <f>WEEKDAY(Table4[[#This Row],[Date]],2)</f>
        <v>6</v>
      </c>
    </row>
    <row r="5" spans="1:1461" x14ac:dyDescent="0.35">
      <c r="A5" s="1">
        <v>42008</v>
      </c>
      <c r="B5">
        <f>WEEKDAY(Table4[[#This Row],[Date]],2)</f>
        <v>7</v>
      </c>
    </row>
    <row r="6" spans="1:1461" x14ac:dyDescent="0.35">
      <c r="A6" s="1">
        <v>42009</v>
      </c>
      <c r="B6">
        <f>WEEKDAY(Table4[[#This Row],[Date]],2)</f>
        <v>1</v>
      </c>
    </row>
    <row r="7" spans="1:1461" x14ac:dyDescent="0.35">
      <c r="A7" s="1">
        <v>42010</v>
      </c>
      <c r="B7">
        <f>WEEKDAY(Table4[[#This Row],[Date]],2)</f>
        <v>2</v>
      </c>
    </row>
    <row r="8" spans="1:1461" x14ac:dyDescent="0.35">
      <c r="A8" s="1">
        <v>42011</v>
      </c>
      <c r="B8">
        <f>WEEKDAY(Table4[[#This Row],[Date]],2)</f>
        <v>3</v>
      </c>
    </row>
    <row r="9" spans="1:1461" x14ac:dyDescent="0.35">
      <c r="A9" s="1">
        <v>42012</v>
      </c>
      <c r="B9">
        <f>WEEKDAY(Table4[[#This Row],[Date]],2)</f>
        <v>4</v>
      </c>
    </row>
    <row r="10" spans="1:1461" x14ac:dyDescent="0.35">
      <c r="A10" s="1">
        <v>42013</v>
      </c>
      <c r="B10">
        <f>WEEKDAY(Table4[[#This Row],[Date]],2)</f>
        <v>5</v>
      </c>
    </row>
    <row r="11" spans="1:1461" x14ac:dyDescent="0.35">
      <c r="A11" s="1">
        <v>42014</v>
      </c>
      <c r="B11">
        <f>WEEKDAY(Table4[[#This Row],[Date]],2)</f>
        <v>6</v>
      </c>
    </row>
    <row r="12" spans="1:1461" x14ac:dyDescent="0.35">
      <c r="A12" s="1">
        <v>42015</v>
      </c>
      <c r="B12">
        <f>WEEKDAY(Table4[[#This Row],[Date]],2)</f>
        <v>7</v>
      </c>
    </row>
    <row r="13" spans="1:1461" x14ac:dyDescent="0.35">
      <c r="A13" s="1">
        <v>42016</v>
      </c>
      <c r="B13">
        <f>WEEKDAY(Table4[[#This Row],[Date]],2)</f>
        <v>1</v>
      </c>
    </row>
    <row r="14" spans="1:1461" x14ac:dyDescent="0.35">
      <c r="A14" s="1">
        <v>42017</v>
      </c>
      <c r="B14">
        <f>WEEKDAY(Table4[[#This Row],[Date]],2)</f>
        <v>2</v>
      </c>
    </row>
    <row r="15" spans="1:1461" x14ac:dyDescent="0.35">
      <c r="A15" s="1">
        <v>42018</v>
      </c>
      <c r="B15">
        <f>WEEKDAY(Table4[[#This Row],[Date]],2)</f>
        <v>3</v>
      </c>
    </row>
    <row r="16" spans="1:1461" x14ac:dyDescent="0.35">
      <c r="A16" s="1">
        <v>42019</v>
      </c>
      <c r="B16">
        <f>WEEKDAY(Table4[[#This Row],[Date]],2)</f>
        <v>4</v>
      </c>
    </row>
    <row r="17" spans="1:2" x14ac:dyDescent="0.35">
      <c r="A17" s="1">
        <v>42020</v>
      </c>
      <c r="B17">
        <f>WEEKDAY(Table4[[#This Row],[Date]],2)</f>
        <v>5</v>
      </c>
    </row>
    <row r="18" spans="1:2" x14ac:dyDescent="0.35">
      <c r="A18" s="1">
        <v>42021</v>
      </c>
      <c r="B18">
        <f>WEEKDAY(Table4[[#This Row],[Date]],2)</f>
        <v>6</v>
      </c>
    </row>
    <row r="19" spans="1:2" x14ac:dyDescent="0.35">
      <c r="A19" s="1">
        <v>42022</v>
      </c>
      <c r="B19">
        <f>WEEKDAY(Table4[[#This Row],[Date]],2)</f>
        <v>7</v>
      </c>
    </row>
    <row r="20" spans="1:2" x14ac:dyDescent="0.35">
      <c r="A20" s="1">
        <v>42023</v>
      </c>
      <c r="B20">
        <f>WEEKDAY(Table4[[#This Row],[Date]],2)</f>
        <v>1</v>
      </c>
    </row>
    <row r="21" spans="1:2" x14ac:dyDescent="0.35">
      <c r="A21" s="1">
        <v>42024</v>
      </c>
      <c r="B21">
        <f>WEEKDAY(Table4[[#This Row],[Date]],2)</f>
        <v>2</v>
      </c>
    </row>
    <row r="22" spans="1:2" x14ac:dyDescent="0.35">
      <c r="A22" s="1">
        <v>42025</v>
      </c>
      <c r="B22">
        <f>WEEKDAY(Table4[[#This Row],[Date]],2)</f>
        <v>3</v>
      </c>
    </row>
    <row r="23" spans="1:2" x14ac:dyDescent="0.35">
      <c r="A23" s="1">
        <v>42026</v>
      </c>
      <c r="B23">
        <f>WEEKDAY(Table4[[#This Row],[Date]],2)</f>
        <v>4</v>
      </c>
    </row>
    <row r="24" spans="1:2" x14ac:dyDescent="0.35">
      <c r="A24" s="1">
        <v>42027</v>
      </c>
      <c r="B24">
        <f>WEEKDAY(Table4[[#This Row],[Date]],2)</f>
        <v>5</v>
      </c>
    </row>
    <row r="25" spans="1:2" x14ac:dyDescent="0.35">
      <c r="A25" s="1">
        <v>42028</v>
      </c>
      <c r="B25">
        <f>WEEKDAY(Table4[[#This Row],[Date]],2)</f>
        <v>6</v>
      </c>
    </row>
    <row r="26" spans="1:2" x14ac:dyDescent="0.35">
      <c r="A26" s="1">
        <v>42029</v>
      </c>
      <c r="B26">
        <f>WEEKDAY(Table4[[#This Row],[Date]],2)</f>
        <v>7</v>
      </c>
    </row>
    <row r="27" spans="1:2" x14ac:dyDescent="0.35">
      <c r="A27" s="1">
        <v>42030</v>
      </c>
      <c r="B27">
        <f>WEEKDAY(Table4[[#This Row],[Date]],2)</f>
        <v>1</v>
      </c>
    </row>
    <row r="28" spans="1:2" x14ac:dyDescent="0.35">
      <c r="A28" s="1">
        <v>42031</v>
      </c>
      <c r="B28">
        <f>WEEKDAY(Table4[[#This Row],[Date]],2)</f>
        <v>2</v>
      </c>
    </row>
    <row r="29" spans="1:2" x14ac:dyDescent="0.35">
      <c r="A29" s="1">
        <v>42032</v>
      </c>
      <c r="B29">
        <f>WEEKDAY(Table4[[#This Row],[Date]],2)</f>
        <v>3</v>
      </c>
    </row>
    <row r="30" spans="1:2" x14ac:dyDescent="0.35">
      <c r="A30" s="1">
        <v>42033</v>
      </c>
      <c r="B30">
        <f>WEEKDAY(Table4[[#This Row],[Date]],2)</f>
        <v>4</v>
      </c>
    </row>
    <row r="31" spans="1:2" x14ac:dyDescent="0.35">
      <c r="A31" s="1">
        <v>42034</v>
      </c>
      <c r="B31">
        <f>WEEKDAY(Table4[[#This Row],[Date]],2)</f>
        <v>5</v>
      </c>
    </row>
    <row r="32" spans="1:2" x14ac:dyDescent="0.35">
      <c r="A32" s="1">
        <v>42035</v>
      </c>
      <c r="B32">
        <f>WEEKDAY(Table4[[#This Row],[Date]],2)</f>
        <v>6</v>
      </c>
    </row>
    <row r="33" spans="1:2" x14ac:dyDescent="0.35">
      <c r="A33" s="1">
        <v>42036</v>
      </c>
      <c r="B33">
        <f>WEEKDAY(Table4[[#This Row],[Date]],2)</f>
        <v>7</v>
      </c>
    </row>
    <row r="34" spans="1:2" x14ac:dyDescent="0.35">
      <c r="A34" s="1">
        <v>42037</v>
      </c>
      <c r="B34">
        <f>WEEKDAY(Table4[[#This Row],[Date]],2)</f>
        <v>1</v>
      </c>
    </row>
    <row r="35" spans="1:2" x14ac:dyDescent="0.35">
      <c r="A35" s="1">
        <v>42038</v>
      </c>
      <c r="B35">
        <f>WEEKDAY(Table4[[#This Row],[Date]],2)</f>
        <v>2</v>
      </c>
    </row>
    <row r="36" spans="1:2" x14ac:dyDescent="0.35">
      <c r="A36" s="1">
        <v>42039</v>
      </c>
      <c r="B36">
        <f>WEEKDAY(Table4[[#This Row],[Date]],2)</f>
        <v>3</v>
      </c>
    </row>
    <row r="37" spans="1:2" x14ac:dyDescent="0.35">
      <c r="A37" s="1">
        <v>42040</v>
      </c>
      <c r="B37">
        <f>WEEKDAY(Table4[[#This Row],[Date]],2)</f>
        <v>4</v>
      </c>
    </row>
    <row r="38" spans="1:2" x14ac:dyDescent="0.35">
      <c r="A38" s="1">
        <v>42041</v>
      </c>
      <c r="B38">
        <f>WEEKDAY(Table4[[#This Row],[Date]],2)</f>
        <v>5</v>
      </c>
    </row>
    <row r="39" spans="1:2" x14ac:dyDescent="0.35">
      <c r="A39" s="1">
        <v>42042</v>
      </c>
      <c r="B39">
        <f>WEEKDAY(Table4[[#This Row],[Date]],2)</f>
        <v>6</v>
      </c>
    </row>
    <row r="40" spans="1:2" x14ac:dyDescent="0.35">
      <c r="A40" s="1">
        <v>42043</v>
      </c>
      <c r="B40">
        <f>WEEKDAY(Table4[[#This Row],[Date]],2)</f>
        <v>7</v>
      </c>
    </row>
    <row r="41" spans="1:2" x14ac:dyDescent="0.35">
      <c r="A41" s="1">
        <v>42044</v>
      </c>
      <c r="B41">
        <f>WEEKDAY(Table4[[#This Row],[Date]],2)</f>
        <v>1</v>
      </c>
    </row>
    <row r="42" spans="1:2" x14ac:dyDescent="0.35">
      <c r="A42" s="1">
        <v>42045</v>
      </c>
      <c r="B42">
        <f>WEEKDAY(Table4[[#This Row],[Date]],2)</f>
        <v>2</v>
      </c>
    </row>
    <row r="43" spans="1:2" x14ac:dyDescent="0.35">
      <c r="A43" s="1">
        <v>42046</v>
      </c>
      <c r="B43">
        <f>WEEKDAY(Table4[[#This Row],[Date]],2)</f>
        <v>3</v>
      </c>
    </row>
    <row r="44" spans="1:2" x14ac:dyDescent="0.35">
      <c r="A44" s="1">
        <v>42047</v>
      </c>
      <c r="B44">
        <f>WEEKDAY(Table4[[#This Row],[Date]],2)</f>
        <v>4</v>
      </c>
    </row>
    <row r="45" spans="1:2" x14ac:dyDescent="0.35">
      <c r="A45" s="1">
        <v>42048</v>
      </c>
      <c r="B45">
        <f>WEEKDAY(Table4[[#This Row],[Date]],2)</f>
        <v>5</v>
      </c>
    </row>
    <row r="46" spans="1:2" x14ac:dyDescent="0.35">
      <c r="A46" s="1">
        <v>42049</v>
      </c>
      <c r="B46">
        <f>WEEKDAY(Table4[[#This Row],[Date]],2)</f>
        <v>6</v>
      </c>
    </row>
    <row r="47" spans="1:2" x14ac:dyDescent="0.35">
      <c r="A47" s="1">
        <v>42050</v>
      </c>
      <c r="B47">
        <f>WEEKDAY(Table4[[#This Row],[Date]],2)</f>
        <v>7</v>
      </c>
    </row>
    <row r="48" spans="1:2" x14ac:dyDescent="0.35">
      <c r="A48" s="1">
        <v>42051</v>
      </c>
      <c r="B48">
        <f>WEEKDAY(Table4[[#This Row],[Date]],2)</f>
        <v>1</v>
      </c>
    </row>
    <row r="49" spans="1:2" x14ac:dyDescent="0.35">
      <c r="A49" s="1">
        <v>42052</v>
      </c>
      <c r="B49">
        <f>WEEKDAY(Table4[[#This Row],[Date]],2)</f>
        <v>2</v>
      </c>
    </row>
    <row r="50" spans="1:2" x14ac:dyDescent="0.35">
      <c r="A50" s="1">
        <v>42053</v>
      </c>
      <c r="B50">
        <f>WEEKDAY(Table4[[#This Row],[Date]],2)</f>
        <v>3</v>
      </c>
    </row>
    <row r="51" spans="1:2" x14ac:dyDescent="0.35">
      <c r="A51" s="1">
        <v>42054</v>
      </c>
      <c r="B51">
        <f>WEEKDAY(Table4[[#This Row],[Date]],2)</f>
        <v>4</v>
      </c>
    </row>
    <row r="52" spans="1:2" x14ac:dyDescent="0.35">
      <c r="A52" s="1">
        <v>42055</v>
      </c>
      <c r="B52">
        <f>WEEKDAY(Table4[[#This Row],[Date]],2)</f>
        <v>5</v>
      </c>
    </row>
    <row r="53" spans="1:2" x14ac:dyDescent="0.35">
      <c r="A53" s="1">
        <v>42056</v>
      </c>
      <c r="B53">
        <f>WEEKDAY(Table4[[#This Row],[Date]],2)</f>
        <v>6</v>
      </c>
    </row>
    <row r="54" spans="1:2" x14ac:dyDescent="0.35">
      <c r="A54" s="1">
        <v>42057</v>
      </c>
      <c r="B54">
        <f>WEEKDAY(Table4[[#This Row],[Date]],2)</f>
        <v>7</v>
      </c>
    </row>
    <row r="55" spans="1:2" x14ac:dyDescent="0.35">
      <c r="A55" s="1">
        <v>42058</v>
      </c>
      <c r="B55">
        <f>WEEKDAY(Table4[[#This Row],[Date]],2)</f>
        <v>1</v>
      </c>
    </row>
    <row r="56" spans="1:2" x14ac:dyDescent="0.35">
      <c r="A56" s="1">
        <v>42059</v>
      </c>
      <c r="B56">
        <f>WEEKDAY(Table4[[#This Row],[Date]],2)</f>
        <v>2</v>
      </c>
    </row>
    <row r="57" spans="1:2" x14ac:dyDescent="0.35">
      <c r="A57" s="1">
        <v>42060</v>
      </c>
      <c r="B57">
        <f>WEEKDAY(Table4[[#This Row],[Date]],2)</f>
        <v>3</v>
      </c>
    </row>
    <row r="58" spans="1:2" x14ac:dyDescent="0.35">
      <c r="A58" s="1">
        <v>42061</v>
      </c>
      <c r="B58">
        <f>WEEKDAY(Table4[[#This Row],[Date]],2)</f>
        <v>4</v>
      </c>
    </row>
    <row r="59" spans="1:2" x14ac:dyDescent="0.35">
      <c r="A59" s="1">
        <v>42062</v>
      </c>
      <c r="B59">
        <f>WEEKDAY(Table4[[#This Row],[Date]],2)</f>
        <v>5</v>
      </c>
    </row>
    <row r="60" spans="1:2" x14ac:dyDescent="0.35">
      <c r="A60" s="1">
        <v>42063</v>
      </c>
      <c r="B60">
        <f>WEEKDAY(Table4[[#This Row],[Date]],2)</f>
        <v>6</v>
      </c>
    </row>
    <row r="61" spans="1:2" x14ac:dyDescent="0.35">
      <c r="A61" s="1">
        <v>42064</v>
      </c>
      <c r="B61">
        <f>WEEKDAY(Table4[[#This Row],[Date]],2)</f>
        <v>7</v>
      </c>
    </row>
    <row r="62" spans="1:2" x14ac:dyDescent="0.35">
      <c r="A62" s="1">
        <v>42065</v>
      </c>
      <c r="B62">
        <f>WEEKDAY(Table4[[#This Row],[Date]],2)</f>
        <v>1</v>
      </c>
    </row>
    <row r="63" spans="1:2" x14ac:dyDescent="0.35">
      <c r="A63" s="1">
        <v>42066</v>
      </c>
      <c r="B63">
        <f>WEEKDAY(Table4[[#This Row],[Date]],2)</f>
        <v>2</v>
      </c>
    </row>
    <row r="64" spans="1:2" x14ac:dyDescent="0.35">
      <c r="A64" s="1">
        <v>42067</v>
      </c>
      <c r="B64">
        <f>WEEKDAY(Table4[[#This Row],[Date]],2)</f>
        <v>3</v>
      </c>
    </row>
    <row r="65" spans="1:2" x14ac:dyDescent="0.35">
      <c r="A65" s="1">
        <v>42068</v>
      </c>
      <c r="B65">
        <f>WEEKDAY(Table4[[#This Row],[Date]],2)</f>
        <v>4</v>
      </c>
    </row>
    <row r="66" spans="1:2" x14ac:dyDescent="0.35">
      <c r="A66" s="1">
        <v>42069</v>
      </c>
      <c r="B66">
        <f>WEEKDAY(Table4[[#This Row],[Date]],2)</f>
        <v>5</v>
      </c>
    </row>
    <row r="67" spans="1:2" x14ac:dyDescent="0.35">
      <c r="A67" s="1">
        <v>42070</v>
      </c>
      <c r="B67">
        <f>WEEKDAY(Table4[[#This Row],[Date]],2)</f>
        <v>6</v>
      </c>
    </row>
    <row r="68" spans="1:2" x14ac:dyDescent="0.35">
      <c r="A68" s="1">
        <v>42071</v>
      </c>
      <c r="B68">
        <f>WEEKDAY(Table4[[#This Row],[Date]],2)</f>
        <v>7</v>
      </c>
    </row>
    <row r="69" spans="1:2" x14ac:dyDescent="0.35">
      <c r="A69" s="1">
        <v>42072</v>
      </c>
      <c r="B69">
        <f>WEEKDAY(Table4[[#This Row],[Date]],2)</f>
        <v>1</v>
      </c>
    </row>
    <row r="70" spans="1:2" x14ac:dyDescent="0.35">
      <c r="A70" s="1">
        <v>42073</v>
      </c>
      <c r="B70">
        <f>WEEKDAY(Table4[[#This Row],[Date]],2)</f>
        <v>2</v>
      </c>
    </row>
    <row r="71" spans="1:2" x14ac:dyDescent="0.35">
      <c r="A71" s="1">
        <v>42074</v>
      </c>
      <c r="B71">
        <f>WEEKDAY(Table4[[#This Row],[Date]],2)</f>
        <v>3</v>
      </c>
    </row>
    <row r="72" spans="1:2" x14ac:dyDescent="0.35">
      <c r="A72" s="1">
        <v>42075</v>
      </c>
      <c r="B72">
        <f>WEEKDAY(Table4[[#This Row],[Date]],2)</f>
        <v>4</v>
      </c>
    </row>
    <row r="73" spans="1:2" x14ac:dyDescent="0.35">
      <c r="A73" s="1">
        <v>42076</v>
      </c>
      <c r="B73">
        <f>WEEKDAY(Table4[[#This Row],[Date]],2)</f>
        <v>5</v>
      </c>
    </row>
    <row r="74" spans="1:2" x14ac:dyDescent="0.35">
      <c r="A74" s="1">
        <v>42077</v>
      </c>
      <c r="B74">
        <f>WEEKDAY(Table4[[#This Row],[Date]],2)</f>
        <v>6</v>
      </c>
    </row>
    <row r="75" spans="1:2" x14ac:dyDescent="0.35">
      <c r="A75" s="1">
        <v>42078</v>
      </c>
      <c r="B75">
        <f>WEEKDAY(Table4[[#This Row],[Date]],2)</f>
        <v>7</v>
      </c>
    </row>
    <row r="76" spans="1:2" x14ac:dyDescent="0.35">
      <c r="A76" s="1">
        <v>42079</v>
      </c>
      <c r="B76">
        <f>WEEKDAY(Table4[[#This Row],[Date]],2)</f>
        <v>1</v>
      </c>
    </row>
    <row r="77" spans="1:2" x14ac:dyDescent="0.35">
      <c r="A77" s="1">
        <v>42080</v>
      </c>
      <c r="B77">
        <f>WEEKDAY(Table4[[#This Row],[Date]],2)</f>
        <v>2</v>
      </c>
    </row>
    <row r="78" spans="1:2" x14ac:dyDescent="0.35">
      <c r="A78" s="1">
        <v>42081</v>
      </c>
      <c r="B78">
        <f>WEEKDAY(Table4[[#This Row],[Date]],2)</f>
        <v>3</v>
      </c>
    </row>
    <row r="79" spans="1:2" x14ac:dyDescent="0.35">
      <c r="A79" s="1">
        <v>42082</v>
      </c>
      <c r="B79">
        <f>WEEKDAY(Table4[[#This Row],[Date]],2)</f>
        <v>4</v>
      </c>
    </row>
    <row r="80" spans="1:2" x14ac:dyDescent="0.35">
      <c r="A80" s="1">
        <v>42083</v>
      </c>
      <c r="B80">
        <f>WEEKDAY(Table4[[#This Row],[Date]],2)</f>
        <v>5</v>
      </c>
    </row>
    <row r="81" spans="1:2" x14ac:dyDescent="0.35">
      <c r="A81" s="1">
        <v>42084</v>
      </c>
      <c r="B81">
        <f>WEEKDAY(Table4[[#This Row],[Date]],2)</f>
        <v>6</v>
      </c>
    </row>
    <row r="82" spans="1:2" x14ac:dyDescent="0.35">
      <c r="A82" s="1">
        <v>42085</v>
      </c>
      <c r="B82">
        <f>WEEKDAY(Table4[[#This Row],[Date]],2)</f>
        <v>7</v>
      </c>
    </row>
    <row r="83" spans="1:2" x14ac:dyDescent="0.35">
      <c r="A83" s="1">
        <v>42086</v>
      </c>
      <c r="B83">
        <f>WEEKDAY(Table4[[#This Row],[Date]],2)</f>
        <v>1</v>
      </c>
    </row>
    <row r="84" spans="1:2" x14ac:dyDescent="0.35">
      <c r="A84" s="1">
        <v>42087</v>
      </c>
      <c r="B84">
        <f>WEEKDAY(Table4[[#This Row],[Date]],2)</f>
        <v>2</v>
      </c>
    </row>
    <row r="85" spans="1:2" x14ac:dyDescent="0.35">
      <c r="A85" s="1">
        <v>42088</v>
      </c>
      <c r="B85">
        <f>WEEKDAY(Table4[[#This Row],[Date]],2)</f>
        <v>3</v>
      </c>
    </row>
    <row r="86" spans="1:2" x14ac:dyDescent="0.35">
      <c r="A86" s="1">
        <v>42089</v>
      </c>
      <c r="B86">
        <f>WEEKDAY(Table4[[#This Row],[Date]],2)</f>
        <v>4</v>
      </c>
    </row>
    <row r="87" spans="1:2" x14ac:dyDescent="0.35">
      <c r="A87" s="1">
        <v>42090</v>
      </c>
      <c r="B87">
        <f>WEEKDAY(Table4[[#This Row],[Date]],2)</f>
        <v>5</v>
      </c>
    </row>
    <row r="88" spans="1:2" x14ac:dyDescent="0.35">
      <c r="A88" s="1">
        <v>42091</v>
      </c>
      <c r="B88">
        <f>WEEKDAY(Table4[[#This Row],[Date]],2)</f>
        <v>6</v>
      </c>
    </row>
    <row r="89" spans="1:2" x14ac:dyDescent="0.35">
      <c r="A89" s="1">
        <v>42092</v>
      </c>
      <c r="B89">
        <f>WEEKDAY(Table4[[#This Row],[Date]],2)</f>
        <v>7</v>
      </c>
    </row>
    <row r="90" spans="1:2" x14ac:dyDescent="0.35">
      <c r="A90" s="1">
        <v>42093</v>
      </c>
      <c r="B90">
        <f>WEEKDAY(Table4[[#This Row],[Date]],2)</f>
        <v>1</v>
      </c>
    </row>
    <row r="91" spans="1:2" x14ac:dyDescent="0.35">
      <c r="A91" s="1">
        <v>42094</v>
      </c>
      <c r="B91">
        <f>WEEKDAY(Table4[[#This Row],[Date]],2)</f>
        <v>2</v>
      </c>
    </row>
    <row r="92" spans="1:2" x14ac:dyDescent="0.35">
      <c r="A92" s="1">
        <v>42095</v>
      </c>
      <c r="B92">
        <f>WEEKDAY(Table4[[#This Row],[Date]],2)</f>
        <v>3</v>
      </c>
    </row>
    <row r="93" spans="1:2" x14ac:dyDescent="0.35">
      <c r="A93" s="1">
        <v>42096</v>
      </c>
      <c r="B93">
        <f>WEEKDAY(Table4[[#This Row],[Date]],2)</f>
        <v>4</v>
      </c>
    </row>
    <row r="94" spans="1:2" x14ac:dyDescent="0.35">
      <c r="A94" s="1">
        <v>42097</v>
      </c>
      <c r="B94">
        <f>WEEKDAY(Table4[[#This Row],[Date]],2)</f>
        <v>5</v>
      </c>
    </row>
    <row r="95" spans="1:2" x14ac:dyDescent="0.35">
      <c r="A95" s="1">
        <v>42098</v>
      </c>
      <c r="B95">
        <f>WEEKDAY(Table4[[#This Row],[Date]],2)</f>
        <v>6</v>
      </c>
    </row>
    <row r="96" spans="1:2" x14ac:dyDescent="0.35">
      <c r="A96" s="1">
        <v>42099</v>
      </c>
      <c r="B96">
        <f>WEEKDAY(Table4[[#This Row],[Date]],2)</f>
        <v>7</v>
      </c>
    </row>
    <row r="97" spans="1:2" x14ac:dyDescent="0.35">
      <c r="A97" s="1">
        <v>42100</v>
      </c>
      <c r="B97">
        <f>WEEKDAY(Table4[[#This Row],[Date]],2)</f>
        <v>1</v>
      </c>
    </row>
    <row r="98" spans="1:2" x14ac:dyDescent="0.35">
      <c r="A98" s="1">
        <v>42101</v>
      </c>
      <c r="B98">
        <f>WEEKDAY(Table4[[#This Row],[Date]],2)</f>
        <v>2</v>
      </c>
    </row>
    <row r="99" spans="1:2" x14ac:dyDescent="0.35">
      <c r="A99" s="1">
        <v>42102</v>
      </c>
      <c r="B99">
        <f>WEEKDAY(Table4[[#This Row],[Date]],2)</f>
        <v>3</v>
      </c>
    </row>
    <row r="100" spans="1:2" x14ac:dyDescent="0.35">
      <c r="A100" s="1">
        <v>42103</v>
      </c>
      <c r="B100">
        <f>WEEKDAY(Table4[[#This Row],[Date]],2)</f>
        <v>4</v>
      </c>
    </row>
    <row r="101" spans="1:2" x14ac:dyDescent="0.35">
      <c r="A101" s="1">
        <v>42104</v>
      </c>
      <c r="B101">
        <f>WEEKDAY(Table4[[#This Row],[Date]],2)</f>
        <v>5</v>
      </c>
    </row>
    <row r="102" spans="1:2" x14ac:dyDescent="0.35">
      <c r="A102" s="1">
        <v>42105</v>
      </c>
      <c r="B102">
        <f>WEEKDAY(Table4[[#This Row],[Date]],2)</f>
        <v>6</v>
      </c>
    </row>
    <row r="103" spans="1:2" x14ac:dyDescent="0.35">
      <c r="A103" s="1">
        <v>42106</v>
      </c>
      <c r="B103">
        <f>WEEKDAY(Table4[[#This Row],[Date]],2)</f>
        <v>7</v>
      </c>
    </row>
    <row r="104" spans="1:2" x14ac:dyDescent="0.35">
      <c r="A104" s="1">
        <v>42107</v>
      </c>
      <c r="B104">
        <f>WEEKDAY(Table4[[#This Row],[Date]],2)</f>
        <v>1</v>
      </c>
    </row>
    <row r="105" spans="1:2" x14ac:dyDescent="0.35">
      <c r="A105" s="1">
        <v>42108</v>
      </c>
      <c r="B105">
        <f>WEEKDAY(Table4[[#This Row],[Date]],2)</f>
        <v>2</v>
      </c>
    </row>
    <row r="106" spans="1:2" x14ac:dyDescent="0.35">
      <c r="A106" s="1">
        <v>42109</v>
      </c>
      <c r="B106">
        <f>WEEKDAY(Table4[[#This Row],[Date]],2)</f>
        <v>3</v>
      </c>
    </row>
    <row r="107" spans="1:2" x14ac:dyDescent="0.35">
      <c r="A107" s="1">
        <v>42110</v>
      </c>
      <c r="B107">
        <f>WEEKDAY(Table4[[#This Row],[Date]],2)</f>
        <v>4</v>
      </c>
    </row>
    <row r="108" spans="1:2" x14ac:dyDescent="0.35">
      <c r="A108" s="1">
        <v>42111</v>
      </c>
      <c r="B108">
        <f>WEEKDAY(Table4[[#This Row],[Date]],2)</f>
        <v>5</v>
      </c>
    </row>
    <row r="109" spans="1:2" x14ac:dyDescent="0.35">
      <c r="A109" s="1">
        <v>42112</v>
      </c>
      <c r="B109">
        <f>WEEKDAY(Table4[[#This Row],[Date]],2)</f>
        <v>6</v>
      </c>
    </row>
    <row r="110" spans="1:2" x14ac:dyDescent="0.35">
      <c r="A110" s="1">
        <v>42113</v>
      </c>
      <c r="B110">
        <f>WEEKDAY(Table4[[#This Row],[Date]],2)</f>
        <v>7</v>
      </c>
    </row>
    <row r="111" spans="1:2" x14ac:dyDescent="0.35">
      <c r="A111" s="1">
        <v>42114</v>
      </c>
      <c r="B111">
        <f>WEEKDAY(Table4[[#This Row],[Date]],2)</f>
        <v>1</v>
      </c>
    </row>
    <row r="112" spans="1:2" x14ac:dyDescent="0.35">
      <c r="A112" s="1">
        <v>42115</v>
      </c>
      <c r="B112">
        <f>WEEKDAY(Table4[[#This Row],[Date]],2)</f>
        <v>2</v>
      </c>
    </row>
    <row r="113" spans="1:2" x14ac:dyDescent="0.35">
      <c r="A113" s="1">
        <v>42116</v>
      </c>
      <c r="B113">
        <f>WEEKDAY(Table4[[#This Row],[Date]],2)</f>
        <v>3</v>
      </c>
    </row>
    <row r="114" spans="1:2" x14ac:dyDescent="0.35">
      <c r="A114" s="1">
        <v>42117</v>
      </c>
      <c r="B114">
        <f>WEEKDAY(Table4[[#This Row],[Date]],2)</f>
        <v>4</v>
      </c>
    </row>
    <row r="115" spans="1:2" x14ac:dyDescent="0.35">
      <c r="A115" s="1">
        <v>42118</v>
      </c>
      <c r="B115">
        <f>WEEKDAY(Table4[[#This Row],[Date]],2)</f>
        <v>5</v>
      </c>
    </row>
    <row r="116" spans="1:2" x14ac:dyDescent="0.35">
      <c r="A116" s="1">
        <v>42119</v>
      </c>
      <c r="B116">
        <f>WEEKDAY(Table4[[#This Row],[Date]],2)</f>
        <v>6</v>
      </c>
    </row>
    <row r="117" spans="1:2" x14ac:dyDescent="0.35">
      <c r="A117" s="1">
        <v>42120</v>
      </c>
      <c r="B117">
        <f>WEEKDAY(Table4[[#This Row],[Date]],2)</f>
        <v>7</v>
      </c>
    </row>
    <row r="118" spans="1:2" x14ac:dyDescent="0.35">
      <c r="A118" s="1">
        <v>42121</v>
      </c>
      <c r="B118">
        <f>WEEKDAY(Table4[[#This Row],[Date]],2)</f>
        <v>1</v>
      </c>
    </row>
    <row r="119" spans="1:2" x14ac:dyDescent="0.35">
      <c r="A119" s="1">
        <v>42122</v>
      </c>
      <c r="B119">
        <f>WEEKDAY(Table4[[#This Row],[Date]],2)</f>
        <v>2</v>
      </c>
    </row>
    <row r="120" spans="1:2" x14ac:dyDescent="0.35">
      <c r="A120" s="1">
        <v>42123</v>
      </c>
      <c r="B120">
        <f>WEEKDAY(Table4[[#This Row],[Date]],2)</f>
        <v>3</v>
      </c>
    </row>
    <row r="121" spans="1:2" x14ac:dyDescent="0.35">
      <c r="A121" s="1">
        <v>42124</v>
      </c>
      <c r="B121">
        <f>WEEKDAY(Table4[[#This Row],[Date]],2)</f>
        <v>4</v>
      </c>
    </row>
    <row r="122" spans="1:2" x14ac:dyDescent="0.35">
      <c r="A122" s="1">
        <v>42125</v>
      </c>
      <c r="B122">
        <f>WEEKDAY(Table4[[#This Row],[Date]],2)</f>
        <v>5</v>
      </c>
    </row>
    <row r="123" spans="1:2" x14ac:dyDescent="0.35">
      <c r="A123" s="1">
        <v>42126</v>
      </c>
      <c r="B123">
        <f>WEEKDAY(Table4[[#This Row],[Date]],2)</f>
        <v>6</v>
      </c>
    </row>
    <row r="124" spans="1:2" x14ac:dyDescent="0.35">
      <c r="A124" s="1">
        <v>42127</v>
      </c>
      <c r="B124">
        <f>WEEKDAY(Table4[[#This Row],[Date]],2)</f>
        <v>7</v>
      </c>
    </row>
    <row r="125" spans="1:2" x14ac:dyDescent="0.35">
      <c r="A125" s="1">
        <v>42128</v>
      </c>
      <c r="B125">
        <f>WEEKDAY(Table4[[#This Row],[Date]],2)</f>
        <v>1</v>
      </c>
    </row>
    <row r="126" spans="1:2" x14ac:dyDescent="0.35">
      <c r="A126" s="1">
        <v>42129</v>
      </c>
      <c r="B126">
        <f>WEEKDAY(Table4[[#This Row],[Date]],2)</f>
        <v>2</v>
      </c>
    </row>
    <row r="127" spans="1:2" x14ac:dyDescent="0.35">
      <c r="A127" s="1">
        <v>42130</v>
      </c>
      <c r="B127">
        <f>WEEKDAY(Table4[[#This Row],[Date]],2)</f>
        <v>3</v>
      </c>
    </row>
    <row r="128" spans="1:2" x14ac:dyDescent="0.35">
      <c r="A128" s="1">
        <v>42131</v>
      </c>
      <c r="B128">
        <f>WEEKDAY(Table4[[#This Row],[Date]],2)</f>
        <v>4</v>
      </c>
    </row>
    <row r="129" spans="1:2" x14ac:dyDescent="0.35">
      <c r="A129" s="1">
        <v>42132</v>
      </c>
      <c r="B129">
        <f>WEEKDAY(Table4[[#This Row],[Date]],2)</f>
        <v>5</v>
      </c>
    </row>
    <row r="130" spans="1:2" x14ac:dyDescent="0.35">
      <c r="A130" s="1">
        <v>42133</v>
      </c>
      <c r="B130">
        <f>WEEKDAY(Table4[[#This Row],[Date]],2)</f>
        <v>6</v>
      </c>
    </row>
    <row r="131" spans="1:2" x14ac:dyDescent="0.35">
      <c r="A131" s="1">
        <v>42134</v>
      </c>
      <c r="B131">
        <f>WEEKDAY(Table4[[#This Row],[Date]],2)</f>
        <v>7</v>
      </c>
    </row>
    <row r="132" spans="1:2" x14ac:dyDescent="0.35">
      <c r="A132" s="1">
        <v>42135</v>
      </c>
      <c r="B132">
        <f>WEEKDAY(Table4[[#This Row],[Date]],2)</f>
        <v>1</v>
      </c>
    </row>
    <row r="133" spans="1:2" x14ac:dyDescent="0.35">
      <c r="A133" s="1">
        <v>42136</v>
      </c>
      <c r="B133">
        <f>WEEKDAY(Table4[[#This Row],[Date]],2)</f>
        <v>2</v>
      </c>
    </row>
    <row r="134" spans="1:2" x14ac:dyDescent="0.35">
      <c r="A134" s="1">
        <v>42137</v>
      </c>
      <c r="B134">
        <f>WEEKDAY(Table4[[#This Row],[Date]],2)</f>
        <v>3</v>
      </c>
    </row>
    <row r="135" spans="1:2" x14ac:dyDescent="0.35">
      <c r="A135" s="1">
        <v>42138</v>
      </c>
      <c r="B135">
        <f>WEEKDAY(Table4[[#This Row],[Date]],2)</f>
        <v>4</v>
      </c>
    </row>
    <row r="136" spans="1:2" x14ac:dyDescent="0.35">
      <c r="A136" s="1">
        <v>42139</v>
      </c>
      <c r="B136">
        <f>WEEKDAY(Table4[[#This Row],[Date]],2)</f>
        <v>5</v>
      </c>
    </row>
    <row r="137" spans="1:2" x14ac:dyDescent="0.35">
      <c r="A137" s="1">
        <v>42140</v>
      </c>
      <c r="B137">
        <f>WEEKDAY(Table4[[#This Row],[Date]],2)</f>
        <v>6</v>
      </c>
    </row>
    <row r="138" spans="1:2" x14ac:dyDescent="0.35">
      <c r="A138" s="1">
        <v>42141</v>
      </c>
      <c r="B138">
        <f>WEEKDAY(Table4[[#This Row],[Date]],2)</f>
        <v>7</v>
      </c>
    </row>
    <row r="139" spans="1:2" x14ac:dyDescent="0.35">
      <c r="A139" s="1">
        <v>42142</v>
      </c>
      <c r="B139">
        <f>WEEKDAY(Table4[[#This Row],[Date]],2)</f>
        <v>1</v>
      </c>
    </row>
    <row r="140" spans="1:2" x14ac:dyDescent="0.35">
      <c r="A140" s="1">
        <v>42143</v>
      </c>
      <c r="B140">
        <f>WEEKDAY(Table4[[#This Row],[Date]],2)</f>
        <v>2</v>
      </c>
    </row>
    <row r="141" spans="1:2" x14ac:dyDescent="0.35">
      <c r="A141" s="1">
        <v>42144</v>
      </c>
      <c r="B141">
        <f>WEEKDAY(Table4[[#This Row],[Date]],2)</f>
        <v>3</v>
      </c>
    </row>
    <row r="142" spans="1:2" x14ac:dyDescent="0.35">
      <c r="A142" s="1">
        <v>42145</v>
      </c>
      <c r="B142">
        <f>WEEKDAY(Table4[[#This Row],[Date]],2)</f>
        <v>4</v>
      </c>
    </row>
    <row r="143" spans="1:2" x14ac:dyDescent="0.35">
      <c r="A143" s="1">
        <v>42146</v>
      </c>
      <c r="B143">
        <f>WEEKDAY(Table4[[#This Row],[Date]],2)</f>
        <v>5</v>
      </c>
    </row>
    <row r="144" spans="1:2" x14ac:dyDescent="0.35">
      <c r="A144" s="1">
        <v>42147</v>
      </c>
      <c r="B144">
        <f>WEEKDAY(Table4[[#This Row],[Date]],2)</f>
        <v>6</v>
      </c>
    </row>
    <row r="145" spans="1:2" x14ac:dyDescent="0.35">
      <c r="A145" s="1">
        <v>42148</v>
      </c>
      <c r="B145">
        <f>WEEKDAY(Table4[[#This Row],[Date]],2)</f>
        <v>7</v>
      </c>
    </row>
    <row r="146" spans="1:2" x14ac:dyDescent="0.35">
      <c r="A146" s="1">
        <v>42149</v>
      </c>
      <c r="B146">
        <f>WEEKDAY(Table4[[#This Row],[Date]],2)</f>
        <v>1</v>
      </c>
    </row>
    <row r="147" spans="1:2" x14ac:dyDescent="0.35">
      <c r="A147" s="1">
        <v>42150</v>
      </c>
      <c r="B147">
        <f>WEEKDAY(Table4[[#This Row],[Date]],2)</f>
        <v>2</v>
      </c>
    </row>
    <row r="148" spans="1:2" x14ac:dyDescent="0.35">
      <c r="A148" s="1">
        <v>42151</v>
      </c>
      <c r="B148">
        <f>WEEKDAY(Table4[[#This Row],[Date]],2)</f>
        <v>3</v>
      </c>
    </row>
    <row r="149" spans="1:2" x14ac:dyDescent="0.35">
      <c r="A149" s="1">
        <v>42152</v>
      </c>
      <c r="B149">
        <f>WEEKDAY(Table4[[#This Row],[Date]],2)</f>
        <v>4</v>
      </c>
    </row>
    <row r="150" spans="1:2" x14ac:dyDescent="0.35">
      <c r="A150" s="1">
        <v>42153</v>
      </c>
      <c r="B150">
        <f>WEEKDAY(Table4[[#This Row],[Date]],2)</f>
        <v>5</v>
      </c>
    </row>
    <row r="151" spans="1:2" x14ac:dyDescent="0.35">
      <c r="A151" s="1">
        <v>42154</v>
      </c>
      <c r="B151">
        <f>WEEKDAY(Table4[[#This Row],[Date]],2)</f>
        <v>6</v>
      </c>
    </row>
    <row r="152" spans="1:2" x14ac:dyDescent="0.35">
      <c r="A152" s="1">
        <v>42155</v>
      </c>
      <c r="B152">
        <f>WEEKDAY(Table4[[#This Row],[Date]],2)</f>
        <v>7</v>
      </c>
    </row>
    <row r="153" spans="1:2" x14ac:dyDescent="0.35">
      <c r="A153" s="1">
        <v>42156</v>
      </c>
      <c r="B153">
        <f>WEEKDAY(Table4[[#This Row],[Date]],2)</f>
        <v>1</v>
      </c>
    </row>
    <row r="154" spans="1:2" x14ac:dyDescent="0.35">
      <c r="A154" s="1">
        <v>42157</v>
      </c>
      <c r="B154">
        <f>WEEKDAY(Table4[[#This Row],[Date]],2)</f>
        <v>2</v>
      </c>
    </row>
    <row r="155" spans="1:2" x14ac:dyDescent="0.35">
      <c r="A155" s="1">
        <v>42158</v>
      </c>
      <c r="B155">
        <f>WEEKDAY(Table4[[#This Row],[Date]],2)</f>
        <v>3</v>
      </c>
    </row>
    <row r="156" spans="1:2" x14ac:dyDescent="0.35">
      <c r="A156" s="1">
        <v>42159</v>
      </c>
      <c r="B156">
        <f>WEEKDAY(Table4[[#This Row],[Date]],2)</f>
        <v>4</v>
      </c>
    </row>
    <row r="157" spans="1:2" x14ac:dyDescent="0.35">
      <c r="A157" s="1">
        <v>42160</v>
      </c>
      <c r="B157">
        <f>WEEKDAY(Table4[[#This Row],[Date]],2)</f>
        <v>5</v>
      </c>
    </row>
    <row r="158" spans="1:2" x14ac:dyDescent="0.35">
      <c r="A158" s="1">
        <v>42161</v>
      </c>
      <c r="B158">
        <f>WEEKDAY(Table4[[#This Row],[Date]],2)</f>
        <v>6</v>
      </c>
    </row>
    <row r="159" spans="1:2" x14ac:dyDescent="0.35">
      <c r="A159" s="1">
        <v>42162</v>
      </c>
      <c r="B159">
        <f>WEEKDAY(Table4[[#This Row],[Date]],2)</f>
        <v>7</v>
      </c>
    </row>
    <row r="160" spans="1:2" x14ac:dyDescent="0.35">
      <c r="A160" s="1">
        <v>42163</v>
      </c>
      <c r="B160">
        <f>WEEKDAY(Table4[[#This Row],[Date]],2)</f>
        <v>1</v>
      </c>
    </row>
    <row r="161" spans="1:2" x14ac:dyDescent="0.35">
      <c r="A161" s="1">
        <v>42164</v>
      </c>
      <c r="B161">
        <f>WEEKDAY(Table4[[#This Row],[Date]],2)</f>
        <v>2</v>
      </c>
    </row>
    <row r="162" spans="1:2" x14ac:dyDescent="0.35">
      <c r="A162" s="1">
        <v>42165</v>
      </c>
      <c r="B162">
        <f>WEEKDAY(Table4[[#This Row],[Date]],2)</f>
        <v>3</v>
      </c>
    </row>
    <row r="163" spans="1:2" x14ac:dyDescent="0.35">
      <c r="A163" s="1">
        <v>42166</v>
      </c>
      <c r="B163">
        <f>WEEKDAY(Table4[[#This Row],[Date]],2)</f>
        <v>4</v>
      </c>
    </row>
    <row r="164" spans="1:2" x14ac:dyDescent="0.35">
      <c r="A164" s="1">
        <v>42167</v>
      </c>
      <c r="B164">
        <f>WEEKDAY(Table4[[#This Row],[Date]],2)</f>
        <v>5</v>
      </c>
    </row>
    <row r="165" spans="1:2" x14ac:dyDescent="0.35">
      <c r="A165" s="1">
        <v>42168</v>
      </c>
      <c r="B165">
        <f>WEEKDAY(Table4[[#This Row],[Date]],2)</f>
        <v>6</v>
      </c>
    </row>
    <row r="166" spans="1:2" x14ac:dyDescent="0.35">
      <c r="A166" s="1">
        <v>42169</v>
      </c>
      <c r="B166">
        <f>WEEKDAY(Table4[[#This Row],[Date]],2)</f>
        <v>7</v>
      </c>
    </row>
    <row r="167" spans="1:2" x14ac:dyDescent="0.35">
      <c r="A167" s="1">
        <v>42170</v>
      </c>
      <c r="B167">
        <f>WEEKDAY(Table4[[#This Row],[Date]],2)</f>
        <v>1</v>
      </c>
    </row>
    <row r="168" spans="1:2" x14ac:dyDescent="0.35">
      <c r="A168" s="1">
        <v>42171</v>
      </c>
      <c r="B168">
        <f>WEEKDAY(Table4[[#This Row],[Date]],2)</f>
        <v>2</v>
      </c>
    </row>
    <row r="169" spans="1:2" x14ac:dyDescent="0.35">
      <c r="A169" s="1">
        <v>42172</v>
      </c>
      <c r="B169">
        <f>WEEKDAY(Table4[[#This Row],[Date]],2)</f>
        <v>3</v>
      </c>
    </row>
    <row r="170" spans="1:2" x14ac:dyDescent="0.35">
      <c r="A170" s="1">
        <v>42173</v>
      </c>
      <c r="B170">
        <f>WEEKDAY(Table4[[#This Row],[Date]],2)</f>
        <v>4</v>
      </c>
    </row>
    <row r="171" spans="1:2" x14ac:dyDescent="0.35">
      <c r="A171" s="1">
        <v>42174</v>
      </c>
      <c r="B171">
        <f>WEEKDAY(Table4[[#This Row],[Date]],2)</f>
        <v>5</v>
      </c>
    </row>
    <row r="172" spans="1:2" x14ac:dyDescent="0.35">
      <c r="A172" s="1">
        <v>42175</v>
      </c>
      <c r="B172">
        <f>WEEKDAY(Table4[[#This Row],[Date]],2)</f>
        <v>6</v>
      </c>
    </row>
    <row r="173" spans="1:2" x14ac:dyDescent="0.35">
      <c r="A173" s="1">
        <v>42176</v>
      </c>
      <c r="B173">
        <f>WEEKDAY(Table4[[#This Row],[Date]],2)</f>
        <v>7</v>
      </c>
    </row>
    <row r="174" spans="1:2" x14ac:dyDescent="0.35">
      <c r="A174" s="1">
        <v>42177</v>
      </c>
      <c r="B174">
        <f>WEEKDAY(Table4[[#This Row],[Date]],2)</f>
        <v>1</v>
      </c>
    </row>
    <row r="175" spans="1:2" x14ac:dyDescent="0.35">
      <c r="A175" s="1">
        <v>42178</v>
      </c>
      <c r="B175">
        <f>WEEKDAY(Table4[[#This Row],[Date]],2)</f>
        <v>2</v>
      </c>
    </row>
    <row r="176" spans="1:2" x14ac:dyDescent="0.35">
      <c r="A176" s="1">
        <v>42179</v>
      </c>
      <c r="B176">
        <f>WEEKDAY(Table4[[#This Row],[Date]],2)</f>
        <v>3</v>
      </c>
    </row>
    <row r="177" spans="1:2" x14ac:dyDescent="0.35">
      <c r="A177" s="1">
        <v>42180</v>
      </c>
      <c r="B177">
        <f>WEEKDAY(Table4[[#This Row],[Date]],2)</f>
        <v>4</v>
      </c>
    </row>
    <row r="178" spans="1:2" x14ac:dyDescent="0.35">
      <c r="A178" s="1">
        <v>42181</v>
      </c>
      <c r="B178">
        <f>WEEKDAY(Table4[[#This Row],[Date]],2)</f>
        <v>5</v>
      </c>
    </row>
    <row r="179" spans="1:2" x14ac:dyDescent="0.35">
      <c r="A179" s="1">
        <v>42182</v>
      </c>
      <c r="B179">
        <f>WEEKDAY(Table4[[#This Row],[Date]],2)</f>
        <v>6</v>
      </c>
    </row>
    <row r="180" spans="1:2" x14ac:dyDescent="0.35">
      <c r="A180" s="1">
        <v>42183</v>
      </c>
      <c r="B180">
        <f>WEEKDAY(Table4[[#This Row],[Date]],2)</f>
        <v>7</v>
      </c>
    </row>
    <row r="181" spans="1:2" x14ac:dyDescent="0.35">
      <c r="A181" s="1">
        <v>42184</v>
      </c>
      <c r="B181">
        <f>WEEKDAY(Table4[[#This Row],[Date]],2)</f>
        <v>1</v>
      </c>
    </row>
    <row r="182" spans="1:2" x14ac:dyDescent="0.35">
      <c r="A182" s="1">
        <v>42185</v>
      </c>
      <c r="B182">
        <f>WEEKDAY(Table4[[#This Row],[Date]],2)</f>
        <v>2</v>
      </c>
    </row>
    <row r="183" spans="1:2" x14ac:dyDescent="0.35">
      <c r="A183" s="1">
        <v>42186</v>
      </c>
      <c r="B183">
        <f>WEEKDAY(Table4[[#This Row],[Date]],2)</f>
        <v>3</v>
      </c>
    </row>
    <row r="184" spans="1:2" x14ac:dyDescent="0.35">
      <c r="A184" s="1">
        <v>42187</v>
      </c>
      <c r="B184">
        <f>WEEKDAY(Table4[[#This Row],[Date]],2)</f>
        <v>4</v>
      </c>
    </row>
    <row r="185" spans="1:2" x14ac:dyDescent="0.35">
      <c r="A185" s="1">
        <v>42188</v>
      </c>
      <c r="B185">
        <f>WEEKDAY(Table4[[#This Row],[Date]],2)</f>
        <v>5</v>
      </c>
    </row>
    <row r="186" spans="1:2" x14ac:dyDescent="0.35">
      <c r="A186" s="1">
        <v>42189</v>
      </c>
      <c r="B186">
        <f>WEEKDAY(Table4[[#This Row],[Date]],2)</f>
        <v>6</v>
      </c>
    </row>
    <row r="187" spans="1:2" x14ac:dyDescent="0.35">
      <c r="A187" s="1">
        <v>42190</v>
      </c>
      <c r="B187">
        <f>WEEKDAY(Table4[[#This Row],[Date]],2)</f>
        <v>7</v>
      </c>
    </row>
    <row r="188" spans="1:2" x14ac:dyDescent="0.35">
      <c r="A188" s="1">
        <v>42191</v>
      </c>
      <c r="B188">
        <f>WEEKDAY(Table4[[#This Row],[Date]],2)</f>
        <v>1</v>
      </c>
    </row>
    <row r="189" spans="1:2" x14ac:dyDescent="0.35">
      <c r="A189" s="1">
        <v>42192</v>
      </c>
      <c r="B189">
        <f>WEEKDAY(Table4[[#This Row],[Date]],2)</f>
        <v>2</v>
      </c>
    </row>
    <row r="190" spans="1:2" x14ac:dyDescent="0.35">
      <c r="A190" s="1">
        <v>42193</v>
      </c>
      <c r="B190">
        <f>WEEKDAY(Table4[[#This Row],[Date]],2)</f>
        <v>3</v>
      </c>
    </row>
    <row r="191" spans="1:2" x14ac:dyDescent="0.35">
      <c r="A191" s="1">
        <v>42194</v>
      </c>
      <c r="B191">
        <f>WEEKDAY(Table4[[#This Row],[Date]],2)</f>
        <v>4</v>
      </c>
    </row>
    <row r="192" spans="1:2" x14ac:dyDescent="0.35">
      <c r="A192" s="1">
        <v>42195</v>
      </c>
      <c r="B192">
        <f>WEEKDAY(Table4[[#This Row],[Date]],2)</f>
        <v>5</v>
      </c>
    </row>
    <row r="193" spans="1:2" x14ac:dyDescent="0.35">
      <c r="A193" s="1">
        <v>42196</v>
      </c>
      <c r="B193">
        <f>WEEKDAY(Table4[[#This Row],[Date]],2)</f>
        <v>6</v>
      </c>
    </row>
    <row r="194" spans="1:2" x14ac:dyDescent="0.35">
      <c r="A194" s="1">
        <v>42197</v>
      </c>
      <c r="B194">
        <f>WEEKDAY(Table4[[#This Row],[Date]],2)</f>
        <v>7</v>
      </c>
    </row>
    <row r="195" spans="1:2" x14ac:dyDescent="0.35">
      <c r="A195" s="1">
        <v>42198</v>
      </c>
      <c r="B195">
        <f>WEEKDAY(Table4[[#This Row],[Date]],2)</f>
        <v>1</v>
      </c>
    </row>
    <row r="196" spans="1:2" x14ac:dyDescent="0.35">
      <c r="A196" s="1">
        <v>42199</v>
      </c>
      <c r="B196">
        <f>WEEKDAY(Table4[[#This Row],[Date]],2)</f>
        <v>2</v>
      </c>
    </row>
    <row r="197" spans="1:2" x14ac:dyDescent="0.35">
      <c r="A197" s="1">
        <v>42200</v>
      </c>
      <c r="B197">
        <f>WEEKDAY(Table4[[#This Row],[Date]],2)</f>
        <v>3</v>
      </c>
    </row>
    <row r="198" spans="1:2" x14ac:dyDescent="0.35">
      <c r="A198" s="1">
        <v>42201</v>
      </c>
      <c r="B198">
        <f>WEEKDAY(Table4[[#This Row],[Date]],2)</f>
        <v>4</v>
      </c>
    </row>
    <row r="199" spans="1:2" x14ac:dyDescent="0.35">
      <c r="A199" s="1">
        <v>42202</v>
      </c>
      <c r="B199">
        <f>WEEKDAY(Table4[[#This Row],[Date]],2)</f>
        <v>5</v>
      </c>
    </row>
    <row r="200" spans="1:2" x14ac:dyDescent="0.35">
      <c r="A200" s="1">
        <v>42203</v>
      </c>
      <c r="B200">
        <f>WEEKDAY(Table4[[#This Row],[Date]],2)</f>
        <v>6</v>
      </c>
    </row>
    <row r="201" spans="1:2" x14ac:dyDescent="0.35">
      <c r="A201" s="1">
        <v>42204</v>
      </c>
      <c r="B201">
        <f>WEEKDAY(Table4[[#This Row],[Date]],2)</f>
        <v>7</v>
      </c>
    </row>
    <row r="202" spans="1:2" x14ac:dyDescent="0.35">
      <c r="A202" s="1">
        <v>42205</v>
      </c>
      <c r="B202">
        <f>WEEKDAY(Table4[[#This Row],[Date]],2)</f>
        <v>1</v>
      </c>
    </row>
    <row r="203" spans="1:2" x14ac:dyDescent="0.35">
      <c r="A203" s="1">
        <v>42206</v>
      </c>
      <c r="B203">
        <f>WEEKDAY(Table4[[#This Row],[Date]],2)</f>
        <v>2</v>
      </c>
    </row>
    <row r="204" spans="1:2" x14ac:dyDescent="0.35">
      <c r="A204" s="1">
        <v>42207</v>
      </c>
      <c r="B204">
        <f>WEEKDAY(Table4[[#This Row],[Date]],2)</f>
        <v>3</v>
      </c>
    </row>
    <row r="205" spans="1:2" x14ac:dyDescent="0.35">
      <c r="A205" s="1">
        <v>42208</v>
      </c>
      <c r="B205">
        <f>WEEKDAY(Table4[[#This Row],[Date]],2)</f>
        <v>4</v>
      </c>
    </row>
    <row r="206" spans="1:2" x14ac:dyDescent="0.35">
      <c r="A206" s="1">
        <v>42209</v>
      </c>
      <c r="B206">
        <f>WEEKDAY(Table4[[#This Row],[Date]],2)</f>
        <v>5</v>
      </c>
    </row>
    <row r="207" spans="1:2" x14ac:dyDescent="0.35">
      <c r="A207" s="1">
        <v>42210</v>
      </c>
      <c r="B207">
        <f>WEEKDAY(Table4[[#This Row],[Date]],2)</f>
        <v>6</v>
      </c>
    </row>
    <row r="208" spans="1:2" x14ac:dyDescent="0.35">
      <c r="A208" s="1">
        <v>42211</v>
      </c>
      <c r="B208">
        <f>WEEKDAY(Table4[[#This Row],[Date]],2)</f>
        <v>7</v>
      </c>
    </row>
    <row r="209" spans="1:2" x14ac:dyDescent="0.35">
      <c r="A209" s="1">
        <v>42212</v>
      </c>
      <c r="B209">
        <f>WEEKDAY(Table4[[#This Row],[Date]],2)</f>
        <v>1</v>
      </c>
    </row>
    <row r="210" spans="1:2" x14ac:dyDescent="0.35">
      <c r="A210" s="1">
        <v>42213</v>
      </c>
      <c r="B210">
        <f>WEEKDAY(Table4[[#This Row],[Date]],2)</f>
        <v>2</v>
      </c>
    </row>
    <row r="211" spans="1:2" x14ac:dyDescent="0.35">
      <c r="A211" s="1">
        <v>42214</v>
      </c>
      <c r="B211">
        <f>WEEKDAY(Table4[[#This Row],[Date]],2)</f>
        <v>3</v>
      </c>
    </row>
    <row r="212" spans="1:2" x14ac:dyDescent="0.35">
      <c r="A212" s="1">
        <v>42215</v>
      </c>
      <c r="B212">
        <f>WEEKDAY(Table4[[#This Row],[Date]],2)</f>
        <v>4</v>
      </c>
    </row>
    <row r="213" spans="1:2" x14ac:dyDescent="0.35">
      <c r="A213" s="1">
        <v>42216</v>
      </c>
      <c r="B213">
        <f>WEEKDAY(Table4[[#This Row],[Date]],2)</f>
        <v>5</v>
      </c>
    </row>
    <row r="214" spans="1:2" x14ac:dyDescent="0.35">
      <c r="A214" s="1">
        <v>42217</v>
      </c>
      <c r="B214">
        <f>WEEKDAY(Table4[[#This Row],[Date]],2)</f>
        <v>6</v>
      </c>
    </row>
    <row r="215" spans="1:2" x14ac:dyDescent="0.35">
      <c r="A215" s="1">
        <v>42218</v>
      </c>
      <c r="B215">
        <f>WEEKDAY(Table4[[#This Row],[Date]],2)</f>
        <v>7</v>
      </c>
    </row>
    <row r="216" spans="1:2" x14ac:dyDescent="0.35">
      <c r="A216" s="1">
        <v>42219</v>
      </c>
      <c r="B216">
        <f>WEEKDAY(Table4[[#This Row],[Date]],2)</f>
        <v>1</v>
      </c>
    </row>
    <row r="217" spans="1:2" x14ac:dyDescent="0.35">
      <c r="A217" s="1">
        <v>42220</v>
      </c>
      <c r="B217">
        <f>WEEKDAY(Table4[[#This Row],[Date]],2)</f>
        <v>2</v>
      </c>
    </row>
    <row r="218" spans="1:2" x14ac:dyDescent="0.35">
      <c r="A218" s="1">
        <v>42221</v>
      </c>
      <c r="B218">
        <f>WEEKDAY(Table4[[#This Row],[Date]],2)</f>
        <v>3</v>
      </c>
    </row>
    <row r="219" spans="1:2" x14ac:dyDescent="0.35">
      <c r="A219" s="1">
        <v>42222</v>
      </c>
      <c r="B219">
        <f>WEEKDAY(Table4[[#This Row],[Date]],2)</f>
        <v>4</v>
      </c>
    </row>
    <row r="220" spans="1:2" x14ac:dyDescent="0.35">
      <c r="A220" s="1">
        <v>42223</v>
      </c>
      <c r="B220">
        <f>WEEKDAY(Table4[[#This Row],[Date]],2)</f>
        <v>5</v>
      </c>
    </row>
    <row r="221" spans="1:2" x14ac:dyDescent="0.35">
      <c r="A221" s="1">
        <v>42224</v>
      </c>
      <c r="B221">
        <f>WEEKDAY(Table4[[#This Row],[Date]],2)</f>
        <v>6</v>
      </c>
    </row>
    <row r="222" spans="1:2" x14ac:dyDescent="0.35">
      <c r="A222" s="1">
        <v>42225</v>
      </c>
      <c r="B222">
        <f>WEEKDAY(Table4[[#This Row],[Date]],2)</f>
        <v>7</v>
      </c>
    </row>
    <row r="223" spans="1:2" x14ac:dyDescent="0.35">
      <c r="A223" s="1">
        <v>42226</v>
      </c>
      <c r="B223">
        <f>WEEKDAY(Table4[[#This Row],[Date]],2)</f>
        <v>1</v>
      </c>
    </row>
    <row r="224" spans="1:2" x14ac:dyDescent="0.35">
      <c r="A224" s="1">
        <v>42227</v>
      </c>
      <c r="B224">
        <f>WEEKDAY(Table4[[#This Row],[Date]],2)</f>
        <v>2</v>
      </c>
    </row>
    <row r="225" spans="1:2" x14ac:dyDescent="0.35">
      <c r="A225" s="1">
        <v>42228</v>
      </c>
      <c r="B225">
        <f>WEEKDAY(Table4[[#This Row],[Date]],2)</f>
        <v>3</v>
      </c>
    </row>
    <row r="226" spans="1:2" x14ac:dyDescent="0.35">
      <c r="A226" s="1">
        <v>42229</v>
      </c>
      <c r="B226">
        <f>WEEKDAY(Table4[[#This Row],[Date]],2)</f>
        <v>4</v>
      </c>
    </row>
    <row r="227" spans="1:2" x14ac:dyDescent="0.35">
      <c r="A227" s="1">
        <v>42230</v>
      </c>
      <c r="B227">
        <f>WEEKDAY(Table4[[#This Row],[Date]],2)</f>
        <v>5</v>
      </c>
    </row>
    <row r="228" spans="1:2" x14ac:dyDescent="0.35">
      <c r="A228" s="1">
        <v>42231</v>
      </c>
      <c r="B228">
        <f>WEEKDAY(Table4[[#This Row],[Date]],2)</f>
        <v>6</v>
      </c>
    </row>
    <row r="229" spans="1:2" x14ac:dyDescent="0.35">
      <c r="A229" s="1">
        <v>42232</v>
      </c>
      <c r="B229">
        <f>WEEKDAY(Table4[[#This Row],[Date]],2)</f>
        <v>7</v>
      </c>
    </row>
    <row r="230" spans="1:2" x14ac:dyDescent="0.35">
      <c r="A230" s="1">
        <v>42233</v>
      </c>
      <c r="B230">
        <f>WEEKDAY(Table4[[#This Row],[Date]],2)</f>
        <v>1</v>
      </c>
    </row>
    <row r="231" spans="1:2" x14ac:dyDescent="0.35">
      <c r="A231" s="1">
        <v>42234</v>
      </c>
      <c r="B231">
        <f>WEEKDAY(Table4[[#This Row],[Date]],2)</f>
        <v>2</v>
      </c>
    </row>
    <row r="232" spans="1:2" x14ac:dyDescent="0.35">
      <c r="A232" s="1">
        <v>42235</v>
      </c>
      <c r="B232">
        <f>WEEKDAY(Table4[[#This Row],[Date]],2)</f>
        <v>3</v>
      </c>
    </row>
    <row r="233" spans="1:2" x14ac:dyDescent="0.35">
      <c r="A233" s="1">
        <v>42236</v>
      </c>
      <c r="B233">
        <f>WEEKDAY(Table4[[#This Row],[Date]],2)</f>
        <v>4</v>
      </c>
    </row>
    <row r="234" spans="1:2" x14ac:dyDescent="0.35">
      <c r="A234" s="1">
        <v>42237</v>
      </c>
      <c r="B234">
        <f>WEEKDAY(Table4[[#This Row],[Date]],2)</f>
        <v>5</v>
      </c>
    </row>
    <row r="235" spans="1:2" x14ac:dyDescent="0.35">
      <c r="A235" s="1">
        <v>42238</v>
      </c>
      <c r="B235">
        <f>WEEKDAY(Table4[[#This Row],[Date]],2)</f>
        <v>6</v>
      </c>
    </row>
    <row r="236" spans="1:2" x14ac:dyDescent="0.35">
      <c r="A236" s="1">
        <v>42239</v>
      </c>
      <c r="B236">
        <f>WEEKDAY(Table4[[#This Row],[Date]],2)</f>
        <v>7</v>
      </c>
    </row>
    <row r="237" spans="1:2" x14ac:dyDescent="0.35">
      <c r="A237" s="1">
        <v>42240</v>
      </c>
      <c r="B237">
        <f>WEEKDAY(Table4[[#This Row],[Date]],2)</f>
        <v>1</v>
      </c>
    </row>
    <row r="238" spans="1:2" x14ac:dyDescent="0.35">
      <c r="A238" s="1">
        <v>42241</v>
      </c>
      <c r="B238">
        <f>WEEKDAY(Table4[[#This Row],[Date]],2)</f>
        <v>2</v>
      </c>
    </row>
    <row r="239" spans="1:2" x14ac:dyDescent="0.35">
      <c r="A239" s="1">
        <v>42242</v>
      </c>
      <c r="B239">
        <f>WEEKDAY(Table4[[#This Row],[Date]],2)</f>
        <v>3</v>
      </c>
    </row>
    <row r="240" spans="1:2" x14ac:dyDescent="0.35">
      <c r="A240" s="1">
        <v>42243</v>
      </c>
      <c r="B240">
        <f>WEEKDAY(Table4[[#This Row],[Date]],2)</f>
        <v>4</v>
      </c>
    </row>
    <row r="241" spans="1:2" x14ac:dyDescent="0.35">
      <c r="A241" s="1">
        <v>42244</v>
      </c>
      <c r="B241">
        <f>WEEKDAY(Table4[[#This Row],[Date]],2)</f>
        <v>5</v>
      </c>
    </row>
    <row r="242" spans="1:2" x14ac:dyDescent="0.35">
      <c r="A242" s="1">
        <v>42245</v>
      </c>
      <c r="B242">
        <f>WEEKDAY(Table4[[#This Row],[Date]],2)</f>
        <v>6</v>
      </c>
    </row>
    <row r="243" spans="1:2" x14ac:dyDescent="0.35">
      <c r="A243" s="1">
        <v>42246</v>
      </c>
      <c r="B243">
        <f>WEEKDAY(Table4[[#This Row],[Date]],2)</f>
        <v>7</v>
      </c>
    </row>
    <row r="244" spans="1:2" x14ac:dyDescent="0.35">
      <c r="A244" s="1">
        <v>42247</v>
      </c>
      <c r="B244">
        <f>WEEKDAY(Table4[[#This Row],[Date]],2)</f>
        <v>1</v>
      </c>
    </row>
    <row r="245" spans="1:2" x14ac:dyDescent="0.35">
      <c r="A245" s="1">
        <v>42248</v>
      </c>
      <c r="B245">
        <f>WEEKDAY(Table4[[#This Row],[Date]],2)</f>
        <v>2</v>
      </c>
    </row>
    <row r="246" spans="1:2" x14ac:dyDescent="0.35">
      <c r="A246" s="1">
        <v>42249</v>
      </c>
      <c r="B246">
        <f>WEEKDAY(Table4[[#This Row],[Date]],2)</f>
        <v>3</v>
      </c>
    </row>
    <row r="247" spans="1:2" x14ac:dyDescent="0.35">
      <c r="A247" s="1">
        <v>42250</v>
      </c>
      <c r="B247">
        <f>WEEKDAY(Table4[[#This Row],[Date]],2)</f>
        <v>4</v>
      </c>
    </row>
    <row r="248" spans="1:2" x14ac:dyDescent="0.35">
      <c r="A248" s="1">
        <v>42251</v>
      </c>
      <c r="B248">
        <f>WEEKDAY(Table4[[#This Row],[Date]],2)</f>
        <v>5</v>
      </c>
    </row>
    <row r="249" spans="1:2" x14ac:dyDescent="0.35">
      <c r="A249" s="1">
        <v>42252</v>
      </c>
      <c r="B249">
        <f>WEEKDAY(Table4[[#This Row],[Date]],2)</f>
        <v>6</v>
      </c>
    </row>
    <row r="250" spans="1:2" x14ac:dyDescent="0.35">
      <c r="A250" s="1">
        <v>42253</v>
      </c>
      <c r="B250">
        <f>WEEKDAY(Table4[[#This Row],[Date]],2)</f>
        <v>7</v>
      </c>
    </row>
    <row r="251" spans="1:2" x14ac:dyDescent="0.35">
      <c r="A251" s="1">
        <v>42254</v>
      </c>
      <c r="B251">
        <f>WEEKDAY(Table4[[#This Row],[Date]],2)</f>
        <v>1</v>
      </c>
    </row>
    <row r="252" spans="1:2" x14ac:dyDescent="0.35">
      <c r="A252" s="1">
        <v>42255</v>
      </c>
      <c r="B252">
        <f>WEEKDAY(Table4[[#This Row],[Date]],2)</f>
        <v>2</v>
      </c>
    </row>
    <row r="253" spans="1:2" x14ac:dyDescent="0.35">
      <c r="A253" s="1">
        <v>42256</v>
      </c>
      <c r="B253">
        <f>WEEKDAY(Table4[[#This Row],[Date]],2)</f>
        <v>3</v>
      </c>
    </row>
    <row r="254" spans="1:2" x14ac:dyDescent="0.35">
      <c r="A254" s="1">
        <v>42257</v>
      </c>
      <c r="B254">
        <f>WEEKDAY(Table4[[#This Row],[Date]],2)</f>
        <v>4</v>
      </c>
    </row>
    <row r="255" spans="1:2" x14ac:dyDescent="0.35">
      <c r="A255" s="1">
        <v>42258</v>
      </c>
      <c r="B255">
        <f>WEEKDAY(Table4[[#This Row],[Date]],2)</f>
        <v>5</v>
      </c>
    </row>
    <row r="256" spans="1:2" x14ac:dyDescent="0.35">
      <c r="A256" s="1">
        <v>42259</v>
      </c>
      <c r="B256">
        <f>WEEKDAY(Table4[[#This Row],[Date]],2)</f>
        <v>6</v>
      </c>
    </row>
    <row r="257" spans="1:2" x14ac:dyDescent="0.35">
      <c r="A257" s="1">
        <v>42260</v>
      </c>
      <c r="B257">
        <f>WEEKDAY(Table4[[#This Row],[Date]],2)</f>
        <v>7</v>
      </c>
    </row>
    <row r="258" spans="1:2" x14ac:dyDescent="0.35">
      <c r="A258" s="1">
        <v>42261</v>
      </c>
      <c r="B258">
        <f>WEEKDAY(Table4[[#This Row],[Date]],2)</f>
        <v>1</v>
      </c>
    </row>
    <row r="259" spans="1:2" x14ac:dyDescent="0.35">
      <c r="A259" s="1">
        <v>42262</v>
      </c>
      <c r="B259">
        <f>WEEKDAY(Table4[[#This Row],[Date]],2)</f>
        <v>2</v>
      </c>
    </row>
    <row r="260" spans="1:2" x14ac:dyDescent="0.35">
      <c r="A260" s="1">
        <v>42263</v>
      </c>
      <c r="B260">
        <f>WEEKDAY(Table4[[#This Row],[Date]],2)</f>
        <v>3</v>
      </c>
    </row>
    <row r="261" spans="1:2" x14ac:dyDescent="0.35">
      <c r="A261" s="1">
        <v>42264</v>
      </c>
      <c r="B261">
        <f>WEEKDAY(Table4[[#This Row],[Date]],2)</f>
        <v>4</v>
      </c>
    </row>
    <row r="262" spans="1:2" x14ac:dyDescent="0.35">
      <c r="A262" s="1">
        <v>42265</v>
      </c>
      <c r="B262">
        <f>WEEKDAY(Table4[[#This Row],[Date]],2)</f>
        <v>5</v>
      </c>
    </row>
    <row r="263" spans="1:2" x14ac:dyDescent="0.35">
      <c r="A263" s="1">
        <v>42266</v>
      </c>
      <c r="B263">
        <f>WEEKDAY(Table4[[#This Row],[Date]],2)</f>
        <v>6</v>
      </c>
    </row>
    <row r="264" spans="1:2" x14ac:dyDescent="0.35">
      <c r="A264" s="1">
        <v>42267</v>
      </c>
      <c r="B264">
        <f>WEEKDAY(Table4[[#This Row],[Date]],2)</f>
        <v>7</v>
      </c>
    </row>
    <row r="265" spans="1:2" x14ac:dyDescent="0.35">
      <c r="A265" s="1">
        <v>42268</v>
      </c>
      <c r="B265">
        <f>WEEKDAY(Table4[[#This Row],[Date]],2)</f>
        <v>1</v>
      </c>
    </row>
    <row r="266" spans="1:2" x14ac:dyDescent="0.35">
      <c r="A266" s="1">
        <v>42269</v>
      </c>
      <c r="B266">
        <f>WEEKDAY(Table4[[#This Row],[Date]],2)</f>
        <v>2</v>
      </c>
    </row>
    <row r="267" spans="1:2" x14ac:dyDescent="0.35">
      <c r="A267" s="1">
        <v>42270</v>
      </c>
      <c r="B267">
        <f>WEEKDAY(Table4[[#This Row],[Date]],2)</f>
        <v>3</v>
      </c>
    </row>
    <row r="268" spans="1:2" x14ac:dyDescent="0.35">
      <c r="A268" s="1">
        <v>42271</v>
      </c>
      <c r="B268">
        <f>WEEKDAY(Table4[[#This Row],[Date]],2)</f>
        <v>4</v>
      </c>
    </row>
    <row r="269" spans="1:2" x14ac:dyDescent="0.35">
      <c r="A269" s="1">
        <v>42272</v>
      </c>
      <c r="B269">
        <f>WEEKDAY(Table4[[#This Row],[Date]],2)</f>
        <v>5</v>
      </c>
    </row>
    <row r="270" spans="1:2" x14ac:dyDescent="0.35">
      <c r="A270" s="1">
        <v>42273</v>
      </c>
      <c r="B270">
        <f>WEEKDAY(Table4[[#This Row],[Date]],2)</f>
        <v>6</v>
      </c>
    </row>
    <row r="271" spans="1:2" x14ac:dyDescent="0.35">
      <c r="A271" s="1">
        <v>42274</v>
      </c>
      <c r="B271">
        <f>WEEKDAY(Table4[[#This Row],[Date]],2)</f>
        <v>7</v>
      </c>
    </row>
    <row r="272" spans="1:2" x14ac:dyDescent="0.35">
      <c r="A272" s="1">
        <v>42275</v>
      </c>
      <c r="B272">
        <f>WEEKDAY(Table4[[#This Row],[Date]],2)</f>
        <v>1</v>
      </c>
    </row>
    <row r="273" spans="1:2" x14ac:dyDescent="0.35">
      <c r="A273" s="1">
        <v>42276</v>
      </c>
      <c r="B273">
        <f>WEEKDAY(Table4[[#This Row],[Date]],2)</f>
        <v>2</v>
      </c>
    </row>
    <row r="274" spans="1:2" x14ac:dyDescent="0.35">
      <c r="A274" s="1">
        <v>42277</v>
      </c>
      <c r="B274">
        <f>WEEKDAY(Table4[[#This Row],[Date]],2)</f>
        <v>3</v>
      </c>
    </row>
    <row r="275" spans="1:2" x14ac:dyDescent="0.35">
      <c r="A275" s="1">
        <v>42278</v>
      </c>
      <c r="B275">
        <f>WEEKDAY(Table4[[#This Row],[Date]],2)</f>
        <v>4</v>
      </c>
    </row>
    <row r="276" spans="1:2" x14ac:dyDescent="0.35">
      <c r="A276" s="1">
        <v>42279</v>
      </c>
      <c r="B276">
        <f>WEEKDAY(Table4[[#This Row],[Date]],2)</f>
        <v>5</v>
      </c>
    </row>
    <row r="277" spans="1:2" x14ac:dyDescent="0.35">
      <c r="A277" s="1">
        <v>42280</v>
      </c>
      <c r="B277">
        <f>WEEKDAY(Table4[[#This Row],[Date]],2)</f>
        <v>6</v>
      </c>
    </row>
    <row r="278" spans="1:2" x14ac:dyDescent="0.35">
      <c r="A278" s="1">
        <v>42281</v>
      </c>
      <c r="B278">
        <f>WEEKDAY(Table4[[#This Row],[Date]],2)</f>
        <v>7</v>
      </c>
    </row>
    <row r="279" spans="1:2" x14ac:dyDescent="0.35">
      <c r="A279" s="1">
        <v>42282</v>
      </c>
      <c r="B279">
        <f>WEEKDAY(Table4[[#This Row],[Date]],2)</f>
        <v>1</v>
      </c>
    </row>
    <row r="280" spans="1:2" x14ac:dyDescent="0.35">
      <c r="A280" s="1">
        <v>42283</v>
      </c>
      <c r="B280">
        <f>WEEKDAY(Table4[[#This Row],[Date]],2)</f>
        <v>2</v>
      </c>
    </row>
    <row r="281" spans="1:2" x14ac:dyDescent="0.35">
      <c r="A281" s="1">
        <v>42284</v>
      </c>
      <c r="B281">
        <f>WEEKDAY(Table4[[#This Row],[Date]],2)</f>
        <v>3</v>
      </c>
    </row>
    <row r="282" spans="1:2" x14ac:dyDescent="0.35">
      <c r="A282" s="1">
        <v>42285</v>
      </c>
      <c r="B282">
        <f>WEEKDAY(Table4[[#This Row],[Date]],2)</f>
        <v>4</v>
      </c>
    </row>
    <row r="283" spans="1:2" x14ac:dyDescent="0.35">
      <c r="A283" s="1">
        <v>42286</v>
      </c>
      <c r="B283">
        <f>WEEKDAY(Table4[[#This Row],[Date]],2)</f>
        <v>5</v>
      </c>
    </row>
    <row r="284" spans="1:2" x14ac:dyDescent="0.35">
      <c r="A284" s="1">
        <v>42287</v>
      </c>
      <c r="B284">
        <f>WEEKDAY(Table4[[#This Row],[Date]],2)</f>
        <v>6</v>
      </c>
    </row>
    <row r="285" spans="1:2" x14ac:dyDescent="0.35">
      <c r="A285" s="1">
        <v>42288</v>
      </c>
      <c r="B285">
        <f>WEEKDAY(Table4[[#This Row],[Date]],2)</f>
        <v>7</v>
      </c>
    </row>
    <row r="286" spans="1:2" x14ac:dyDescent="0.35">
      <c r="A286" s="1">
        <v>42289</v>
      </c>
      <c r="B286">
        <f>WEEKDAY(Table4[[#This Row],[Date]],2)</f>
        <v>1</v>
      </c>
    </row>
    <row r="287" spans="1:2" x14ac:dyDescent="0.35">
      <c r="A287" s="1">
        <v>42290</v>
      </c>
      <c r="B287">
        <f>WEEKDAY(Table4[[#This Row],[Date]],2)</f>
        <v>2</v>
      </c>
    </row>
    <row r="288" spans="1:2" x14ac:dyDescent="0.35">
      <c r="A288" s="1">
        <v>42291</v>
      </c>
      <c r="B288">
        <f>WEEKDAY(Table4[[#This Row],[Date]],2)</f>
        <v>3</v>
      </c>
    </row>
    <row r="289" spans="1:2" x14ac:dyDescent="0.35">
      <c r="A289" s="1">
        <v>42292</v>
      </c>
      <c r="B289">
        <f>WEEKDAY(Table4[[#This Row],[Date]],2)</f>
        <v>4</v>
      </c>
    </row>
    <row r="290" spans="1:2" x14ac:dyDescent="0.35">
      <c r="A290" s="1">
        <v>42293</v>
      </c>
      <c r="B290">
        <f>WEEKDAY(Table4[[#This Row],[Date]],2)</f>
        <v>5</v>
      </c>
    </row>
    <row r="291" spans="1:2" x14ac:dyDescent="0.35">
      <c r="A291" s="1">
        <v>42294</v>
      </c>
      <c r="B291">
        <f>WEEKDAY(Table4[[#This Row],[Date]],2)</f>
        <v>6</v>
      </c>
    </row>
    <row r="292" spans="1:2" x14ac:dyDescent="0.35">
      <c r="A292" s="1">
        <v>42295</v>
      </c>
      <c r="B292">
        <f>WEEKDAY(Table4[[#This Row],[Date]],2)</f>
        <v>7</v>
      </c>
    </row>
    <row r="293" spans="1:2" x14ac:dyDescent="0.35">
      <c r="A293" s="1">
        <v>42296</v>
      </c>
      <c r="B293">
        <f>WEEKDAY(Table4[[#This Row],[Date]],2)</f>
        <v>1</v>
      </c>
    </row>
    <row r="294" spans="1:2" x14ac:dyDescent="0.35">
      <c r="A294" s="1">
        <v>42297</v>
      </c>
      <c r="B294">
        <f>WEEKDAY(Table4[[#This Row],[Date]],2)</f>
        <v>2</v>
      </c>
    </row>
    <row r="295" spans="1:2" x14ac:dyDescent="0.35">
      <c r="A295" s="1">
        <v>42298</v>
      </c>
      <c r="B295">
        <f>WEEKDAY(Table4[[#This Row],[Date]],2)</f>
        <v>3</v>
      </c>
    </row>
    <row r="296" spans="1:2" x14ac:dyDescent="0.35">
      <c r="A296" s="1">
        <v>42299</v>
      </c>
      <c r="B296">
        <f>WEEKDAY(Table4[[#This Row],[Date]],2)</f>
        <v>4</v>
      </c>
    </row>
    <row r="297" spans="1:2" x14ac:dyDescent="0.35">
      <c r="A297" s="1">
        <v>42300</v>
      </c>
      <c r="B297">
        <f>WEEKDAY(Table4[[#This Row],[Date]],2)</f>
        <v>5</v>
      </c>
    </row>
    <row r="298" spans="1:2" x14ac:dyDescent="0.35">
      <c r="A298" s="1">
        <v>42301</v>
      </c>
      <c r="B298">
        <f>WEEKDAY(Table4[[#This Row],[Date]],2)</f>
        <v>6</v>
      </c>
    </row>
    <row r="299" spans="1:2" x14ac:dyDescent="0.35">
      <c r="A299" s="1">
        <v>42302</v>
      </c>
      <c r="B299">
        <f>WEEKDAY(Table4[[#This Row],[Date]],2)</f>
        <v>7</v>
      </c>
    </row>
    <row r="300" spans="1:2" x14ac:dyDescent="0.35">
      <c r="A300" s="1">
        <v>42303</v>
      </c>
      <c r="B300">
        <f>WEEKDAY(Table4[[#This Row],[Date]],2)</f>
        <v>1</v>
      </c>
    </row>
    <row r="301" spans="1:2" x14ac:dyDescent="0.35">
      <c r="A301" s="1">
        <v>42304</v>
      </c>
      <c r="B301">
        <f>WEEKDAY(Table4[[#This Row],[Date]],2)</f>
        <v>2</v>
      </c>
    </row>
    <row r="302" spans="1:2" x14ac:dyDescent="0.35">
      <c r="A302" s="1">
        <v>42305</v>
      </c>
      <c r="B302">
        <f>WEEKDAY(Table4[[#This Row],[Date]],2)</f>
        <v>3</v>
      </c>
    </row>
    <row r="303" spans="1:2" x14ac:dyDescent="0.35">
      <c r="A303" s="1">
        <v>42306</v>
      </c>
      <c r="B303">
        <f>WEEKDAY(Table4[[#This Row],[Date]],2)</f>
        <v>4</v>
      </c>
    </row>
    <row r="304" spans="1:2" x14ac:dyDescent="0.35">
      <c r="A304" s="1">
        <v>42307</v>
      </c>
      <c r="B304">
        <f>WEEKDAY(Table4[[#This Row],[Date]],2)</f>
        <v>5</v>
      </c>
    </row>
    <row r="305" spans="1:2" x14ac:dyDescent="0.35">
      <c r="A305" s="1">
        <v>42308</v>
      </c>
      <c r="B305">
        <f>WEEKDAY(Table4[[#This Row],[Date]],2)</f>
        <v>6</v>
      </c>
    </row>
    <row r="306" spans="1:2" x14ac:dyDescent="0.35">
      <c r="A306" s="1">
        <v>42309</v>
      </c>
      <c r="B306">
        <f>WEEKDAY(Table4[[#This Row],[Date]],2)</f>
        <v>7</v>
      </c>
    </row>
    <row r="307" spans="1:2" x14ac:dyDescent="0.35">
      <c r="A307" s="1">
        <v>42310</v>
      </c>
      <c r="B307">
        <f>WEEKDAY(Table4[[#This Row],[Date]],2)</f>
        <v>1</v>
      </c>
    </row>
    <row r="308" spans="1:2" x14ac:dyDescent="0.35">
      <c r="A308" s="1">
        <v>42311</v>
      </c>
      <c r="B308">
        <f>WEEKDAY(Table4[[#This Row],[Date]],2)</f>
        <v>2</v>
      </c>
    </row>
    <row r="309" spans="1:2" x14ac:dyDescent="0.35">
      <c r="A309" s="1">
        <v>42312</v>
      </c>
      <c r="B309">
        <f>WEEKDAY(Table4[[#This Row],[Date]],2)</f>
        <v>3</v>
      </c>
    </row>
    <row r="310" spans="1:2" x14ac:dyDescent="0.35">
      <c r="A310" s="1">
        <v>42313</v>
      </c>
      <c r="B310">
        <f>WEEKDAY(Table4[[#This Row],[Date]],2)</f>
        <v>4</v>
      </c>
    </row>
    <row r="311" spans="1:2" x14ac:dyDescent="0.35">
      <c r="A311" s="1">
        <v>42314</v>
      </c>
      <c r="B311">
        <f>WEEKDAY(Table4[[#This Row],[Date]],2)</f>
        <v>5</v>
      </c>
    </row>
    <row r="312" spans="1:2" x14ac:dyDescent="0.35">
      <c r="A312" s="1">
        <v>42315</v>
      </c>
      <c r="B312">
        <f>WEEKDAY(Table4[[#This Row],[Date]],2)</f>
        <v>6</v>
      </c>
    </row>
    <row r="313" spans="1:2" x14ac:dyDescent="0.35">
      <c r="A313" s="1">
        <v>42316</v>
      </c>
      <c r="B313">
        <f>WEEKDAY(Table4[[#This Row],[Date]],2)</f>
        <v>7</v>
      </c>
    </row>
    <row r="314" spans="1:2" x14ac:dyDescent="0.35">
      <c r="A314" s="1">
        <v>42317</v>
      </c>
      <c r="B314">
        <f>WEEKDAY(Table4[[#This Row],[Date]],2)</f>
        <v>1</v>
      </c>
    </row>
    <row r="315" spans="1:2" x14ac:dyDescent="0.35">
      <c r="A315" s="1">
        <v>42318</v>
      </c>
      <c r="B315">
        <f>WEEKDAY(Table4[[#This Row],[Date]],2)</f>
        <v>2</v>
      </c>
    </row>
    <row r="316" spans="1:2" x14ac:dyDescent="0.35">
      <c r="A316" s="1">
        <v>42319</v>
      </c>
      <c r="B316">
        <f>WEEKDAY(Table4[[#This Row],[Date]],2)</f>
        <v>3</v>
      </c>
    </row>
    <row r="317" spans="1:2" x14ac:dyDescent="0.35">
      <c r="A317" s="1">
        <v>42320</v>
      </c>
      <c r="B317">
        <f>WEEKDAY(Table4[[#This Row],[Date]],2)</f>
        <v>4</v>
      </c>
    </row>
    <row r="318" spans="1:2" x14ac:dyDescent="0.35">
      <c r="A318" s="1">
        <v>42321</v>
      </c>
      <c r="B318">
        <f>WEEKDAY(Table4[[#This Row],[Date]],2)</f>
        <v>5</v>
      </c>
    </row>
    <row r="319" spans="1:2" x14ac:dyDescent="0.35">
      <c r="A319" s="1">
        <v>42322</v>
      </c>
      <c r="B319">
        <f>WEEKDAY(Table4[[#This Row],[Date]],2)</f>
        <v>6</v>
      </c>
    </row>
    <row r="320" spans="1:2" x14ac:dyDescent="0.35">
      <c r="A320" s="1">
        <v>42323</v>
      </c>
      <c r="B320">
        <f>WEEKDAY(Table4[[#This Row],[Date]],2)</f>
        <v>7</v>
      </c>
    </row>
    <row r="321" spans="1:2" x14ac:dyDescent="0.35">
      <c r="A321" s="1">
        <v>42324</v>
      </c>
      <c r="B321">
        <f>WEEKDAY(Table4[[#This Row],[Date]],2)</f>
        <v>1</v>
      </c>
    </row>
    <row r="322" spans="1:2" x14ac:dyDescent="0.35">
      <c r="A322" s="1">
        <v>42325</v>
      </c>
      <c r="B322">
        <f>WEEKDAY(Table4[[#This Row],[Date]],2)</f>
        <v>2</v>
      </c>
    </row>
    <row r="323" spans="1:2" x14ac:dyDescent="0.35">
      <c r="A323" s="1">
        <v>42326</v>
      </c>
      <c r="B323">
        <f>WEEKDAY(Table4[[#This Row],[Date]],2)</f>
        <v>3</v>
      </c>
    </row>
    <row r="324" spans="1:2" x14ac:dyDescent="0.35">
      <c r="A324" s="1">
        <v>42327</v>
      </c>
      <c r="B324">
        <f>WEEKDAY(Table4[[#This Row],[Date]],2)</f>
        <v>4</v>
      </c>
    </row>
    <row r="325" spans="1:2" x14ac:dyDescent="0.35">
      <c r="A325" s="1">
        <v>42328</v>
      </c>
      <c r="B325">
        <f>WEEKDAY(Table4[[#This Row],[Date]],2)</f>
        <v>5</v>
      </c>
    </row>
    <row r="326" spans="1:2" x14ac:dyDescent="0.35">
      <c r="A326" s="1">
        <v>42329</v>
      </c>
      <c r="B326">
        <f>WEEKDAY(Table4[[#This Row],[Date]],2)</f>
        <v>6</v>
      </c>
    </row>
    <row r="327" spans="1:2" x14ac:dyDescent="0.35">
      <c r="A327" s="1">
        <v>42330</v>
      </c>
      <c r="B327">
        <f>WEEKDAY(Table4[[#This Row],[Date]],2)</f>
        <v>7</v>
      </c>
    </row>
    <row r="328" spans="1:2" x14ac:dyDescent="0.35">
      <c r="A328" s="1">
        <v>42331</v>
      </c>
      <c r="B328">
        <f>WEEKDAY(Table4[[#This Row],[Date]],2)</f>
        <v>1</v>
      </c>
    </row>
    <row r="329" spans="1:2" x14ac:dyDescent="0.35">
      <c r="A329" s="1">
        <v>42332</v>
      </c>
      <c r="B329">
        <f>WEEKDAY(Table4[[#This Row],[Date]],2)</f>
        <v>2</v>
      </c>
    </row>
    <row r="330" spans="1:2" x14ac:dyDescent="0.35">
      <c r="A330" s="1">
        <v>42333</v>
      </c>
      <c r="B330">
        <f>WEEKDAY(Table4[[#This Row],[Date]],2)</f>
        <v>3</v>
      </c>
    </row>
    <row r="331" spans="1:2" x14ac:dyDescent="0.35">
      <c r="A331" s="1">
        <v>42334</v>
      </c>
      <c r="B331">
        <f>WEEKDAY(Table4[[#This Row],[Date]],2)</f>
        <v>4</v>
      </c>
    </row>
    <row r="332" spans="1:2" x14ac:dyDescent="0.35">
      <c r="A332" s="1">
        <v>42335</v>
      </c>
      <c r="B332">
        <f>WEEKDAY(Table4[[#This Row],[Date]],2)</f>
        <v>5</v>
      </c>
    </row>
    <row r="333" spans="1:2" x14ac:dyDescent="0.35">
      <c r="A333" s="1">
        <v>42336</v>
      </c>
      <c r="B333">
        <f>WEEKDAY(Table4[[#This Row],[Date]],2)</f>
        <v>6</v>
      </c>
    </row>
    <row r="334" spans="1:2" x14ac:dyDescent="0.35">
      <c r="A334" s="1">
        <v>42337</v>
      </c>
      <c r="B334">
        <f>WEEKDAY(Table4[[#This Row],[Date]],2)</f>
        <v>7</v>
      </c>
    </row>
    <row r="335" spans="1:2" x14ac:dyDescent="0.35">
      <c r="A335" s="1">
        <v>42338</v>
      </c>
      <c r="B335">
        <f>WEEKDAY(Table4[[#This Row],[Date]],2)</f>
        <v>1</v>
      </c>
    </row>
    <row r="336" spans="1:2" x14ac:dyDescent="0.35">
      <c r="A336" s="1">
        <v>42339</v>
      </c>
      <c r="B336">
        <f>WEEKDAY(Table4[[#This Row],[Date]],2)</f>
        <v>2</v>
      </c>
    </row>
    <row r="337" spans="1:2" x14ac:dyDescent="0.35">
      <c r="A337" s="1">
        <v>42340</v>
      </c>
      <c r="B337">
        <f>WEEKDAY(Table4[[#This Row],[Date]],2)</f>
        <v>3</v>
      </c>
    </row>
    <row r="338" spans="1:2" x14ac:dyDescent="0.35">
      <c r="A338" s="1">
        <v>42341</v>
      </c>
      <c r="B338">
        <f>WEEKDAY(Table4[[#This Row],[Date]],2)</f>
        <v>4</v>
      </c>
    </row>
    <row r="339" spans="1:2" x14ac:dyDescent="0.35">
      <c r="A339" s="1">
        <v>42342</v>
      </c>
      <c r="B339">
        <f>WEEKDAY(Table4[[#This Row],[Date]],2)</f>
        <v>5</v>
      </c>
    </row>
    <row r="340" spans="1:2" x14ac:dyDescent="0.35">
      <c r="A340" s="1">
        <v>42343</v>
      </c>
      <c r="B340">
        <f>WEEKDAY(Table4[[#This Row],[Date]],2)</f>
        <v>6</v>
      </c>
    </row>
    <row r="341" spans="1:2" x14ac:dyDescent="0.35">
      <c r="A341" s="1">
        <v>42344</v>
      </c>
      <c r="B341">
        <f>WEEKDAY(Table4[[#This Row],[Date]],2)</f>
        <v>7</v>
      </c>
    </row>
    <row r="342" spans="1:2" x14ac:dyDescent="0.35">
      <c r="A342" s="1">
        <v>42345</v>
      </c>
      <c r="B342">
        <f>WEEKDAY(Table4[[#This Row],[Date]],2)</f>
        <v>1</v>
      </c>
    </row>
    <row r="343" spans="1:2" x14ac:dyDescent="0.35">
      <c r="A343" s="1">
        <v>42346</v>
      </c>
      <c r="B343">
        <f>WEEKDAY(Table4[[#This Row],[Date]],2)</f>
        <v>2</v>
      </c>
    </row>
    <row r="344" spans="1:2" x14ac:dyDescent="0.35">
      <c r="A344" s="1">
        <v>42347</v>
      </c>
      <c r="B344">
        <f>WEEKDAY(Table4[[#This Row],[Date]],2)</f>
        <v>3</v>
      </c>
    </row>
    <row r="345" spans="1:2" x14ac:dyDescent="0.35">
      <c r="A345" s="1">
        <v>42348</v>
      </c>
      <c r="B345">
        <f>WEEKDAY(Table4[[#This Row],[Date]],2)</f>
        <v>4</v>
      </c>
    </row>
    <row r="346" spans="1:2" x14ac:dyDescent="0.35">
      <c r="A346" s="1">
        <v>42349</v>
      </c>
      <c r="B346">
        <f>WEEKDAY(Table4[[#This Row],[Date]],2)</f>
        <v>5</v>
      </c>
    </row>
    <row r="347" spans="1:2" x14ac:dyDescent="0.35">
      <c r="A347" s="1">
        <v>42350</v>
      </c>
      <c r="B347">
        <f>WEEKDAY(Table4[[#This Row],[Date]],2)</f>
        <v>6</v>
      </c>
    </row>
    <row r="348" spans="1:2" x14ac:dyDescent="0.35">
      <c r="A348" s="1">
        <v>42351</v>
      </c>
      <c r="B348">
        <f>WEEKDAY(Table4[[#This Row],[Date]],2)</f>
        <v>7</v>
      </c>
    </row>
    <row r="349" spans="1:2" x14ac:dyDescent="0.35">
      <c r="A349" s="1">
        <v>42352</v>
      </c>
      <c r="B349">
        <f>WEEKDAY(Table4[[#This Row],[Date]],2)</f>
        <v>1</v>
      </c>
    </row>
    <row r="350" spans="1:2" x14ac:dyDescent="0.35">
      <c r="A350" s="1">
        <v>42353</v>
      </c>
      <c r="B350">
        <f>WEEKDAY(Table4[[#This Row],[Date]],2)</f>
        <v>2</v>
      </c>
    </row>
    <row r="351" spans="1:2" x14ac:dyDescent="0.35">
      <c r="A351" s="1">
        <v>42354</v>
      </c>
      <c r="B351">
        <f>WEEKDAY(Table4[[#This Row],[Date]],2)</f>
        <v>3</v>
      </c>
    </row>
    <row r="352" spans="1:2" x14ac:dyDescent="0.35">
      <c r="A352" s="1">
        <v>42355</v>
      </c>
      <c r="B352">
        <f>WEEKDAY(Table4[[#This Row],[Date]],2)</f>
        <v>4</v>
      </c>
    </row>
    <row r="353" spans="1:2" x14ac:dyDescent="0.35">
      <c r="A353" s="1">
        <v>42356</v>
      </c>
      <c r="B353">
        <f>WEEKDAY(Table4[[#This Row],[Date]],2)</f>
        <v>5</v>
      </c>
    </row>
    <row r="354" spans="1:2" x14ac:dyDescent="0.35">
      <c r="A354" s="1">
        <v>42357</v>
      </c>
      <c r="B354">
        <f>WEEKDAY(Table4[[#This Row],[Date]],2)</f>
        <v>6</v>
      </c>
    </row>
    <row r="355" spans="1:2" x14ac:dyDescent="0.35">
      <c r="A355" s="1">
        <v>42358</v>
      </c>
      <c r="B355">
        <f>WEEKDAY(Table4[[#This Row],[Date]],2)</f>
        <v>7</v>
      </c>
    </row>
    <row r="356" spans="1:2" x14ac:dyDescent="0.35">
      <c r="A356" s="1">
        <v>42359</v>
      </c>
      <c r="B356">
        <f>WEEKDAY(Table4[[#This Row],[Date]],2)</f>
        <v>1</v>
      </c>
    </row>
    <row r="357" spans="1:2" x14ac:dyDescent="0.35">
      <c r="A357" s="1">
        <v>42360</v>
      </c>
      <c r="B357">
        <f>WEEKDAY(Table4[[#This Row],[Date]],2)</f>
        <v>2</v>
      </c>
    </row>
    <row r="358" spans="1:2" x14ac:dyDescent="0.35">
      <c r="A358" s="1">
        <v>42361</v>
      </c>
      <c r="B358">
        <f>WEEKDAY(Table4[[#This Row],[Date]],2)</f>
        <v>3</v>
      </c>
    </row>
    <row r="359" spans="1:2" x14ac:dyDescent="0.35">
      <c r="A359" s="1">
        <v>42362</v>
      </c>
      <c r="B359">
        <f>WEEKDAY(Table4[[#This Row],[Date]],2)</f>
        <v>4</v>
      </c>
    </row>
    <row r="360" spans="1:2" x14ac:dyDescent="0.35">
      <c r="A360" s="1">
        <v>42363</v>
      </c>
      <c r="B360">
        <f>WEEKDAY(Table4[[#This Row],[Date]],2)</f>
        <v>5</v>
      </c>
    </row>
    <row r="361" spans="1:2" x14ac:dyDescent="0.35">
      <c r="A361" s="1">
        <v>42364</v>
      </c>
      <c r="B361">
        <f>WEEKDAY(Table4[[#This Row],[Date]],2)</f>
        <v>6</v>
      </c>
    </row>
    <row r="362" spans="1:2" x14ac:dyDescent="0.35">
      <c r="A362" s="1">
        <v>42365</v>
      </c>
      <c r="B362">
        <f>WEEKDAY(Table4[[#This Row],[Date]],2)</f>
        <v>7</v>
      </c>
    </row>
    <row r="363" spans="1:2" x14ac:dyDescent="0.35">
      <c r="A363" s="1">
        <v>42366</v>
      </c>
      <c r="B363">
        <f>WEEKDAY(Table4[[#This Row],[Date]],2)</f>
        <v>1</v>
      </c>
    </row>
    <row r="364" spans="1:2" x14ac:dyDescent="0.35">
      <c r="A364" s="1">
        <v>42367</v>
      </c>
      <c r="B364">
        <f>WEEKDAY(Table4[[#This Row],[Date]],2)</f>
        <v>2</v>
      </c>
    </row>
    <row r="365" spans="1:2" x14ac:dyDescent="0.35">
      <c r="A365" s="1">
        <v>42368</v>
      </c>
      <c r="B365">
        <f>WEEKDAY(Table4[[#This Row],[Date]],2)</f>
        <v>3</v>
      </c>
    </row>
    <row r="366" spans="1:2" x14ac:dyDescent="0.35">
      <c r="A366" s="1">
        <v>42369</v>
      </c>
      <c r="B366">
        <f>WEEKDAY(Table4[[#This Row],[Date]],2)</f>
        <v>4</v>
      </c>
    </row>
    <row r="367" spans="1:2" x14ac:dyDescent="0.35">
      <c r="A367" s="1">
        <v>42370</v>
      </c>
      <c r="B367">
        <f>WEEKDAY(Table4[[#This Row],[Date]],2)</f>
        <v>5</v>
      </c>
    </row>
    <row r="368" spans="1:2" x14ac:dyDescent="0.35">
      <c r="A368" s="1">
        <v>42371</v>
      </c>
      <c r="B368">
        <f>WEEKDAY(Table4[[#This Row],[Date]],2)</f>
        <v>6</v>
      </c>
    </row>
    <row r="369" spans="1:2" x14ac:dyDescent="0.35">
      <c r="A369" s="1">
        <v>42372</v>
      </c>
      <c r="B369">
        <f>WEEKDAY(Table4[[#This Row],[Date]],2)</f>
        <v>7</v>
      </c>
    </row>
    <row r="370" spans="1:2" x14ac:dyDescent="0.35">
      <c r="A370" s="1">
        <v>42373</v>
      </c>
      <c r="B370">
        <f>WEEKDAY(Table4[[#This Row],[Date]],2)</f>
        <v>1</v>
      </c>
    </row>
    <row r="371" spans="1:2" x14ac:dyDescent="0.35">
      <c r="A371" s="1">
        <v>42374</v>
      </c>
      <c r="B371">
        <f>WEEKDAY(Table4[[#This Row],[Date]],2)</f>
        <v>2</v>
      </c>
    </row>
    <row r="372" spans="1:2" x14ac:dyDescent="0.35">
      <c r="A372" s="1">
        <v>42375</v>
      </c>
      <c r="B372">
        <f>WEEKDAY(Table4[[#This Row],[Date]],2)</f>
        <v>3</v>
      </c>
    </row>
    <row r="373" spans="1:2" x14ac:dyDescent="0.35">
      <c r="A373" s="1">
        <v>42376</v>
      </c>
      <c r="B373">
        <f>WEEKDAY(Table4[[#This Row],[Date]],2)</f>
        <v>4</v>
      </c>
    </row>
    <row r="374" spans="1:2" x14ac:dyDescent="0.35">
      <c r="A374" s="1">
        <v>42377</v>
      </c>
      <c r="B374">
        <f>WEEKDAY(Table4[[#This Row],[Date]],2)</f>
        <v>5</v>
      </c>
    </row>
    <row r="375" spans="1:2" x14ac:dyDescent="0.35">
      <c r="A375" s="1">
        <v>42378</v>
      </c>
      <c r="B375">
        <f>WEEKDAY(Table4[[#This Row],[Date]],2)</f>
        <v>6</v>
      </c>
    </row>
    <row r="376" spans="1:2" x14ac:dyDescent="0.35">
      <c r="A376" s="1">
        <v>42379</v>
      </c>
      <c r="B376">
        <f>WEEKDAY(Table4[[#This Row],[Date]],2)</f>
        <v>7</v>
      </c>
    </row>
    <row r="377" spans="1:2" x14ac:dyDescent="0.35">
      <c r="A377" s="1">
        <v>42380</v>
      </c>
      <c r="B377">
        <f>WEEKDAY(Table4[[#This Row],[Date]],2)</f>
        <v>1</v>
      </c>
    </row>
    <row r="378" spans="1:2" x14ac:dyDescent="0.35">
      <c r="A378" s="1">
        <v>42381</v>
      </c>
      <c r="B378">
        <f>WEEKDAY(Table4[[#This Row],[Date]],2)</f>
        <v>2</v>
      </c>
    </row>
    <row r="379" spans="1:2" x14ac:dyDescent="0.35">
      <c r="A379" s="1">
        <v>42382</v>
      </c>
      <c r="B379">
        <f>WEEKDAY(Table4[[#This Row],[Date]],2)</f>
        <v>3</v>
      </c>
    </row>
    <row r="380" spans="1:2" x14ac:dyDescent="0.35">
      <c r="A380" s="1">
        <v>42383</v>
      </c>
      <c r="B380">
        <f>WEEKDAY(Table4[[#This Row],[Date]],2)</f>
        <v>4</v>
      </c>
    </row>
    <row r="381" spans="1:2" x14ac:dyDescent="0.35">
      <c r="A381" s="1">
        <v>42384</v>
      </c>
      <c r="B381">
        <f>WEEKDAY(Table4[[#This Row],[Date]],2)</f>
        <v>5</v>
      </c>
    </row>
    <row r="382" spans="1:2" x14ac:dyDescent="0.35">
      <c r="A382" s="1">
        <v>42385</v>
      </c>
      <c r="B382">
        <f>WEEKDAY(Table4[[#This Row],[Date]],2)</f>
        <v>6</v>
      </c>
    </row>
    <row r="383" spans="1:2" x14ac:dyDescent="0.35">
      <c r="A383" s="1">
        <v>42386</v>
      </c>
      <c r="B383">
        <f>WEEKDAY(Table4[[#This Row],[Date]],2)</f>
        <v>7</v>
      </c>
    </row>
    <row r="384" spans="1:2" x14ac:dyDescent="0.35">
      <c r="A384" s="1">
        <v>42387</v>
      </c>
      <c r="B384">
        <f>WEEKDAY(Table4[[#This Row],[Date]],2)</f>
        <v>1</v>
      </c>
    </row>
    <row r="385" spans="1:2" x14ac:dyDescent="0.35">
      <c r="A385" s="1">
        <v>42388</v>
      </c>
      <c r="B385">
        <f>WEEKDAY(Table4[[#This Row],[Date]],2)</f>
        <v>2</v>
      </c>
    </row>
    <row r="386" spans="1:2" x14ac:dyDescent="0.35">
      <c r="A386" s="1">
        <v>42389</v>
      </c>
      <c r="B386">
        <f>WEEKDAY(Table4[[#This Row],[Date]],2)</f>
        <v>3</v>
      </c>
    </row>
    <row r="387" spans="1:2" x14ac:dyDescent="0.35">
      <c r="A387" s="1">
        <v>42390</v>
      </c>
      <c r="B387">
        <f>WEEKDAY(Table4[[#This Row],[Date]],2)</f>
        <v>4</v>
      </c>
    </row>
    <row r="388" spans="1:2" x14ac:dyDescent="0.35">
      <c r="A388" s="1">
        <v>42391</v>
      </c>
      <c r="B388">
        <f>WEEKDAY(Table4[[#This Row],[Date]],2)</f>
        <v>5</v>
      </c>
    </row>
    <row r="389" spans="1:2" x14ac:dyDescent="0.35">
      <c r="A389" s="1">
        <v>42392</v>
      </c>
      <c r="B389">
        <f>WEEKDAY(Table4[[#This Row],[Date]],2)</f>
        <v>6</v>
      </c>
    </row>
    <row r="390" spans="1:2" x14ac:dyDescent="0.35">
      <c r="A390" s="1">
        <v>42393</v>
      </c>
      <c r="B390">
        <f>WEEKDAY(Table4[[#This Row],[Date]],2)</f>
        <v>7</v>
      </c>
    </row>
    <row r="391" spans="1:2" x14ac:dyDescent="0.35">
      <c r="A391" s="1">
        <v>42394</v>
      </c>
      <c r="B391">
        <f>WEEKDAY(Table4[[#This Row],[Date]],2)</f>
        <v>1</v>
      </c>
    </row>
    <row r="392" spans="1:2" x14ac:dyDescent="0.35">
      <c r="A392" s="1">
        <v>42395</v>
      </c>
      <c r="B392">
        <f>WEEKDAY(Table4[[#This Row],[Date]],2)</f>
        <v>2</v>
      </c>
    </row>
    <row r="393" spans="1:2" x14ac:dyDescent="0.35">
      <c r="A393" s="1">
        <v>42396</v>
      </c>
      <c r="B393">
        <f>WEEKDAY(Table4[[#This Row],[Date]],2)</f>
        <v>3</v>
      </c>
    </row>
    <row r="394" spans="1:2" x14ac:dyDescent="0.35">
      <c r="A394" s="1">
        <v>42397</v>
      </c>
      <c r="B394">
        <f>WEEKDAY(Table4[[#This Row],[Date]],2)</f>
        <v>4</v>
      </c>
    </row>
    <row r="395" spans="1:2" x14ac:dyDescent="0.35">
      <c r="A395" s="1">
        <v>42398</v>
      </c>
      <c r="B395">
        <f>WEEKDAY(Table4[[#This Row],[Date]],2)</f>
        <v>5</v>
      </c>
    </row>
    <row r="396" spans="1:2" x14ac:dyDescent="0.35">
      <c r="A396" s="1">
        <v>42399</v>
      </c>
      <c r="B396">
        <f>WEEKDAY(Table4[[#This Row],[Date]],2)</f>
        <v>6</v>
      </c>
    </row>
    <row r="397" spans="1:2" x14ac:dyDescent="0.35">
      <c r="A397" s="1">
        <v>42400</v>
      </c>
      <c r="B397">
        <f>WEEKDAY(Table4[[#This Row],[Date]],2)</f>
        <v>7</v>
      </c>
    </row>
    <row r="398" spans="1:2" x14ac:dyDescent="0.35">
      <c r="A398" s="1">
        <v>42401</v>
      </c>
      <c r="B398">
        <f>WEEKDAY(Table4[[#This Row],[Date]],2)</f>
        <v>1</v>
      </c>
    </row>
    <row r="399" spans="1:2" x14ac:dyDescent="0.35">
      <c r="A399" s="1">
        <v>42402</v>
      </c>
      <c r="B399">
        <f>WEEKDAY(Table4[[#This Row],[Date]],2)</f>
        <v>2</v>
      </c>
    </row>
    <row r="400" spans="1:2" x14ac:dyDescent="0.35">
      <c r="A400" s="1">
        <v>42403</v>
      </c>
      <c r="B400">
        <f>WEEKDAY(Table4[[#This Row],[Date]],2)</f>
        <v>3</v>
      </c>
    </row>
    <row r="401" spans="1:2" x14ac:dyDescent="0.35">
      <c r="A401" s="1">
        <v>42404</v>
      </c>
      <c r="B401">
        <f>WEEKDAY(Table4[[#This Row],[Date]],2)</f>
        <v>4</v>
      </c>
    </row>
    <row r="402" spans="1:2" x14ac:dyDescent="0.35">
      <c r="A402" s="1">
        <v>42405</v>
      </c>
      <c r="B402">
        <f>WEEKDAY(Table4[[#This Row],[Date]],2)</f>
        <v>5</v>
      </c>
    </row>
    <row r="403" spans="1:2" x14ac:dyDescent="0.35">
      <c r="A403" s="1">
        <v>42406</v>
      </c>
      <c r="B403">
        <f>WEEKDAY(Table4[[#This Row],[Date]],2)</f>
        <v>6</v>
      </c>
    </row>
    <row r="404" spans="1:2" x14ac:dyDescent="0.35">
      <c r="A404" s="1">
        <v>42407</v>
      </c>
      <c r="B404">
        <f>WEEKDAY(Table4[[#This Row],[Date]],2)</f>
        <v>7</v>
      </c>
    </row>
    <row r="405" spans="1:2" x14ac:dyDescent="0.35">
      <c r="A405" s="1">
        <v>42408</v>
      </c>
      <c r="B405">
        <f>WEEKDAY(Table4[[#This Row],[Date]],2)</f>
        <v>1</v>
      </c>
    </row>
    <row r="406" spans="1:2" x14ac:dyDescent="0.35">
      <c r="A406" s="1">
        <v>42409</v>
      </c>
      <c r="B406">
        <f>WEEKDAY(Table4[[#This Row],[Date]],2)</f>
        <v>2</v>
      </c>
    </row>
    <row r="407" spans="1:2" x14ac:dyDescent="0.35">
      <c r="A407" s="1">
        <v>42410</v>
      </c>
      <c r="B407">
        <f>WEEKDAY(Table4[[#This Row],[Date]],2)</f>
        <v>3</v>
      </c>
    </row>
    <row r="408" spans="1:2" x14ac:dyDescent="0.35">
      <c r="A408" s="1">
        <v>42411</v>
      </c>
      <c r="B408">
        <f>WEEKDAY(Table4[[#This Row],[Date]],2)</f>
        <v>4</v>
      </c>
    </row>
    <row r="409" spans="1:2" x14ac:dyDescent="0.35">
      <c r="A409" s="1">
        <v>42412</v>
      </c>
      <c r="B409">
        <f>WEEKDAY(Table4[[#This Row],[Date]],2)</f>
        <v>5</v>
      </c>
    </row>
    <row r="410" spans="1:2" x14ac:dyDescent="0.35">
      <c r="A410" s="1">
        <v>42413</v>
      </c>
      <c r="B410">
        <f>WEEKDAY(Table4[[#This Row],[Date]],2)</f>
        <v>6</v>
      </c>
    </row>
    <row r="411" spans="1:2" x14ac:dyDescent="0.35">
      <c r="A411" s="1">
        <v>42414</v>
      </c>
      <c r="B411">
        <f>WEEKDAY(Table4[[#This Row],[Date]],2)</f>
        <v>7</v>
      </c>
    </row>
    <row r="412" spans="1:2" x14ac:dyDescent="0.35">
      <c r="A412" s="1">
        <v>42415</v>
      </c>
      <c r="B412">
        <f>WEEKDAY(Table4[[#This Row],[Date]],2)</f>
        <v>1</v>
      </c>
    </row>
    <row r="413" spans="1:2" x14ac:dyDescent="0.35">
      <c r="A413" s="1">
        <v>42416</v>
      </c>
      <c r="B413">
        <f>WEEKDAY(Table4[[#This Row],[Date]],2)</f>
        <v>2</v>
      </c>
    </row>
    <row r="414" spans="1:2" x14ac:dyDescent="0.35">
      <c r="A414" s="1">
        <v>42417</v>
      </c>
      <c r="B414">
        <f>WEEKDAY(Table4[[#This Row],[Date]],2)</f>
        <v>3</v>
      </c>
    </row>
    <row r="415" spans="1:2" x14ac:dyDescent="0.35">
      <c r="A415" s="1">
        <v>42418</v>
      </c>
      <c r="B415">
        <f>WEEKDAY(Table4[[#This Row],[Date]],2)</f>
        <v>4</v>
      </c>
    </row>
    <row r="416" spans="1:2" x14ac:dyDescent="0.35">
      <c r="A416" s="1">
        <v>42419</v>
      </c>
      <c r="B416">
        <f>WEEKDAY(Table4[[#This Row],[Date]],2)</f>
        <v>5</v>
      </c>
    </row>
    <row r="417" spans="1:2" x14ac:dyDescent="0.35">
      <c r="A417" s="1">
        <v>42420</v>
      </c>
      <c r="B417">
        <f>WEEKDAY(Table4[[#This Row],[Date]],2)</f>
        <v>6</v>
      </c>
    </row>
    <row r="418" spans="1:2" x14ac:dyDescent="0.35">
      <c r="A418" s="1">
        <v>42421</v>
      </c>
      <c r="B418">
        <f>WEEKDAY(Table4[[#This Row],[Date]],2)</f>
        <v>7</v>
      </c>
    </row>
    <row r="419" spans="1:2" x14ac:dyDescent="0.35">
      <c r="A419" s="1">
        <v>42422</v>
      </c>
      <c r="B419">
        <f>WEEKDAY(Table4[[#This Row],[Date]],2)</f>
        <v>1</v>
      </c>
    </row>
    <row r="420" spans="1:2" x14ac:dyDescent="0.35">
      <c r="A420" s="1">
        <v>42423</v>
      </c>
      <c r="B420">
        <f>WEEKDAY(Table4[[#This Row],[Date]],2)</f>
        <v>2</v>
      </c>
    </row>
    <row r="421" spans="1:2" x14ac:dyDescent="0.35">
      <c r="A421" s="1">
        <v>42424</v>
      </c>
      <c r="B421">
        <f>WEEKDAY(Table4[[#This Row],[Date]],2)</f>
        <v>3</v>
      </c>
    </row>
    <row r="422" spans="1:2" x14ac:dyDescent="0.35">
      <c r="A422" s="1">
        <v>42425</v>
      </c>
      <c r="B422">
        <f>WEEKDAY(Table4[[#This Row],[Date]],2)</f>
        <v>4</v>
      </c>
    </row>
    <row r="423" spans="1:2" x14ac:dyDescent="0.35">
      <c r="A423" s="1">
        <v>42426</v>
      </c>
      <c r="B423">
        <f>WEEKDAY(Table4[[#This Row],[Date]],2)</f>
        <v>5</v>
      </c>
    </row>
    <row r="424" spans="1:2" x14ac:dyDescent="0.35">
      <c r="A424" s="1">
        <v>42427</v>
      </c>
      <c r="B424">
        <f>WEEKDAY(Table4[[#This Row],[Date]],2)</f>
        <v>6</v>
      </c>
    </row>
    <row r="425" spans="1:2" x14ac:dyDescent="0.35">
      <c r="A425" s="1">
        <v>42428</v>
      </c>
      <c r="B425">
        <f>WEEKDAY(Table4[[#This Row],[Date]],2)</f>
        <v>7</v>
      </c>
    </row>
    <row r="426" spans="1:2" x14ac:dyDescent="0.35">
      <c r="A426" s="1">
        <v>42429</v>
      </c>
      <c r="B426">
        <f>WEEKDAY(Table4[[#This Row],[Date]],2)</f>
        <v>1</v>
      </c>
    </row>
    <row r="427" spans="1:2" x14ac:dyDescent="0.35">
      <c r="A427" s="1">
        <v>42430</v>
      </c>
      <c r="B427">
        <f>WEEKDAY(Table4[[#This Row],[Date]],2)</f>
        <v>2</v>
      </c>
    </row>
    <row r="428" spans="1:2" x14ac:dyDescent="0.35">
      <c r="A428" s="1">
        <v>42431</v>
      </c>
      <c r="B428">
        <f>WEEKDAY(Table4[[#This Row],[Date]],2)</f>
        <v>3</v>
      </c>
    </row>
    <row r="429" spans="1:2" x14ac:dyDescent="0.35">
      <c r="A429" s="1">
        <v>42432</v>
      </c>
      <c r="B429">
        <f>WEEKDAY(Table4[[#This Row],[Date]],2)</f>
        <v>4</v>
      </c>
    </row>
    <row r="430" spans="1:2" x14ac:dyDescent="0.35">
      <c r="A430" s="1">
        <v>42433</v>
      </c>
      <c r="B430">
        <f>WEEKDAY(Table4[[#This Row],[Date]],2)</f>
        <v>5</v>
      </c>
    </row>
    <row r="431" spans="1:2" x14ac:dyDescent="0.35">
      <c r="A431" s="1">
        <v>42434</v>
      </c>
      <c r="B431">
        <f>WEEKDAY(Table4[[#This Row],[Date]],2)</f>
        <v>6</v>
      </c>
    </row>
    <row r="432" spans="1:2" x14ac:dyDescent="0.35">
      <c r="A432" s="1">
        <v>42435</v>
      </c>
      <c r="B432">
        <f>WEEKDAY(Table4[[#This Row],[Date]],2)</f>
        <v>7</v>
      </c>
    </row>
    <row r="433" spans="1:2" x14ac:dyDescent="0.35">
      <c r="A433" s="1">
        <v>42436</v>
      </c>
      <c r="B433">
        <f>WEEKDAY(Table4[[#This Row],[Date]],2)</f>
        <v>1</v>
      </c>
    </row>
    <row r="434" spans="1:2" x14ac:dyDescent="0.35">
      <c r="A434" s="1">
        <v>42437</v>
      </c>
      <c r="B434">
        <f>WEEKDAY(Table4[[#This Row],[Date]],2)</f>
        <v>2</v>
      </c>
    </row>
    <row r="435" spans="1:2" x14ac:dyDescent="0.35">
      <c r="A435" s="1">
        <v>42438</v>
      </c>
      <c r="B435">
        <f>WEEKDAY(Table4[[#This Row],[Date]],2)</f>
        <v>3</v>
      </c>
    </row>
    <row r="436" spans="1:2" x14ac:dyDescent="0.35">
      <c r="A436" s="1">
        <v>42439</v>
      </c>
      <c r="B436">
        <f>WEEKDAY(Table4[[#This Row],[Date]],2)</f>
        <v>4</v>
      </c>
    </row>
    <row r="437" spans="1:2" x14ac:dyDescent="0.35">
      <c r="A437" s="1">
        <v>42440</v>
      </c>
      <c r="B437">
        <f>WEEKDAY(Table4[[#This Row],[Date]],2)</f>
        <v>5</v>
      </c>
    </row>
    <row r="438" spans="1:2" x14ac:dyDescent="0.35">
      <c r="A438" s="1">
        <v>42441</v>
      </c>
      <c r="B438">
        <f>WEEKDAY(Table4[[#This Row],[Date]],2)</f>
        <v>6</v>
      </c>
    </row>
    <row r="439" spans="1:2" x14ac:dyDescent="0.35">
      <c r="A439" s="1">
        <v>42442</v>
      </c>
      <c r="B439">
        <f>WEEKDAY(Table4[[#This Row],[Date]],2)</f>
        <v>7</v>
      </c>
    </row>
    <row r="440" spans="1:2" x14ac:dyDescent="0.35">
      <c r="A440" s="1">
        <v>42443</v>
      </c>
      <c r="B440">
        <f>WEEKDAY(Table4[[#This Row],[Date]],2)</f>
        <v>1</v>
      </c>
    </row>
    <row r="441" spans="1:2" x14ac:dyDescent="0.35">
      <c r="A441" s="1">
        <v>42444</v>
      </c>
      <c r="B441">
        <f>WEEKDAY(Table4[[#This Row],[Date]],2)</f>
        <v>2</v>
      </c>
    </row>
    <row r="442" spans="1:2" x14ac:dyDescent="0.35">
      <c r="A442" s="1">
        <v>42445</v>
      </c>
      <c r="B442">
        <f>WEEKDAY(Table4[[#This Row],[Date]],2)</f>
        <v>3</v>
      </c>
    </row>
    <row r="443" spans="1:2" x14ac:dyDescent="0.35">
      <c r="A443" s="1">
        <v>42446</v>
      </c>
      <c r="B443">
        <f>WEEKDAY(Table4[[#This Row],[Date]],2)</f>
        <v>4</v>
      </c>
    </row>
    <row r="444" spans="1:2" x14ac:dyDescent="0.35">
      <c r="A444" s="1">
        <v>42447</v>
      </c>
      <c r="B444">
        <f>WEEKDAY(Table4[[#This Row],[Date]],2)</f>
        <v>5</v>
      </c>
    </row>
    <row r="445" spans="1:2" x14ac:dyDescent="0.35">
      <c r="A445" s="1">
        <v>42448</v>
      </c>
      <c r="B445">
        <f>WEEKDAY(Table4[[#This Row],[Date]],2)</f>
        <v>6</v>
      </c>
    </row>
    <row r="446" spans="1:2" x14ac:dyDescent="0.35">
      <c r="A446" s="1">
        <v>42449</v>
      </c>
      <c r="B446">
        <f>WEEKDAY(Table4[[#This Row],[Date]],2)</f>
        <v>7</v>
      </c>
    </row>
    <row r="447" spans="1:2" x14ac:dyDescent="0.35">
      <c r="A447" s="1">
        <v>42450</v>
      </c>
      <c r="B447">
        <f>WEEKDAY(Table4[[#This Row],[Date]],2)</f>
        <v>1</v>
      </c>
    </row>
    <row r="448" spans="1:2" x14ac:dyDescent="0.35">
      <c r="A448" s="1">
        <v>42451</v>
      </c>
      <c r="B448">
        <f>WEEKDAY(Table4[[#This Row],[Date]],2)</f>
        <v>2</v>
      </c>
    </row>
    <row r="449" spans="1:2" x14ac:dyDescent="0.35">
      <c r="A449" s="1">
        <v>42452</v>
      </c>
      <c r="B449">
        <f>WEEKDAY(Table4[[#This Row],[Date]],2)</f>
        <v>3</v>
      </c>
    </row>
    <row r="450" spans="1:2" x14ac:dyDescent="0.35">
      <c r="A450" s="1">
        <v>42453</v>
      </c>
      <c r="B450">
        <f>WEEKDAY(Table4[[#This Row],[Date]],2)</f>
        <v>4</v>
      </c>
    </row>
    <row r="451" spans="1:2" x14ac:dyDescent="0.35">
      <c r="A451" s="1">
        <v>42454</v>
      </c>
      <c r="B451">
        <f>WEEKDAY(Table4[[#This Row],[Date]],2)</f>
        <v>5</v>
      </c>
    </row>
    <row r="452" spans="1:2" x14ac:dyDescent="0.35">
      <c r="A452" s="1">
        <v>42455</v>
      </c>
      <c r="B452">
        <f>WEEKDAY(Table4[[#This Row],[Date]],2)</f>
        <v>6</v>
      </c>
    </row>
    <row r="453" spans="1:2" x14ac:dyDescent="0.35">
      <c r="A453" s="1">
        <v>42456</v>
      </c>
      <c r="B453">
        <f>WEEKDAY(Table4[[#This Row],[Date]],2)</f>
        <v>7</v>
      </c>
    </row>
    <row r="454" spans="1:2" x14ac:dyDescent="0.35">
      <c r="A454" s="1">
        <v>42457</v>
      </c>
      <c r="B454">
        <f>WEEKDAY(Table4[[#This Row],[Date]],2)</f>
        <v>1</v>
      </c>
    </row>
    <row r="455" spans="1:2" x14ac:dyDescent="0.35">
      <c r="A455" s="1">
        <v>42458</v>
      </c>
      <c r="B455">
        <f>WEEKDAY(Table4[[#This Row],[Date]],2)</f>
        <v>2</v>
      </c>
    </row>
    <row r="456" spans="1:2" x14ac:dyDescent="0.35">
      <c r="A456" s="1">
        <v>42459</v>
      </c>
      <c r="B456">
        <f>WEEKDAY(Table4[[#This Row],[Date]],2)</f>
        <v>3</v>
      </c>
    </row>
    <row r="457" spans="1:2" x14ac:dyDescent="0.35">
      <c r="A457" s="1">
        <v>42460</v>
      </c>
      <c r="B457">
        <f>WEEKDAY(Table4[[#This Row],[Date]],2)</f>
        <v>4</v>
      </c>
    </row>
    <row r="458" spans="1:2" x14ac:dyDescent="0.35">
      <c r="A458" s="1">
        <v>42461</v>
      </c>
      <c r="B458">
        <f>WEEKDAY(Table4[[#This Row],[Date]],2)</f>
        <v>5</v>
      </c>
    </row>
    <row r="459" spans="1:2" x14ac:dyDescent="0.35">
      <c r="A459" s="1">
        <v>42462</v>
      </c>
      <c r="B459">
        <f>WEEKDAY(Table4[[#This Row],[Date]],2)</f>
        <v>6</v>
      </c>
    </row>
    <row r="460" spans="1:2" x14ac:dyDescent="0.35">
      <c r="A460" s="1">
        <v>42463</v>
      </c>
      <c r="B460">
        <f>WEEKDAY(Table4[[#This Row],[Date]],2)</f>
        <v>7</v>
      </c>
    </row>
    <row r="461" spans="1:2" x14ac:dyDescent="0.35">
      <c r="A461" s="1">
        <v>42464</v>
      </c>
      <c r="B461">
        <f>WEEKDAY(Table4[[#This Row],[Date]],2)</f>
        <v>1</v>
      </c>
    </row>
    <row r="462" spans="1:2" x14ac:dyDescent="0.35">
      <c r="A462" s="1">
        <v>42465</v>
      </c>
      <c r="B462">
        <f>WEEKDAY(Table4[[#This Row],[Date]],2)</f>
        <v>2</v>
      </c>
    </row>
    <row r="463" spans="1:2" x14ac:dyDescent="0.35">
      <c r="A463" s="1">
        <v>42466</v>
      </c>
      <c r="B463">
        <f>WEEKDAY(Table4[[#This Row],[Date]],2)</f>
        <v>3</v>
      </c>
    </row>
    <row r="464" spans="1:2" x14ac:dyDescent="0.35">
      <c r="A464" s="1">
        <v>42467</v>
      </c>
      <c r="B464">
        <f>WEEKDAY(Table4[[#This Row],[Date]],2)</f>
        <v>4</v>
      </c>
    </row>
    <row r="465" spans="1:2" x14ac:dyDescent="0.35">
      <c r="A465" s="1">
        <v>42468</v>
      </c>
      <c r="B465">
        <f>WEEKDAY(Table4[[#This Row],[Date]],2)</f>
        <v>5</v>
      </c>
    </row>
    <row r="466" spans="1:2" x14ac:dyDescent="0.35">
      <c r="A466" s="1">
        <v>42469</v>
      </c>
      <c r="B466">
        <f>WEEKDAY(Table4[[#This Row],[Date]],2)</f>
        <v>6</v>
      </c>
    </row>
    <row r="467" spans="1:2" x14ac:dyDescent="0.35">
      <c r="A467" s="1">
        <v>42470</v>
      </c>
      <c r="B467">
        <f>WEEKDAY(Table4[[#This Row],[Date]],2)</f>
        <v>7</v>
      </c>
    </row>
    <row r="468" spans="1:2" x14ac:dyDescent="0.35">
      <c r="A468" s="1">
        <v>42471</v>
      </c>
      <c r="B468">
        <f>WEEKDAY(Table4[[#This Row],[Date]],2)</f>
        <v>1</v>
      </c>
    </row>
    <row r="469" spans="1:2" x14ac:dyDescent="0.35">
      <c r="A469" s="1">
        <v>42472</v>
      </c>
      <c r="B469">
        <f>WEEKDAY(Table4[[#This Row],[Date]],2)</f>
        <v>2</v>
      </c>
    </row>
    <row r="470" spans="1:2" x14ac:dyDescent="0.35">
      <c r="A470" s="1">
        <v>42473</v>
      </c>
      <c r="B470">
        <f>WEEKDAY(Table4[[#This Row],[Date]],2)</f>
        <v>3</v>
      </c>
    </row>
    <row r="471" spans="1:2" x14ac:dyDescent="0.35">
      <c r="A471" s="1">
        <v>42474</v>
      </c>
      <c r="B471">
        <f>WEEKDAY(Table4[[#This Row],[Date]],2)</f>
        <v>4</v>
      </c>
    </row>
    <row r="472" spans="1:2" x14ac:dyDescent="0.35">
      <c r="A472" s="1">
        <v>42475</v>
      </c>
      <c r="B472">
        <f>WEEKDAY(Table4[[#This Row],[Date]],2)</f>
        <v>5</v>
      </c>
    </row>
    <row r="473" spans="1:2" x14ac:dyDescent="0.35">
      <c r="A473" s="1">
        <v>42476</v>
      </c>
      <c r="B473">
        <f>WEEKDAY(Table4[[#This Row],[Date]],2)</f>
        <v>6</v>
      </c>
    </row>
    <row r="474" spans="1:2" x14ac:dyDescent="0.35">
      <c r="A474" s="1">
        <v>42477</v>
      </c>
      <c r="B474">
        <f>WEEKDAY(Table4[[#This Row],[Date]],2)</f>
        <v>7</v>
      </c>
    </row>
    <row r="475" spans="1:2" x14ac:dyDescent="0.35">
      <c r="A475" s="1">
        <v>42478</v>
      </c>
      <c r="B475">
        <f>WEEKDAY(Table4[[#This Row],[Date]],2)</f>
        <v>1</v>
      </c>
    </row>
    <row r="476" spans="1:2" x14ac:dyDescent="0.35">
      <c r="A476" s="1">
        <v>42479</v>
      </c>
      <c r="B476">
        <f>WEEKDAY(Table4[[#This Row],[Date]],2)</f>
        <v>2</v>
      </c>
    </row>
    <row r="477" spans="1:2" x14ac:dyDescent="0.35">
      <c r="A477" s="1">
        <v>42480</v>
      </c>
      <c r="B477">
        <f>WEEKDAY(Table4[[#This Row],[Date]],2)</f>
        <v>3</v>
      </c>
    </row>
    <row r="478" spans="1:2" x14ac:dyDescent="0.35">
      <c r="A478" s="1">
        <v>42481</v>
      </c>
      <c r="B478">
        <f>WEEKDAY(Table4[[#This Row],[Date]],2)</f>
        <v>4</v>
      </c>
    </row>
    <row r="479" spans="1:2" x14ac:dyDescent="0.35">
      <c r="A479" s="1">
        <v>42482</v>
      </c>
      <c r="B479">
        <f>WEEKDAY(Table4[[#This Row],[Date]],2)</f>
        <v>5</v>
      </c>
    </row>
    <row r="480" spans="1:2" x14ac:dyDescent="0.35">
      <c r="A480" s="1">
        <v>42483</v>
      </c>
      <c r="B480">
        <f>WEEKDAY(Table4[[#This Row],[Date]],2)</f>
        <v>6</v>
      </c>
    </row>
    <row r="481" spans="1:2" x14ac:dyDescent="0.35">
      <c r="A481" s="1">
        <v>42484</v>
      </c>
      <c r="B481">
        <f>WEEKDAY(Table4[[#This Row],[Date]],2)</f>
        <v>7</v>
      </c>
    </row>
    <row r="482" spans="1:2" x14ac:dyDescent="0.35">
      <c r="A482" s="1">
        <v>42485</v>
      </c>
      <c r="B482">
        <f>WEEKDAY(Table4[[#This Row],[Date]],2)</f>
        <v>1</v>
      </c>
    </row>
    <row r="483" spans="1:2" x14ac:dyDescent="0.35">
      <c r="A483" s="1">
        <v>42486</v>
      </c>
      <c r="B483">
        <f>WEEKDAY(Table4[[#This Row],[Date]],2)</f>
        <v>2</v>
      </c>
    </row>
    <row r="484" spans="1:2" x14ac:dyDescent="0.35">
      <c r="A484" s="1">
        <v>42487</v>
      </c>
      <c r="B484">
        <f>WEEKDAY(Table4[[#This Row],[Date]],2)</f>
        <v>3</v>
      </c>
    </row>
    <row r="485" spans="1:2" x14ac:dyDescent="0.35">
      <c r="A485" s="1">
        <v>42488</v>
      </c>
      <c r="B485">
        <f>WEEKDAY(Table4[[#This Row],[Date]],2)</f>
        <v>4</v>
      </c>
    </row>
    <row r="486" spans="1:2" x14ac:dyDescent="0.35">
      <c r="A486" s="1">
        <v>42489</v>
      </c>
      <c r="B486">
        <f>WEEKDAY(Table4[[#This Row],[Date]],2)</f>
        <v>5</v>
      </c>
    </row>
    <row r="487" spans="1:2" x14ac:dyDescent="0.35">
      <c r="A487" s="1">
        <v>42490</v>
      </c>
      <c r="B487">
        <f>WEEKDAY(Table4[[#This Row],[Date]],2)</f>
        <v>6</v>
      </c>
    </row>
    <row r="488" spans="1:2" x14ac:dyDescent="0.35">
      <c r="A488" s="1">
        <v>42491</v>
      </c>
      <c r="B488">
        <f>WEEKDAY(Table4[[#This Row],[Date]],2)</f>
        <v>7</v>
      </c>
    </row>
    <row r="489" spans="1:2" x14ac:dyDescent="0.35">
      <c r="A489" s="1">
        <v>42492</v>
      </c>
      <c r="B489">
        <f>WEEKDAY(Table4[[#This Row],[Date]],2)</f>
        <v>1</v>
      </c>
    </row>
    <row r="490" spans="1:2" x14ac:dyDescent="0.35">
      <c r="A490" s="1">
        <v>42493</v>
      </c>
      <c r="B490">
        <f>WEEKDAY(Table4[[#This Row],[Date]],2)</f>
        <v>2</v>
      </c>
    </row>
    <row r="491" spans="1:2" x14ac:dyDescent="0.35">
      <c r="A491" s="1">
        <v>42494</v>
      </c>
      <c r="B491">
        <f>WEEKDAY(Table4[[#This Row],[Date]],2)</f>
        <v>3</v>
      </c>
    </row>
    <row r="492" spans="1:2" x14ac:dyDescent="0.35">
      <c r="A492" s="1">
        <v>42495</v>
      </c>
      <c r="B492">
        <f>WEEKDAY(Table4[[#This Row],[Date]],2)</f>
        <v>4</v>
      </c>
    </row>
    <row r="493" spans="1:2" x14ac:dyDescent="0.35">
      <c r="A493" s="1">
        <v>42496</v>
      </c>
      <c r="B493">
        <f>WEEKDAY(Table4[[#This Row],[Date]],2)</f>
        <v>5</v>
      </c>
    </row>
    <row r="494" spans="1:2" x14ac:dyDescent="0.35">
      <c r="A494" s="1">
        <v>42497</v>
      </c>
      <c r="B494">
        <f>WEEKDAY(Table4[[#This Row],[Date]],2)</f>
        <v>6</v>
      </c>
    </row>
    <row r="495" spans="1:2" x14ac:dyDescent="0.35">
      <c r="A495" s="1">
        <v>42498</v>
      </c>
      <c r="B495">
        <f>WEEKDAY(Table4[[#This Row],[Date]],2)</f>
        <v>7</v>
      </c>
    </row>
    <row r="496" spans="1:2" x14ac:dyDescent="0.35">
      <c r="A496" s="1">
        <v>42499</v>
      </c>
      <c r="B496">
        <f>WEEKDAY(Table4[[#This Row],[Date]],2)</f>
        <v>1</v>
      </c>
    </row>
    <row r="497" spans="1:2" x14ac:dyDescent="0.35">
      <c r="A497" s="1">
        <v>42500</v>
      </c>
      <c r="B497">
        <f>WEEKDAY(Table4[[#This Row],[Date]],2)</f>
        <v>2</v>
      </c>
    </row>
    <row r="498" spans="1:2" x14ac:dyDescent="0.35">
      <c r="A498" s="1">
        <v>42501</v>
      </c>
      <c r="B498">
        <f>WEEKDAY(Table4[[#This Row],[Date]],2)</f>
        <v>3</v>
      </c>
    </row>
    <row r="499" spans="1:2" x14ac:dyDescent="0.35">
      <c r="A499" s="1">
        <v>42502</v>
      </c>
      <c r="B499">
        <f>WEEKDAY(Table4[[#This Row],[Date]],2)</f>
        <v>4</v>
      </c>
    </row>
    <row r="500" spans="1:2" x14ac:dyDescent="0.35">
      <c r="A500" s="1">
        <v>42503</v>
      </c>
      <c r="B500">
        <f>WEEKDAY(Table4[[#This Row],[Date]],2)</f>
        <v>5</v>
      </c>
    </row>
    <row r="501" spans="1:2" x14ac:dyDescent="0.35">
      <c r="A501" s="1">
        <v>42504</v>
      </c>
      <c r="B501">
        <f>WEEKDAY(Table4[[#This Row],[Date]],2)</f>
        <v>6</v>
      </c>
    </row>
    <row r="502" spans="1:2" x14ac:dyDescent="0.35">
      <c r="A502" s="1">
        <v>42505</v>
      </c>
      <c r="B502">
        <f>WEEKDAY(Table4[[#This Row],[Date]],2)</f>
        <v>7</v>
      </c>
    </row>
    <row r="503" spans="1:2" x14ac:dyDescent="0.35">
      <c r="A503" s="1">
        <v>42506</v>
      </c>
      <c r="B503">
        <f>WEEKDAY(Table4[[#This Row],[Date]],2)</f>
        <v>1</v>
      </c>
    </row>
    <row r="504" spans="1:2" x14ac:dyDescent="0.35">
      <c r="A504" s="1">
        <v>42507</v>
      </c>
      <c r="B504">
        <f>WEEKDAY(Table4[[#This Row],[Date]],2)</f>
        <v>2</v>
      </c>
    </row>
    <row r="505" spans="1:2" x14ac:dyDescent="0.35">
      <c r="A505" s="1">
        <v>42508</v>
      </c>
      <c r="B505">
        <f>WEEKDAY(Table4[[#This Row],[Date]],2)</f>
        <v>3</v>
      </c>
    </row>
    <row r="506" spans="1:2" x14ac:dyDescent="0.35">
      <c r="A506" s="1">
        <v>42509</v>
      </c>
      <c r="B506">
        <f>WEEKDAY(Table4[[#This Row],[Date]],2)</f>
        <v>4</v>
      </c>
    </row>
    <row r="507" spans="1:2" x14ac:dyDescent="0.35">
      <c r="A507" s="1">
        <v>42510</v>
      </c>
      <c r="B507">
        <f>WEEKDAY(Table4[[#This Row],[Date]],2)</f>
        <v>5</v>
      </c>
    </row>
    <row r="508" spans="1:2" x14ac:dyDescent="0.35">
      <c r="A508" s="1">
        <v>42511</v>
      </c>
      <c r="B508">
        <f>WEEKDAY(Table4[[#This Row],[Date]],2)</f>
        <v>6</v>
      </c>
    </row>
    <row r="509" spans="1:2" x14ac:dyDescent="0.35">
      <c r="A509" s="1">
        <v>42512</v>
      </c>
      <c r="B509">
        <f>WEEKDAY(Table4[[#This Row],[Date]],2)</f>
        <v>7</v>
      </c>
    </row>
    <row r="510" spans="1:2" x14ac:dyDescent="0.35">
      <c r="A510" s="1">
        <v>42513</v>
      </c>
      <c r="B510">
        <f>WEEKDAY(Table4[[#This Row],[Date]],2)</f>
        <v>1</v>
      </c>
    </row>
    <row r="511" spans="1:2" x14ac:dyDescent="0.35">
      <c r="A511" s="1">
        <v>42514</v>
      </c>
      <c r="B511">
        <f>WEEKDAY(Table4[[#This Row],[Date]],2)</f>
        <v>2</v>
      </c>
    </row>
    <row r="512" spans="1:2" x14ac:dyDescent="0.35">
      <c r="A512" s="1">
        <v>42515</v>
      </c>
      <c r="B512">
        <f>WEEKDAY(Table4[[#This Row],[Date]],2)</f>
        <v>3</v>
      </c>
    </row>
    <row r="513" spans="1:2" x14ac:dyDescent="0.35">
      <c r="A513" s="1">
        <v>42516</v>
      </c>
      <c r="B513">
        <f>WEEKDAY(Table4[[#This Row],[Date]],2)</f>
        <v>4</v>
      </c>
    </row>
    <row r="514" spans="1:2" x14ac:dyDescent="0.35">
      <c r="A514" s="1">
        <v>42517</v>
      </c>
      <c r="B514">
        <f>WEEKDAY(Table4[[#This Row],[Date]],2)</f>
        <v>5</v>
      </c>
    </row>
    <row r="515" spans="1:2" x14ac:dyDescent="0.35">
      <c r="A515" s="1">
        <v>42518</v>
      </c>
      <c r="B515">
        <f>WEEKDAY(Table4[[#This Row],[Date]],2)</f>
        <v>6</v>
      </c>
    </row>
    <row r="516" spans="1:2" x14ac:dyDescent="0.35">
      <c r="A516" s="1">
        <v>42519</v>
      </c>
      <c r="B516">
        <f>WEEKDAY(Table4[[#This Row],[Date]],2)</f>
        <v>7</v>
      </c>
    </row>
    <row r="517" spans="1:2" x14ac:dyDescent="0.35">
      <c r="A517" s="1">
        <v>42520</v>
      </c>
      <c r="B517">
        <f>WEEKDAY(Table4[[#This Row],[Date]],2)</f>
        <v>1</v>
      </c>
    </row>
    <row r="518" spans="1:2" x14ac:dyDescent="0.35">
      <c r="A518" s="1">
        <v>42521</v>
      </c>
      <c r="B518">
        <f>WEEKDAY(Table4[[#This Row],[Date]],2)</f>
        <v>2</v>
      </c>
    </row>
    <row r="519" spans="1:2" x14ac:dyDescent="0.35">
      <c r="A519" s="1">
        <v>42522</v>
      </c>
      <c r="B519">
        <f>WEEKDAY(Table4[[#This Row],[Date]],2)</f>
        <v>3</v>
      </c>
    </row>
    <row r="520" spans="1:2" x14ac:dyDescent="0.35">
      <c r="A520" s="1">
        <v>42523</v>
      </c>
      <c r="B520">
        <f>WEEKDAY(Table4[[#This Row],[Date]],2)</f>
        <v>4</v>
      </c>
    </row>
    <row r="521" spans="1:2" x14ac:dyDescent="0.35">
      <c r="A521" s="1">
        <v>42524</v>
      </c>
      <c r="B521">
        <f>WEEKDAY(Table4[[#This Row],[Date]],2)</f>
        <v>5</v>
      </c>
    </row>
    <row r="522" spans="1:2" x14ac:dyDescent="0.35">
      <c r="A522" s="1">
        <v>42525</v>
      </c>
      <c r="B522">
        <f>WEEKDAY(Table4[[#This Row],[Date]],2)</f>
        <v>6</v>
      </c>
    </row>
    <row r="523" spans="1:2" x14ac:dyDescent="0.35">
      <c r="A523" s="1">
        <v>42526</v>
      </c>
      <c r="B523">
        <f>WEEKDAY(Table4[[#This Row],[Date]],2)</f>
        <v>7</v>
      </c>
    </row>
    <row r="524" spans="1:2" x14ac:dyDescent="0.35">
      <c r="A524" s="1">
        <v>42527</v>
      </c>
      <c r="B524">
        <f>WEEKDAY(Table4[[#This Row],[Date]],2)</f>
        <v>1</v>
      </c>
    </row>
    <row r="525" spans="1:2" x14ac:dyDescent="0.35">
      <c r="A525" s="1">
        <v>42528</v>
      </c>
      <c r="B525">
        <f>WEEKDAY(Table4[[#This Row],[Date]],2)</f>
        <v>2</v>
      </c>
    </row>
    <row r="526" spans="1:2" x14ac:dyDescent="0.35">
      <c r="A526" s="1">
        <v>42529</v>
      </c>
      <c r="B526">
        <f>WEEKDAY(Table4[[#This Row],[Date]],2)</f>
        <v>3</v>
      </c>
    </row>
    <row r="527" spans="1:2" x14ac:dyDescent="0.35">
      <c r="A527" s="1">
        <v>42530</v>
      </c>
      <c r="B527">
        <f>WEEKDAY(Table4[[#This Row],[Date]],2)</f>
        <v>4</v>
      </c>
    </row>
    <row r="528" spans="1:2" x14ac:dyDescent="0.35">
      <c r="A528" s="1">
        <v>42531</v>
      </c>
      <c r="B528">
        <f>WEEKDAY(Table4[[#This Row],[Date]],2)</f>
        <v>5</v>
      </c>
    </row>
    <row r="529" spans="1:2" x14ac:dyDescent="0.35">
      <c r="A529" s="1">
        <v>42532</v>
      </c>
      <c r="B529">
        <f>WEEKDAY(Table4[[#This Row],[Date]],2)</f>
        <v>6</v>
      </c>
    </row>
    <row r="530" spans="1:2" x14ac:dyDescent="0.35">
      <c r="A530" s="1">
        <v>42533</v>
      </c>
      <c r="B530">
        <f>WEEKDAY(Table4[[#This Row],[Date]],2)</f>
        <v>7</v>
      </c>
    </row>
    <row r="531" spans="1:2" x14ac:dyDescent="0.35">
      <c r="A531" s="1">
        <v>42534</v>
      </c>
      <c r="B531">
        <f>WEEKDAY(Table4[[#This Row],[Date]],2)</f>
        <v>1</v>
      </c>
    </row>
    <row r="532" spans="1:2" x14ac:dyDescent="0.35">
      <c r="A532" s="1">
        <v>42535</v>
      </c>
      <c r="B532">
        <f>WEEKDAY(Table4[[#This Row],[Date]],2)</f>
        <v>2</v>
      </c>
    </row>
    <row r="533" spans="1:2" x14ac:dyDescent="0.35">
      <c r="A533" s="1">
        <v>42536</v>
      </c>
      <c r="B533">
        <f>WEEKDAY(Table4[[#This Row],[Date]],2)</f>
        <v>3</v>
      </c>
    </row>
    <row r="534" spans="1:2" x14ac:dyDescent="0.35">
      <c r="A534" s="1">
        <v>42537</v>
      </c>
      <c r="B534">
        <f>WEEKDAY(Table4[[#This Row],[Date]],2)</f>
        <v>4</v>
      </c>
    </row>
    <row r="535" spans="1:2" x14ac:dyDescent="0.35">
      <c r="A535" s="1">
        <v>42538</v>
      </c>
      <c r="B535">
        <f>WEEKDAY(Table4[[#This Row],[Date]],2)</f>
        <v>5</v>
      </c>
    </row>
    <row r="536" spans="1:2" x14ac:dyDescent="0.35">
      <c r="A536" s="1">
        <v>42539</v>
      </c>
      <c r="B536">
        <f>WEEKDAY(Table4[[#This Row],[Date]],2)</f>
        <v>6</v>
      </c>
    </row>
    <row r="537" spans="1:2" x14ac:dyDescent="0.35">
      <c r="A537" s="1">
        <v>42540</v>
      </c>
      <c r="B537">
        <f>WEEKDAY(Table4[[#This Row],[Date]],2)</f>
        <v>7</v>
      </c>
    </row>
    <row r="538" spans="1:2" x14ac:dyDescent="0.35">
      <c r="A538" s="1">
        <v>42541</v>
      </c>
      <c r="B538">
        <f>WEEKDAY(Table4[[#This Row],[Date]],2)</f>
        <v>1</v>
      </c>
    </row>
    <row r="539" spans="1:2" x14ac:dyDescent="0.35">
      <c r="A539" s="1">
        <v>42542</v>
      </c>
      <c r="B539">
        <f>WEEKDAY(Table4[[#This Row],[Date]],2)</f>
        <v>2</v>
      </c>
    </row>
    <row r="540" spans="1:2" x14ac:dyDescent="0.35">
      <c r="A540" s="1">
        <v>42543</v>
      </c>
      <c r="B540">
        <f>WEEKDAY(Table4[[#This Row],[Date]],2)</f>
        <v>3</v>
      </c>
    </row>
    <row r="541" spans="1:2" x14ac:dyDescent="0.35">
      <c r="A541" s="1">
        <v>42544</v>
      </c>
      <c r="B541">
        <f>WEEKDAY(Table4[[#This Row],[Date]],2)</f>
        <v>4</v>
      </c>
    </row>
    <row r="542" spans="1:2" x14ac:dyDescent="0.35">
      <c r="A542" s="1">
        <v>42545</v>
      </c>
      <c r="B542">
        <f>WEEKDAY(Table4[[#This Row],[Date]],2)</f>
        <v>5</v>
      </c>
    </row>
    <row r="543" spans="1:2" x14ac:dyDescent="0.35">
      <c r="A543" s="1">
        <v>42546</v>
      </c>
      <c r="B543">
        <f>WEEKDAY(Table4[[#This Row],[Date]],2)</f>
        <v>6</v>
      </c>
    </row>
    <row r="544" spans="1:2" x14ac:dyDescent="0.35">
      <c r="A544" s="1">
        <v>42547</v>
      </c>
      <c r="B544">
        <f>WEEKDAY(Table4[[#This Row],[Date]],2)</f>
        <v>7</v>
      </c>
    </row>
    <row r="545" spans="1:2" x14ac:dyDescent="0.35">
      <c r="A545" s="1">
        <v>42548</v>
      </c>
      <c r="B545">
        <f>WEEKDAY(Table4[[#This Row],[Date]],2)</f>
        <v>1</v>
      </c>
    </row>
    <row r="546" spans="1:2" x14ac:dyDescent="0.35">
      <c r="A546" s="1">
        <v>42549</v>
      </c>
      <c r="B546">
        <f>WEEKDAY(Table4[[#This Row],[Date]],2)</f>
        <v>2</v>
      </c>
    </row>
    <row r="547" spans="1:2" x14ac:dyDescent="0.35">
      <c r="A547" s="1">
        <v>42550</v>
      </c>
      <c r="B547">
        <f>WEEKDAY(Table4[[#This Row],[Date]],2)</f>
        <v>3</v>
      </c>
    </row>
    <row r="548" spans="1:2" x14ac:dyDescent="0.35">
      <c r="A548" s="1">
        <v>42551</v>
      </c>
      <c r="B548">
        <f>WEEKDAY(Table4[[#This Row],[Date]],2)</f>
        <v>4</v>
      </c>
    </row>
    <row r="549" spans="1:2" x14ac:dyDescent="0.35">
      <c r="A549" s="1">
        <v>42552</v>
      </c>
      <c r="B549">
        <f>WEEKDAY(Table4[[#This Row],[Date]],2)</f>
        <v>5</v>
      </c>
    </row>
    <row r="550" spans="1:2" x14ac:dyDescent="0.35">
      <c r="A550" s="1">
        <v>42553</v>
      </c>
      <c r="B550">
        <f>WEEKDAY(Table4[[#This Row],[Date]],2)</f>
        <v>6</v>
      </c>
    </row>
    <row r="551" spans="1:2" x14ac:dyDescent="0.35">
      <c r="A551" s="1">
        <v>42554</v>
      </c>
      <c r="B551">
        <f>WEEKDAY(Table4[[#This Row],[Date]],2)</f>
        <v>7</v>
      </c>
    </row>
    <row r="552" spans="1:2" x14ac:dyDescent="0.35">
      <c r="A552" s="1">
        <v>42555</v>
      </c>
      <c r="B552">
        <f>WEEKDAY(Table4[[#This Row],[Date]],2)</f>
        <v>1</v>
      </c>
    </row>
    <row r="553" spans="1:2" x14ac:dyDescent="0.35">
      <c r="A553" s="1">
        <v>42556</v>
      </c>
      <c r="B553">
        <f>WEEKDAY(Table4[[#This Row],[Date]],2)</f>
        <v>2</v>
      </c>
    </row>
    <row r="554" spans="1:2" x14ac:dyDescent="0.35">
      <c r="A554" s="1">
        <v>42557</v>
      </c>
      <c r="B554">
        <f>WEEKDAY(Table4[[#This Row],[Date]],2)</f>
        <v>3</v>
      </c>
    </row>
    <row r="555" spans="1:2" x14ac:dyDescent="0.35">
      <c r="A555" s="1">
        <v>42558</v>
      </c>
      <c r="B555">
        <f>WEEKDAY(Table4[[#This Row],[Date]],2)</f>
        <v>4</v>
      </c>
    </row>
    <row r="556" spans="1:2" x14ac:dyDescent="0.35">
      <c r="A556" s="1">
        <v>42559</v>
      </c>
      <c r="B556">
        <f>WEEKDAY(Table4[[#This Row],[Date]],2)</f>
        <v>5</v>
      </c>
    </row>
    <row r="557" spans="1:2" x14ac:dyDescent="0.35">
      <c r="A557" s="1">
        <v>42560</v>
      </c>
      <c r="B557">
        <f>WEEKDAY(Table4[[#This Row],[Date]],2)</f>
        <v>6</v>
      </c>
    </row>
    <row r="558" spans="1:2" x14ac:dyDescent="0.35">
      <c r="A558" s="1">
        <v>42561</v>
      </c>
      <c r="B558">
        <f>WEEKDAY(Table4[[#This Row],[Date]],2)</f>
        <v>7</v>
      </c>
    </row>
    <row r="559" spans="1:2" x14ac:dyDescent="0.35">
      <c r="A559" s="1">
        <v>42562</v>
      </c>
      <c r="B559">
        <f>WEEKDAY(Table4[[#This Row],[Date]],2)</f>
        <v>1</v>
      </c>
    </row>
    <row r="560" spans="1:2" x14ac:dyDescent="0.35">
      <c r="A560" s="1">
        <v>42563</v>
      </c>
      <c r="B560">
        <f>WEEKDAY(Table4[[#This Row],[Date]],2)</f>
        <v>2</v>
      </c>
    </row>
    <row r="561" spans="1:2" x14ac:dyDescent="0.35">
      <c r="A561" s="1">
        <v>42564</v>
      </c>
      <c r="B561">
        <f>WEEKDAY(Table4[[#This Row],[Date]],2)</f>
        <v>3</v>
      </c>
    </row>
    <row r="562" spans="1:2" x14ac:dyDescent="0.35">
      <c r="A562" s="1">
        <v>42565</v>
      </c>
      <c r="B562">
        <f>WEEKDAY(Table4[[#This Row],[Date]],2)</f>
        <v>4</v>
      </c>
    </row>
    <row r="563" spans="1:2" x14ac:dyDescent="0.35">
      <c r="A563" s="1">
        <v>42566</v>
      </c>
      <c r="B563">
        <f>WEEKDAY(Table4[[#This Row],[Date]],2)</f>
        <v>5</v>
      </c>
    </row>
    <row r="564" spans="1:2" x14ac:dyDescent="0.35">
      <c r="A564" s="1">
        <v>42567</v>
      </c>
      <c r="B564">
        <f>WEEKDAY(Table4[[#This Row],[Date]],2)</f>
        <v>6</v>
      </c>
    </row>
    <row r="565" spans="1:2" x14ac:dyDescent="0.35">
      <c r="A565" s="1">
        <v>42568</v>
      </c>
      <c r="B565">
        <f>WEEKDAY(Table4[[#This Row],[Date]],2)</f>
        <v>7</v>
      </c>
    </row>
    <row r="566" spans="1:2" x14ac:dyDescent="0.35">
      <c r="A566" s="1">
        <v>42569</v>
      </c>
      <c r="B566">
        <f>WEEKDAY(Table4[[#This Row],[Date]],2)</f>
        <v>1</v>
      </c>
    </row>
    <row r="567" spans="1:2" x14ac:dyDescent="0.35">
      <c r="A567" s="1">
        <v>42570</v>
      </c>
      <c r="B567">
        <f>WEEKDAY(Table4[[#This Row],[Date]],2)</f>
        <v>2</v>
      </c>
    </row>
    <row r="568" spans="1:2" x14ac:dyDescent="0.35">
      <c r="A568" s="1">
        <v>42571</v>
      </c>
      <c r="B568">
        <f>WEEKDAY(Table4[[#This Row],[Date]],2)</f>
        <v>3</v>
      </c>
    </row>
    <row r="569" spans="1:2" x14ac:dyDescent="0.35">
      <c r="A569" s="1">
        <v>42572</v>
      </c>
      <c r="B569">
        <f>WEEKDAY(Table4[[#This Row],[Date]],2)</f>
        <v>4</v>
      </c>
    </row>
    <row r="570" spans="1:2" x14ac:dyDescent="0.35">
      <c r="A570" s="1">
        <v>42573</v>
      </c>
      <c r="B570">
        <f>WEEKDAY(Table4[[#This Row],[Date]],2)</f>
        <v>5</v>
      </c>
    </row>
    <row r="571" spans="1:2" x14ac:dyDescent="0.35">
      <c r="A571" s="1">
        <v>42574</v>
      </c>
      <c r="B571">
        <f>WEEKDAY(Table4[[#This Row],[Date]],2)</f>
        <v>6</v>
      </c>
    </row>
    <row r="572" spans="1:2" x14ac:dyDescent="0.35">
      <c r="A572" s="1">
        <v>42575</v>
      </c>
      <c r="B572">
        <f>WEEKDAY(Table4[[#This Row],[Date]],2)</f>
        <v>7</v>
      </c>
    </row>
    <row r="573" spans="1:2" x14ac:dyDescent="0.35">
      <c r="A573" s="1">
        <v>42576</v>
      </c>
      <c r="B573">
        <f>WEEKDAY(Table4[[#This Row],[Date]],2)</f>
        <v>1</v>
      </c>
    </row>
    <row r="574" spans="1:2" x14ac:dyDescent="0.35">
      <c r="A574" s="1">
        <v>42577</v>
      </c>
      <c r="B574">
        <f>WEEKDAY(Table4[[#This Row],[Date]],2)</f>
        <v>2</v>
      </c>
    </row>
    <row r="575" spans="1:2" x14ac:dyDescent="0.35">
      <c r="A575" s="1">
        <v>42578</v>
      </c>
      <c r="B575">
        <f>WEEKDAY(Table4[[#This Row],[Date]],2)</f>
        <v>3</v>
      </c>
    </row>
    <row r="576" spans="1:2" x14ac:dyDescent="0.35">
      <c r="A576" s="1">
        <v>42579</v>
      </c>
      <c r="B576">
        <f>WEEKDAY(Table4[[#This Row],[Date]],2)</f>
        <v>4</v>
      </c>
    </row>
    <row r="577" spans="1:2" x14ac:dyDescent="0.35">
      <c r="A577" s="1">
        <v>42580</v>
      </c>
      <c r="B577">
        <f>WEEKDAY(Table4[[#This Row],[Date]],2)</f>
        <v>5</v>
      </c>
    </row>
    <row r="578" spans="1:2" x14ac:dyDescent="0.35">
      <c r="A578" s="1">
        <v>42581</v>
      </c>
      <c r="B578">
        <f>WEEKDAY(Table4[[#This Row],[Date]],2)</f>
        <v>6</v>
      </c>
    </row>
    <row r="579" spans="1:2" x14ac:dyDescent="0.35">
      <c r="A579" s="1">
        <v>42582</v>
      </c>
      <c r="B579">
        <f>WEEKDAY(Table4[[#This Row],[Date]],2)</f>
        <v>7</v>
      </c>
    </row>
    <row r="580" spans="1:2" x14ac:dyDescent="0.35">
      <c r="A580" s="1">
        <v>42583</v>
      </c>
      <c r="B580">
        <f>WEEKDAY(Table4[[#This Row],[Date]],2)</f>
        <v>1</v>
      </c>
    </row>
    <row r="581" spans="1:2" x14ac:dyDescent="0.35">
      <c r="A581" s="1">
        <v>42584</v>
      </c>
      <c r="B581">
        <f>WEEKDAY(Table4[[#This Row],[Date]],2)</f>
        <v>2</v>
      </c>
    </row>
    <row r="582" spans="1:2" x14ac:dyDescent="0.35">
      <c r="A582" s="1">
        <v>42585</v>
      </c>
      <c r="B582">
        <f>WEEKDAY(Table4[[#This Row],[Date]],2)</f>
        <v>3</v>
      </c>
    </row>
    <row r="583" spans="1:2" x14ac:dyDescent="0.35">
      <c r="A583" s="1">
        <v>42586</v>
      </c>
      <c r="B583">
        <f>WEEKDAY(Table4[[#This Row],[Date]],2)</f>
        <v>4</v>
      </c>
    </row>
    <row r="584" spans="1:2" x14ac:dyDescent="0.35">
      <c r="A584" s="1">
        <v>42587</v>
      </c>
      <c r="B584">
        <f>WEEKDAY(Table4[[#This Row],[Date]],2)</f>
        <v>5</v>
      </c>
    </row>
    <row r="585" spans="1:2" x14ac:dyDescent="0.35">
      <c r="A585" s="1">
        <v>42588</v>
      </c>
      <c r="B585">
        <f>WEEKDAY(Table4[[#This Row],[Date]],2)</f>
        <v>6</v>
      </c>
    </row>
    <row r="586" spans="1:2" x14ac:dyDescent="0.35">
      <c r="A586" s="1">
        <v>42589</v>
      </c>
      <c r="B586">
        <f>WEEKDAY(Table4[[#This Row],[Date]],2)</f>
        <v>7</v>
      </c>
    </row>
    <row r="587" spans="1:2" x14ac:dyDescent="0.35">
      <c r="A587" s="1">
        <v>42590</v>
      </c>
      <c r="B587">
        <f>WEEKDAY(Table4[[#This Row],[Date]],2)</f>
        <v>1</v>
      </c>
    </row>
    <row r="588" spans="1:2" x14ac:dyDescent="0.35">
      <c r="A588" s="1">
        <v>42591</v>
      </c>
      <c r="B588">
        <f>WEEKDAY(Table4[[#This Row],[Date]],2)</f>
        <v>2</v>
      </c>
    </row>
    <row r="589" spans="1:2" x14ac:dyDescent="0.35">
      <c r="A589" s="1">
        <v>42592</v>
      </c>
      <c r="B589">
        <f>WEEKDAY(Table4[[#This Row],[Date]],2)</f>
        <v>3</v>
      </c>
    </row>
    <row r="590" spans="1:2" x14ac:dyDescent="0.35">
      <c r="A590" s="1">
        <v>42593</v>
      </c>
      <c r="B590">
        <f>WEEKDAY(Table4[[#This Row],[Date]],2)</f>
        <v>4</v>
      </c>
    </row>
    <row r="591" spans="1:2" x14ac:dyDescent="0.35">
      <c r="A591" s="1">
        <v>42594</v>
      </c>
      <c r="B591">
        <f>WEEKDAY(Table4[[#This Row],[Date]],2)</f>
        <v>5</v>
      </c>
    </row>
    <row r="592" spans="1:2" x14ac:dyDescent="0.35">
      <c r="A592" s="1">
        <v>42595</v>
      </c>
      <c r="B592">
        <f>WEEKDAY(Table4[[#This Row],[Date]],2)</f>
        <v>6</v>
      </c>
    </row>
    <row r="593" spans="1:2" x14ac:dyDescent="0.35">
      <c r="A593" s="1">
        <v>42596</v>
      </c>
      <c r="B593">
        <f>WEEKDAY(Table4[[#This Row],[Date]],2)</f>
        <v>7</v>
      </c>
    </row>
    <row r="594" spans="1:2" x14ac:dyDescent="0.35">
      <c r="A594" s="1">
        <v>42597</v>
      </c>
      <c r="B594">
        <f>WEEKDAY(Table4[[#This Row],[Date]],2)</f>
        <v>1</v>
      </c>
    </row>
    <row r="595" spans="1:2" x14ac:dyDescent="0.35">
      <c r="A595" s="1">
        <v>42598</v>
      </c>
      <c r="B595">
        <f>WEEKDAY(Table4[[#This Row],[Date]],2)</f>
        <v>2</v>
      </c>
    </row>
    <row r="596" spans="1:2" x14ac:dyDescent="0.35">
      <c r="A596" s="1">
        <v>42599</v>
      </c>
      <c r="B596">
        <f>WEEKDAY(Table4[[#This Row],[Date]],2)</f>
        <v>3</v>
      </c>
    </row>
    <row r="597" spans="1:2" x14ac:dyDescent="0.35">
      <c r="A597" s="1">
        <v>42600</v>
      </c>
      <c r="B597">
        <f>WEEKDAY(Table4[[#This Row],[Date]],2)</f>
        <v>4</v>
      </c>
    </row>
    <row r="598" spans="1:2" x14ac:dyDescent="0.35">
      <c r="A598" s="1">
        <v>42601</v>
      </c>
      <c r="B598">
        <f>WEEKDAY(Table4[[#This Row],[Date]],2)</f>
        <v>5</v>
      </c>
    </row>
    <row r="599" spans="1:2" x14ac:dyDescent="0.35">
      <c r="A599" s="1">
        <v>42602</v>
      </c>
      <c r="B599">
        <f>WEEKDAY(Table4[[#This Row],[Date]],2)</f>
        <v>6</v>
      </c>
    </row>
    <row r="600" spans="1:2" x14ac:dyDescent="0.35">
      <c r="A600" s="1">
        <v>42603</v>
      </c>
      <c r="B600">
        <f>WEEKDAY(Table4[[#This Row],[Date]],2)</f>
        <v>7</v>
      </c>
    </row>
    <row r="601" spans="1:2" x14ac:dyDescent="0.35">
      <c r="A601" s="1">
        <v>42604</v>
      </c>
      <c r="B601">
        <f>WEEKDAY(Table4[[#This Row],[Date]],2)</f>
        <v>1</v>
      </c>
    </row>
    <row r="602" spans="1:2" x14ac:dyDescent="0.35">
      <c r="A602" s="1">
        <v>42605</v>
      </c>
      <c r="B602">
        <f>WEEKDAY(Table4[[#This Row],[Date]],2)</f>
        <v>2</v>
      </c>
    </row>
    <row r="603" spans="1:2" x14ac:dyDescent="0.35">
      <c r="A603" s="1">
        <v>42606</v>
      </c>
      <c r="B603">
        <f>WEEKDAY(Table4[[#This Row],[Date]],2)</f>
        <v>3</v>
      </c>
    </row>
    <row r="604" spans="1:2" x14ac:dyDescent="0.35">
      <c r="A604" s="1">
        <v>42607</v>
      </c>
      <c r="B604">
        <f>WEEKDAY(Table4[[#This Row],[Date]],2)</f>
        <v>4</v>
      </c>
    </row>
    <row r="605" spans="1:2" x14ac:dyDescent="0.35">
      <c r="A605" s="1">
        <v>42608</v>
      </c>
      <c r="B605">
        <f>WEEKDAY(Table4[[#This Row],[Date]],2)</f>
        <v>5</v>
      </c>
    </row>
    <row r="606" spans="1:2" x14ac:dyDescent="0.35">
      <c r="A606" s="1">
        <v>42609</v>
      </c>
      <c r="B606">
        <f>WEEKDAY(Table4[[#This Row],[Date]],2)</f>
        <v>6</v>
      </c>
    </row>
    <row r="607" spans="1:2" x14ac:dyDescent="0.35">
      <c r="A607" s="1">
        <v>42610</v>
      </c>
      <c r="B607">
        <f>WEEKDAY(Table4[[#This Row],[Date]],2)</f>
        <v>7</v>
      </c>
    </row>
    <row r="608" spans="1:2" x14ac:dyDescent="0.35">
      <c r="A608" s="1">
        <v>42611</v>
      </c>
      <c r="B608">
        <f>WEEKDAY(Table4[[#This Row],[Date]],2)</f>
        <v>1</v>
      </c>
    </row>
    <row r="609" spans="1:2" x14ac:dyDescent="0.35">
      <c r="A609" s="1">
        <v>42612</v>
      </c>
      <c r="B609">
        <f>WEEKDAY(Table4[[#This Row],[Date]],2)</f>
        <v>2</v>
      </c>
    </row>
    <row r="610" spans="1:2" x14ac:dyDescent="0.35">
      <c r="A610" s="1">
        <v>42613</v>
      </c>
      <c r="B610">
        <f>WEEKDAY(Table4[[#This Row],[Date]],2)</f>
        <v>3</v>
      </c>
    </row>
    <row r="611" spans="1:2" x14ac:dyDescent="0.35">
      <c r="A611" s="1">
        <v>42614</v>
      </c>
      <c r="B611">
        <f>WEEKDAY(Table4[[#This Row],[Date]],2)</f>
        <v>4</v>
      </c>
    </row>
    <row r="612" spans="1:2" x14ac:dyDescent="0.35">
      <c r="A612" s="1">
        <v>42615</v>
      </c>
      <c r="B612">
        <f>WEEKDAY(Table4[[#This Row],[Date]],2)</f>
        <v>5</v>
      </c>
    </row>
    <row r="613" spans="1:2" x14ac:dyDescent="0.35">
      <c r="A613" s="1">
        <v>42616</v>
      </c>
      <c r="B613">
        <f>WEEKDAY(Table4[[#This Row],[Date]],2)</f>
        <v>6</v>
      </c>
    </row>
    <row r="614" spans="1:2" x14ac:dyDescent="0.35">
      <c r="A614" s="1">
        <v>42617</v>
      </c>
      <c r="B614">
        <f>WEEKDAY(Table4[[#This Row],[Date]],2)</f>
        <v>7</v>
      </c>
    </row>
    <row r="615" spans="1:2" x14ac:dyDescent="0.35">
      <c r="A615" s="1">
        <v>42618</v>
      </c>
      <c r="B615">
        <f>WEEKDAY(Table4[[#This Row],[Date]],2)</f>
        <v>1</v>
      </c>
    </row>
    <row r="616" spans="1:2" x14ac:dyDescent="0.35">
      <c r="A616" s="1">
        <v>42619</v>
      </c>
      <c r="B616">
        <f>WEEKDAY(Table4[[#This Row],[Date]],2)</f>
        <v>2</v>
      </c>
    </row>
    <row r="617" spans="1:2" x14ac:dyDescent="0.35">
      <c r="A617" s="1">
        <v>42620</v>
      </c>
      <c r="B617">
        <f>WEEKDAY(Table4[[#This Row],[Date]],2)</f>
        <v>3</v>
      </c>
    </row>
    <row r="618" spans="1:2" x14ac:dyDescent="0.35">
      <c r="A618" s="1">
        <v>42621</v>
      </c>
      <c r="B618">
        <f>WEEKDAY(Table4[[#This Row],[Date]],2)</f>
        <v>4</v>
      </c>
    </row>
    <row r="619" spans="1:2" x14ac:dyDescent="0.35">
      <c r="A619" s="1">
        <v>42622</v>
      </c>
      <c r="B619">
        <f>WEEKDAY(Table4[[#This Row],[Date]],2)</f>
        <v>5</v>
      </c>
    </row>
    <row r="620" spans="1:2" x14ac:dyDescent="0.35">
      <c r="A620" s="1">
        <v>42623</v>
      </c>
      <c r="B620">
        <f>WEEKDAY(Table4[[#This Row],[Date]],2)</f>
        <v>6</v>
      </c>
    </row>
    <row r="621" spans="1:2" x14ac:dyDescent="0.35">
      <c r="A621" s="1">
        <v>42624</v>
      </c>
      <c r="B621">
        <f>WEEKDAY(Table4[[#This Row],[Date]],2)</f>
        <v>7</v>
      </c>
    </row>
    <row r="622" spans="1:2" x14ac:dyDescent="0.35">
      <c r="A622" s="1">
        <v>42625</v>
      </c>
      <c r="B622">
        <f>WEEKDAY(Table4[[#This Row],[Date]],2)</f>
        <v>1</v>
      </c>
    </row>
    <row r="623" spans="1:2" x14ac:dyDescent="0.35">
      <c r="A623" s="1">
        <v>42626</v>
      </c>
      <c r="B623">
        <f>WEEKDAY(Table4[[#This Row],[Date]],2)</f>
        <v>2</v>
      </c>
    </row>
    <row r="624" spans="1:2" x14ac:dyDescent="0.35">
      <c r="A624" s="1">
        <v>42627</v>
      </c>
      <c r="B624">
        <f>WEEKDAY(Table4[[#This Row],[Date]],2)</f>
        <v>3</v>
      </c>
    </row>
    <row r="625" spans="1:2" x14ac:dyDescent="0.35">
      <c r="A625" s="1">
        <v>42628</v>
      </c>
      <c r="B625">
        <f>WEEKDAY(Table4[[#This Row],[Date]],2)</f>
        <v>4</v>
      </c>
    </row>
    <row r="626" spans="1:2" x14ac:dyDescent="0.35">
      <c r="A626" s="1">
        <v>42629</v>
      </c>
      <c r="B626">
        <f>WEEKDAY(Table4[[#This Row],[Date]],2)</f>
        <v>5</v>
      </c>
    </row>
    <row r="627" spans="1:2" x14ac:dyDescent="0.35">
      <c r="A627" s="1">
        <v>42630</v>
      </c>
      <c r="B627">
        <f>WEEKDAY(Table4[[#This Row],[Date]],2)</f>
        <v>6</v>
      </c>
    </row>
    <row r="628" spans="1:2" x14ac:dyDescent="0.35">
      <c r="A628" s="1">
        <v>42631</v>
      </c>
      <c r="B628">
        <f>WEEKDAY(Table4[[#This Row],[Date]],2)</f>
        <v>7</v>
      </c>
    </row>
    <row r="629" spans="1:2" x14ac:dyDescent="0.35">
      <c r="A629" s="1">
        <v>42632</v>
      </c>
      <c r="B629">
        <f>WEEKDAY(Table4[[#This Row],[Date]],2)</f>
        <v>1</v>
      </c>
    </row>
    <row r="630" spans="1:2" x14ac:dyDescent="0.35">
      <c r="A630" s="1">
        <v>42633</v>
      </c>
      <c r="B630">
        <f>WEEKDAY(Table4[[#This Row],[Date]],2)</f>
        <v>2</v>
      </c>
    </row>
    <row r="631" spans="1:2" x14ac:dyDescent="0.35">
      <c r="A631" s="1">
        <v>42634</v>
      </c>
      <c r="B631">
        <f>WEEKDAY(Table4[[#This Row],[Date]],2)</f>
        <v>3</v>
      </c>
    </row>
    <row r="632" spans="1:2" x14ac:dyDescent="0.35">
      <c r="A632" s="1">
        <v>42635</v>
      </c>
      <c r="B632">
        <f>WEEKDAY(Table4[[#This Row],[Date]],2)</f>
        <v>4</v>
      </c>
    </row>
    <row r="633" spans="1:2" x14ac:dyDescent="0.35">
      <c r="A633" s="1">
        <v>42636</v>
      </c>
      <c r="B633">
        <f>WEEKDAY(Table4[[#This Row],[Date]],2)</f>
        <v>5</v>
      </c>
    </row>
    <row r="634" spans="1:2" x14ac:dyDescent="0.35">
      <c r="A634" s="1">
        <v>42637</v>
      </c>
      <c r="B634">
        <f>WEEKDAY(Table4[[#This Row],[Date]],2)</f>
        <v>6</v>
      </c>
    </row>
    <row r="635" spans="1:2" x14ac:dyDescent="0.35">
      <c r="A635" s="1">
        <v>42638</v>
      </c>
      <c r="B635">
        <f>WEEKDAY(Table4[[#This Row],[Date]],2)</f>
        <v>7</v>
      </c>
    </row>
    <row r="636" spans="1:2" x14ac:dyDescent="0.35">
      <c r="A636" s="1">
        <v>42639</v>
      </c>
      <c r="B636">
        <f>WEEKDAY(Table4[[#This Row],[Date]],2)</f>
        <v>1</v>
      </c>
    </row>
    <row r="637" spans="1:2" x14ac:dyDescent="0.35">
      <c r="A637" s="1">
        <v>42640</v>
      </c>
      <c r="B637">
        <f>WEEKDAY(Table4[[#This Row],[Date]],2)</f>
        <v>2</v>
      </c>
    </row>
    <row r="638" spans="1:2" x14ac:dyDescent="0.35">
      <c r="A638" s="1">
        <v>42641</v>
      </c>
      <c r="B638">
        <f>WEEKDAY(Table4[[#This Row],[Date]],2)</f>
        <v>3</v>
      </c>
    </row>
    <row r="639" spans="1:2" x14ac:dyDescent="0.35">
      <c r="A639" s="1">
        <v>42642</v>
      </c>
      <c r="B639">
        <f>WEEKDAY(Table4[[#This Row],[Date]],2)</f>
        <v>4</v>
      </c>
    </row>
    <row r="640" spans="1:2" x14ac:dyDescent="0.35">
      <c r="A640" s="1">
        <v>42643</v>
      </c>
      <c r="B640">
        <f>WEEKDAY(Table4[[#This Row],[Date]],2)</f>
        <v>5</v>
      </c>
    </row>
    <row r="641" spans="1:2" x14ac:dyDescent="0.35">
      <c r="A641" s="1">
        <v>42644</v>
      </c>
      <c r="B641">
        <f>WEEKDAY(Table4[[#This Row],[Date]],2)</f>
        <v>6</v>
      </c>
    </row>
    <row r="642" spans="1:2" x14ac:dyDescent="0.35">
      <c r="A642" s="1">
        <v>42645</v>
      </c>
      <c r="B642">
        <f>WEEKDAY(Table4[[#This Row],[Date]],2)</f>
        <v>7</v>
      </c>
    </row>
    <row r="643" spans="1:2" x14ac:dyDescent="0.35">
      <c r="A643" s="1">
        <v>42646</v>
      </c>
      <c r="B643">
        <f>WEEKDAY(Table4[[#This Row],[Date]],2)</f>
        <v>1</v>
      </c>
    </row>
    <row r="644" spans="1:2" x14ac:dyDescent="0.35">
      <c r="A644" s="1">
        <v>42647</v>
      </c>
      <c r="B644">
        <f>WEEKDAY(Table4[[#This Row],[Date]],2)</f>
        <v>2</v>
      </c>
    </row>
    <row r="645" spans="1:2" x14ac:dyDescent="0.35">
      <c r="A645" s="1">
        <v>42648</v>
      </c>
      <c r="B645">
        <f>WEEKDAY(Table4[[#This Row],[Date]],2)</f>
        <v>3</v>
      </c>
    </row>
    <row r="646" spans="1:2" x14ac:dyDescent="0.35">
      <c r="A646" s="1">
        <v>42649</v>
      </c>
      <c r="B646">
        <f>WEEKDAY(Table4[[#This Row],[Date]],2)</f>
        <v>4</v>
      </c>
    </row>
    <row r="647" spans="1:2" x14ac:dyDescent="0.35">
      <c r="A647" s="1">
        <v>42650</v>
      </c>
      <c r="B647">
        <f>WEEKDAY(Table4[[#This Row],[Date]],2)</f>
        <v>5</v>
      </c>
    </row>
    <row r="648" spans="1:2" x14ac:dyDescent="0.35">
      <c r="A648" s="1">
        <v>42651</v>
      </c>
      <c r="B648">
        <f>WEEKDAY(Table4[[#This Row],[Date]],2)</f>
        <v>6</v>
      </c>
    </row>
    <row r="649" spans="1:2" x14ac:dyDescent="0.35">
      <c r="A649" s="1">
        <v>42652</v>
      </c>
      <c r="B649">
        <f>WEEKDAY(Table4[[#This Row],[Date]],2)</f>
        <v>7</v>
      </c>
    </row>
    <row r="650" spans="1:2" x14ac:dyDescent="0.35">
      <c r="A650" s="1">
        <v>42653</v>
      </c>
      <c r="B650">
        <f>WEEKDAY(Table4[[#This Row],[Date]],2)</f>
        <v>1</v>
      </c>
    </row>
    <row r="651" spans="1:2" x14ac:dyDescent="0.35">
      <c r="A651" s="1">
        <v>42654</v>
      </c>
      <c r="B651">
        <f>WEEKDAY(Table4[[#This Row],[Date]],2)</f>
        <v>2</v>
      </c>
    </row>
    <row r="652" spans="1:2" x14ac:dyDescent="0.35">
      <c r="A652" s="1">
        <v>42655</v>
      </c>
      <c r="B652">
        <f>WEEKDAY(Table4[[#This Row],[Date]],2)</f>
        <v>3</v>
      </c>
    </row>
    <row r="653" spans="1:2" x14ac:dyDescent="0.35">
      <c r="A653" s="1">
        <v>42656</v>
      </c>
      <c r="B653">
        <f>WEEKDAY(Table4[[#This Row],[Date]],2)</f>
        <v>4</v>
      </c>
    </row>
    <row r="654" spans="1:2" x14ac:dyDescent="0.35">
      <c r="A654" s="1">
        <v>42657</v>
      </c>
      <c r="B654">
        <f>WEEKDAY(Table4[[#This Row],[Date]],2)</f>
        <v>5</v>
      </c>
    </row>
    <row r="655" spans="1:2" x14ac:dyDescent="0.35">
      <c r="A655" s="1">
        <v>42658</v>
      </c>
      <c r="B655">
        <f>WEEKDAY(Table4[[#This Row],[Date]],2)</f>
        <v>6</v>
      </c>
    </row>
    <row r="656" spans="1:2" x14ac:dyDescent="0.35">
      <c r="A656" s="1">
        <v>42659</v>
      </c>
      <c r="B656">
        <f>WEEKDAY(Table4[[#This Row],[Date]],2)</f>
        <v>7</v>
      </c>
    </row>
    <row r="657" spans="1:2" x14ac:dyDescent="0.35">
      <c r="A657" s="1">
        <v>42660</v>
      </c>
      <c r="B657">
        <f>WEEKDAY(Table4[[#This Row],[Date]],2)</f>
        <v>1</v>
      </c>
    </row>
    <row r="658" spans="1:2" x14ac:dyDescent="0.35">
      <c r="A658" s="1">
        <v>42661</v>
      </c>
      <c r="B658">
        <f>WEEKDAY(Table4[[#This Row],[Date]],2)</f>
        <v>2</v>
      </c>
    </row>
    <row r="659" spans="1:2" x14ac:dyDescent="0.35">
      <c r="A659" s="1">
        <v>42662</v>
      </c>
      <c r="B659">
        <f>WEEKDAY(Table4[[#This Row],[Date]],2)</f>
        <v>3</v>
      </c>
    </row>
    <row r="660" spans="1:2" x14ac:dyDescent="0.35">
      <c r="A660" s="1">
        <v>42663</v>
      </c>
      <c r="B660">
        <f>WEEKDAY(Table4[[#This Row],[Date]],2)</f>
        <v>4</v>
      </c>
    </row>
    <row r="661" spans="1:2" x14ac:dyDescent="0.35">
      <c r="A661" s="1">
        <v>42664</v>
      </c>
      <c r="B661">
        <f>WEEKDAY(Table4[[#This Row],[Date]],2)</f>
        <v>5</v>
      </c>
    </row>
    <row r="662" spans="1:2" x14ac:dyDescent="0.35">
      <c r="A662" s="1">
        <v>42665</v>
      </c>
      <c r="B662">
        <f>WEEKDAY(Table4[[#This Row],[Date]],2)</f>
        <v>6</v>
      </c>
    </row>
    <row r="663" spans="1:2" x14ac:dyDescent="0.35">
      <c r="A663" s="1">
        <v>42666</v>
      </c>
      <c r="B663">
        <f>WEEKDAY(Table4[[#This Row],[Date]],2)</f>
        <v>7</v>
      </c>
    </row>
    <row r="664" spans="1:2" x14ac:dyDescent="0.35">
      <c r="A664" s="1">
        <v>42667</v>
      </c>
      <c r="B664">
        <f>WEEKDAY(Table4[[#This Row],[Date]],2)</f>
        <v>1</v>
      </c>
    </row>
    <row r="665" spans="1:2" x14ac:dyDescent="0.35">
      <c r="A665" s="1">
        <v>42668</v>
      </c>
      <c r="B665">
        <f>WEEKDAY(Table4[[#This Row],[Date]],2)</f>
        <v>2</v>
      </c>
    </row>
    <row r="666" spans="1:2" x14ac:dyDescent="0.35">
      <c r="A666" s="1">
        <v>42669</v>
      </c>
      <c r="B666">
        <f>WEEKDAY(Table4[[#This Row],[Date]],2)</f>
        <v>3</v>
      </c>
    </row>
    <row r="667" spans="1:2" x14ac:dyDescent="0.35">
      <c r="A667" s="1">
        <v>42670</v>
      </c>
      <c r="B667">
        <f>WEEKDAY(Table4[[#This Row],[Date]],2)</f>
        <v>4</v>
      </c>
    </row>
    <row r="668" spans="1:2" x14ac:dyDescent="0.35">
      <c r="A668" s="1">
        <v>42671</v>
      </c>
      <c r="B668">
        <f>WEEKDAY(Table4[[#This Row],[Date]],2)</f>
        <v>5</v>
      </c>
    </row>
    <row r="669" spans="1:2" x14ac:dyDescent="0.35">
      <c r="A669" s="1">
        <v>42672</v>
      </c>
      <c r="B669">
        <f>WEEKDAY(Table4[[#This Row],[Date]],2)</f>
        <v>6</v>
      </c>
    </row>
    <row r="670" spans="1:2" x14ac:dyDescent="0.35">
      <c r="A670" s="1">
        <v>42673</v>
      </c>
      <c r="B670">
        <f>WEEKDAY(Table4[[#This Row],[Date]],2)</f>
        <v>7</v>
      </c>
    </row>
    <row r="671" spans="1:2" x14ac:dyDescent="0.35">
      <c r="A671" s="1">
        <v>42674</v>
      </c>
      <c r="B671">
        <f>WEEKDAY(Table4[[#This Row],[Date]],2)</f>
        <v>1</v>
      </c>
    </row>
    <row r="672" spans="1:2" x14ac:dyDescent="0.35">
      <c r="A672" s="1">
        <v>42675</v>
      </c>
      <c r="B672">
        <f>WEEKDAY(Table4[[#This Row],[Date]],2)</f>
        <v>2</v>
      </c>
    </row>
    <row r="673" spans="1:2" x14ac:dyDescent="0.35">
      <c r="A673" s="1">
        <v>42676</v>
      </c>
      <c r="B673">
        <f>WEEKDAY(Table4[[#This Row],[Date]],2)</f>
        <v>3</v>
      </c>
    </row>
    <row r="674" spans="1:2" x14ac:dyDescent="0.35">
      <c r="A674" s="1">
        <v>42677</v>
      </c>
      <c r="B674">
        <f>WEEKDAY(Table4[[#This Row],[Date]],2)</f>
        <v>4</v>
      </c>
    </row>
    <row r="675" spans="1:2" x14ac:dyDescent="0.35">
      <c r="A675" s="1">
        <v>42678</v>
      </c>
      <c r="B675">
        <f>WEEKDAY(Table4[[#This Row],[Date]],2)</f>
        <v>5</v>
      </c>
    </row>
    <row r="676" spans="1:2" x14ac:dyDescent="0.35">
      <c r="A676" s="1">
        <v>42679</v>
      </c>
      <c r="B676">
        <f>WEEKDAY(Table4[[#This Row],[Date]],2)</f>
        <v>6</v>
      </c>
    </row>
    <row r="677" spans="1:2" x14ac:dyDescent="0.35">
      <c r="A677" s="1">
        <v>42680</v>
      </c>
      <c r="B677">
        <f>WEEKDAY(Table4[[#This Row],[Date]],2)</f>
        <v>7</v>
      </c>
    </row>
    <row r="678" spans="1:2" x14ac:dyDescent="0.35">
      <c r="A678" s="1">
        <v>42681</v>
      </c>
      <c r="B678">
        <f>WEEKDAY(Table4[[#This Row],[Date]],2)</f>
        <v>1</v>
      </c>
    </row>
    <row r="679" spans="1:2" x14ac:dyDescent="0.35">
      <c r="A679" s="1">
        <v>42682</v>
      </c>
      <c r="B679">
        <f>WEEKDAY(Table4[[#This Row],[Date]],2)</f>
        <v>2</v>
      </c>
    </row>
    <row r="680" spans="1:2" x14ac:dyDescent="0.35">
      <c r="A680" s="1">
        <v>42683</v>
      </c>
      <c r="B680">
        <f>WEEKDAY(Table4[[#This Row],[Date]],2)</f>
        <v>3</v>
      </c>
    </row>
    <row r="681" spans="1:2" x14ac:dyDescent="0.35">
      <c r="A681" s="1">
        <v>42684</v>
      </c>
      <c r="B681">
        <f>WEEKDAY(Table4[[#This Row],[Date]],2)</f>
        <v>4</v>
      </c>
    </row>
    <row r="682" spans="1:2" x14ac:dyDescent="0.35">
      <c r="A682" s="1">
        <v>42685</v>
      </c>
      <c r="B682">
        <f>WEEKDAY(Table4[[#This Row],[Date]],2)</f>
        <v>5</v>
      </c>
    </row>
    <row r="683" spans="1:2" x14ac:dyDescent="0.35">
      <c r="A683" s="1">
        <v>42686</v>
      </c>
      <c r="B683">
        <f>WEEKDAY(Table4[[#This Row],[Date]],2)</f>
        <v>6</v>
      </c>
    </row>
    <row r="684" spans="1:2" x14ac:dyDescent="0.35">
      <c r="A684" s="1">
        <v>42687</v>
      </c>
      <c r="B684">
        <f>WEEKDAY(Table4[[#This Row],[Date]],2)</f>
        <v>7</v>
      </c>
    </row>
    <row r="685" spans="1:2" x14ac:dyDescent="0.35">
      <c r="A685" s="1">
        <v>42688</v>
      </c>
      <c r="B685">
        <f>WEEKDAY(Table4[[#This Row],[Date]],2)</f>
        <v>1</v>
      </c>
    </row>
    <row r="686" spans="1:2" x14ac:dyDescent="0.35">
      <c r="A686" s="1">
        <v>42689</v>
      </c>
      <c r="B686">
        <f>WEEKDAY(Table4[[#This Row],[Date]],2)</f>
        <v>2</v>
      </c>
    </row>
    <row r="687" spans="1:2" x14ac:dyDescent="0.35">
      <c r="A687" s="1">
        <v>42690</v>
      </c>
      <c r="B687">
        <f>WEEKDAY(Table4[[#This Row],[Date]],2)</f>
        <v>3</v>
      </c>
    </row>
    <row r="688" spans="1:2" x14ac:dyDescent="0.35">
      <c r="A688" s="1">
        <v>42691</v>
      </c>
      <c r="B688">
        <f>WEEKDAY(Table4[[#This Row],[Date]],2)</f>
        <v>4</v>
      </c>
    </row>
    <row r="689" spans="1:2" x14ac:dyDescent="0.35">
      <c r="A689" s="1">
        <v>42692</v>
      </c>
      <c r="B689">
        <f>WEEKDAY(Table4[[#This Row],[Date]],2)</f>
        <v>5</v>
      </c>
    </row>
    <row r="690" spans="1:2" x14ac:dyDescent="0.35">
      <c r="A690" s="1">
        <v>42693</v>
      </c>
      <c r="B690">
        <f>WEEKDAY(Table4[[#This Row],[Date]],2)</f>
        <v>6</v>
      </c>
    </row>
    <row r="691" spans="1:2" x14ac:dyDescent="0.35">
      <c r="A691" s="1">
        <v>42694</v>
      </c>
      <c r="B691">
        <f>WEEKDAY(Table4[[#This Row],[Date]],2)</f>
        <v>7</v>
      </c>
    </row>
    <row r="692" spans="1:2" x14ac:dyDescent="0.35">
      <c r="A692" s="1">
        <v>42695</v>
      </c>
      <c r="B692">
        <f>WEEKDAY(Table4[[#This Row],[Date]],2)</f>
        <v>1</v>
      </c>
    </row>
    <row r="693" spans="1:2" x14ac:dyDescent="0.35">
      <c r="A693" s="1">
        <v>42696</v>
      </c>
      <c r="B693">
        <f>WEEKDAY(Table4[[#This Row],[Date]],2)</f>
        <v>2</v>
      </c>
    </row>
    <row r="694" spans="1:2" x14ac:dyDescent="0.35">
      <c r="A694" s="1">
        <v>42697</v>
      </c>
      <c r="B694">
        <f>WEEKDAY(Table4[[#This Row],[Date]],2)</f>
        <v>3</v>
      </c>
    </row>
    <row r="695" spans="1:2" x14ac:dyDescent="0.35">
      <c r="A695" s="1">
        <v>42698</v>
      </c>
      <c r="B695">
        <f>WEEKDAY(Table4[[#This Row],[Date]],2)</f>
        <v>4</v>
      </c>
    </row>
    <row r="696" spans="1:2" x14ac:dyDescent="0.35">
      <c r="A696" s="1">
        <v>42699</v>
      </c>
      <c r="B696">
        <f>WEEKDAY(Table4[[#This Row],[Date]],2)</f>
        <v>5</v>
      </c>
    </row>
    <row r="697" spans="1:2" x14ac:dyDescent="0.35">
      <c r="A697" s="1">
        <v>42700</v>
      </c>
      <c r="B697">
        <f>WEEKDAY(Table4[[#This Row],[Date]],2)</f>
        <v>6</v>
      </c>
    </row>
    <row r="698" spans="1:2" x14ac:dyDescent="0.35">
      <c r="A698" s="1">
        <v>42701</v>
      </c>
      <c r="B698">
        <f>WEEKDAY(Table4[[#This Row],[Date]],2)</f>
        <v>7</v>
      </c>
    </row>
    <row r="699" spans="1:2" x14ac:dyDescent="0.35">
      <c r="A699" s="1">
        <v>42702</v>
      </c>
      <c r="B699">
        <f>WEEKDAY(Table4[[#This Row],[Date]],2)</f>
        <v>1</v>
      </c>
    </row>
    <row r="700" spans="1:2" x14ac:dyDescent="0.35">
      <c r="A700" s="1">
        <v>42703</v>
      </c>
      <c r="B700">
        <f>WEEKDAY(Table4[[#This Row],[Date]],2)</f>
        <v>2</v>
      </c>
    </row>
    <row r="701" spans="1:2" x14ac:dyDescent="0.35">
      <c r="A701" s="1">
        <v>42704</v>
      </c>
      <c r="B701">
        <f>WEEKDAY(Table4[[#This Row],[Date]],2)</f>
        <v>3</v>
      </c>
    </row>
    <row r="702" spans="1:2" x14ac:dyDescent="0.35">
      <c r="A702" s="1">
        <v>42705</v>
      </c>
      <c r="B702">
        <f>WEEKDAY(Table4[[#This Row],[Date]],2)</f>
        <v>4</v>
      </c>
    </row>
    <row r="703" spans="1:2" x14ac:dyDescent="0.35">
      <c r="A703" s="1">
        <v>42706</v>
      </c>
      <c r="B703">
        <f>WEEKDAY(Table4[[#This Row],[Date]],2)</f>
        <v>5</v>
      </c>
    </row>
    <row r="704" spans="1:2" x14ac:dyDescent="0.35">
      <c r="A704" s="1">
        <v>42707</v>
      </c>
      <c r="B704">
        <f>WEEKDAY(Table4[[#This Row],[Date]],2)</f>
        <v>6</v>
      </c>
    </row>
    <row r="705" spans="1:2" x14ac:dyDescent="0.35">
      <c r="A705" s="1">
        <v>42708</v>
      </c>
      <c r="B705">
        <f>WEEKDAY(Table4[[#This Row],[Date]],2)</f>
        <v>7</v>
      </c>
    </row>
    <row r="706" spans="1:2" x14ac:dyDescent="0.35">
      <c r="A706" s="1">
        <v>42709</v>
      </c>
      <c r="B706">
        <f>WEEKDAY(Table4[[#This Row],[Date]],2)</f>
        <v>1</v>
      </c>
    </row>
    <row r="707" spans="1:2" x14ac:dyDescent="0.35">
      <c r="A707" s="1">
        <v>42710</v>
      </c>
      <c r="B707">
        <f>WEEKDAY(Table4[[#This Row],[Date]],2)</f>
        <v>2</v>
      </c>
    </row>
    <row r="708" spans="1:2" x14ac:dyDescent="0.35">
      <c r="A708" s="1">
        <v>42711</v>
      </c>
      <c r="B708">
        <f>WEEKDAY(Table4[[#This Row],[Date]],2)</f>
        <v>3</v>
      </c>
    </row>
    <row r="709" spans="1:2" x14ac:dyDescent="0.35">
      <c r="A709" s="1">
        <v>42712</v>
      </c>
      <c r="B709">
        <f>WEEKDAY(Table4[[#This Row],[Date]],2)</f>
        <v>4</v>
      </c>
    </row>
    <row r="710" spans="1:2" x14ac:dyDescent="0.35">
      <c r="A710" s="1">
        <v>42713</v>
      </c>
      <c r="B710">
        <f>WEEKDAY(Table4[[#This Row],[Date]],2)</f>
        <v>5</v>
      </c>
    </row>
    <row r="711" spans="1:2" x14ac:dyDescent="0.35">
      <c r="A711" s="1">
        <v>42714</v>
      </c>
      <c r="B711">
        <f>WEEKDAY(Table4[[#This Row],[Date]],2)</f>
        <v>6</v>
      </c>
    </row>
    <row r="712" spans="1:2" x14ac:dyDescent="0.35">
      <c r="A712" s="1">
        <v>42715</v>
      </c>
      <c r="B712">
        <f>WEEKDAY(Table4[[#This Row],[Date]],2)</f>
        <v>7</v>
      </c>
    </row>
    <row r="713" spans="1:2" x14ac:dyDescent="0.35">
      <c r="A713" s="1">
        <v>42716</v>
      </c>
      <c r="B713">
        <f>WEEKDAY(Table4[[#This Row],[Date]],2)</f>
        <v>1</v>
      </c>
    </row>
    <row r="714" spans="1:2" x14ac:dyDescent="0.35">
      <c r="A714" s="1">
        <v>42717</v>
      </c>
      <c r="B714">
        <f>WEEKDAY(Table4[[#This Row],[Date]],2)</f>
        <v>2</v>
      </c>
    </row>
    <row r="715" spans="1:2" x14ac:dyDescent="0.35">
      <c r="A715" s="1">
        <v>42718</v>
      </c>
      <c r="B715">
        <f>WEEKDAY(Table4[[#This Row],[Date]],2)</f>
        <v>3</v>
      </c>
    </row>
    <row r="716" spans="1:2" x14ac:dyDescent="0.35">
      <c r="A716" s="1">
        <v>42719</v>
      </c>
      <c r="B716">
        <f>WEEKDAY(Table4[[#This Row],[Date]],2)</f>
        <v>4</v>
      </c>
    </row>
    <row r="717" spans="1:2" x14ac:dyDescent="0.35">
      <c r="A717" s="1">
        <v>42720</v>
      </c>
      <c r="B717">
        <f>WEEKDAY(Table4[[#This Row],[Date]],2)</f>
        <v>5</v>
      </c>
    </row>
    <row r="718" spans="1:2" x14ac:dyDescent="0.35">
      <c r="A718" s="1">
        <v>42721</v>
      </c>
      <c r="B718">
        <f>WEEKDAY(Table4[[#This Row],[Date]],2)</f>
        <v>6</v>
      </c>
    </row>
    <row r="719" spans="1:2" x14ac:dyDescent="0.35">
      <c r="A719" s="1">
        <v>42722</v>
      </c>
      <c r="B719">
        <f>WEEKDAY(Table4[[#This Row],[Date]],2)</f>
        <v>7</v>
      </c>
    </row>
    <row r="720" spans="1:2" x14ac:dyDescent="0.35">
      <c r="A720" s="1">
        <v>42723</v>
      </c>
      <c r="B720">
        <f>WEEKDAY(Table4[[#This Row],[Date]],2)</f>
        <v>1</v>
      </c>
    </row>
    <row r="721" spans="1:2" x14ac:dyDescent="0.35">
      <c r="A721" s="1">
        <v>42724</v>
      </c>
      <c r="B721">
        <f>WEEKDAY(Table4[[#This Row],[Date]],2)</f>
        <v>2</v>
      </c>
    </row>
    <row r="722" spans="1:2" x14ac:dyDescent="0.35">
      <c r="A722" s="1">
        <v>42725</v>
      </c>
      <c r="B722">
        <f>WEEKDAY(Table4[[#This Row],[Date]],2)</f>
        <v>3</v>
      </c>
    </row>
    <row r="723" spans="1:2" x14ac:dyDescent="0.35">
      <c r="A723" s="1">
        <v>42726</v>
      </c>
      <c r="B723">
        <f>WEEKDAY(Table4[[#This Row],[Date]],2)</f>
        <v>4</v>
      </c>
    </row>
    <row r="724" spans="1:2" x14ac:dyDescent="0.35">
      <c r="A724" s="1">
        <v>42727</v>
      </c>
      <c r="B724">
        <f>WEEKDAY(Table4[[#This Row],[Date]],2)</f>
        <v>5</v>
      </c>
    </row>
    <row r="725" spans="1:2" x14ac:dyDescent="0.35">
      <c r="A725" s="1">
        <v>42728</v>
      </c>
      <c r="B725">
        <f>WEEKDAY(Table4[[#This Row],[Date]],2)</f>
        <v>6</v>
      </c>
    </row>
    <row r="726" spans="1:2" x14ac:dyDescent="0.35">
      <c r="A726" s="1">
        <v>42729</v>
      </c>
      <c r="B726">
        <f>WEEKDAY(Table4[[#This Row],[Date]],2)</f>
        <v>7</v>
      </c>
    </row>
    <row r="727" spans="1:2" x14ac:dyDescent="0.35">
      <c r="A727" s="1">
        <v>42730</v>
      </c>
      <c r="B727">
        <f>WEEKDAY(Table4[[#This Row],[Date]],2)</f>
        <v>1</v>
      </c>
    </row>
    <row r="728" spans="1:2" x14ac:dyDescent="0.35">
      <c r="A728" s="1">
        <v>42731</v>
      </c>
      <c r="B728">
        <f>WEEKDAY(Table4[[#This Row],[Date]],2)</f>
        <v>2</v>
      </c>
    </row>
    <row r="729" spans="1:2" x14ac:dyDescent="0.35">
      <c r="A729" s="1">
        <v>42732</v>
      </c>
      <c r="B729">
        <f>WEEKDAY(Table4[[#This Row],[Date]],2)</f>
        <v>3</v>
      </c>
    </row>
    <row r="730" spans="1:2" x14ac:dyDescent="0.35">
      <c r="A730" s="1">
        <v>42733</v>
      </c>
      <c r="B730">
        <f>WEEKDAY(Table4[[#This Row],[Date]],2)</f>
        <v>4</v>
      </c>
    </row>
    <row r="731" spans="1:2" x14ac:dyDescent="0.35">
      <c r="A731" s="1">
        <v>42734</v>
      </c>
      <c r="B731">
        <f>WEEKDAY(Table4[[#This Row],[Date]],2)</f>
        <v>5</v>
      </c>
    </row>
    <row r="732" spans="1:2" x14ac:dyDescent="0.35">
      <c r="A732" s="1">
        <v>42735</v>
      </c>
      <c r="B732">
        <f>WEEKDAY(Table4[[#This Row],[Date]],2)</f>
        <v>6</v>
      </c>
    </row>
    <row r="733" spans="1:2" x14ac:dyDescent="0.35">
      <c r="A733" s="1">
        <v>42736</v>
      </c>
      <c r="B733">
        <f>WEEKDAY(Table4[[#This Row],[Date]],2)</f>
        <v>7</v>
      </c>
    </row>
    <row r="734" spans="1:2" x14ac:dyDescent="0.35">
      <c r="A734" s="1">
        <v>42737</v>
      </c>
      <c r="B734">
        <f>WEEKDAY(Table4[[#This Row],[Date]],2)</f>
        <v>1</v>
      </c>
    </row>
    <row r="735" spans="1:2" x14ac:dyDescent="0.35">
      <c r="A735" s="1">
        <v>42738</v>
      </c>
      <c r="B735">
        <f>WEEKDAY(Table4[[#This Row],[Date]],2)</f>
        <v>2</v>
      </c>
    </row>
    <row r="736" spans="1:2" x14ac:dyDescent="0.35">
      <c r="A736" s="1">
        <v>42739</v>
      </c>
      <c r="B736">
        <f>WEEKDAY(Table4[[#This Row],[Date]],2)</f>
        <v>3</v>
      </c>
    </row>
    <row r="737" spans="1:2" x14ac:dyDescent="0.35">
      <c r="A737" s="1">
        <v>42740</v>
      </c>
      <c r="B737">
        <f>WEEKDAY(Table4[[#This Row],[Date]],2)</f>
        <v>4</v>
      </c>
    </row>
    <row r="738" spans="1:2" x14ac:dyDescent="0.35">
      <c r="A738" s="1">
        <v>42741</v>
      </c>
      <c r="B738">
        <f>WEEKDAY(Table4[[#This Row],[Date]],2)</f>
        <v>5</v>
      </c>
    </row>
    <row r="739" spans="1:2" x14ac:dyDescent="0.35">
      <c r="A739" s="1">
        <v>42742</v>
      </c>
      <c r="B739">
        <f>WEEKDAY(Table4[[#This Row],[Date]],2)</f>
        <v>6</v>
      </c>
    </row>
    <row r="740" spans="1:2" x14ac:dyDescent="0.35">
      <c r="A740" s="1">
        <v>42743</v>
      </c>
      <c r="B740">
        <f>WEEKDAY(Table4[[#This Row],[Date]],2)</f>
        <v>7</v>
      </c>
    </row>
    <row r="741" spans="1:2" x14ac:dyDescent="0.35">
      <c r="A741" s="1">
        <v>42744</v>
      </c>
      <c r="B741">
        <f>WEEKDAY(Table4[[#This Row],[Date]],2)</f>
        <v>1</v>
      </c>
    </row>
    <row r="742" spans="1:2" x14ac:dyDescent="0.35">
      <c r="A742" s="1">
        <v>42745</v>
      </c>
      <c r="B742">
        <f>WEEKDAY(Table4[[#This Row],[Date]],2)</f>
        <v>2</v>
      </c>
    </row>
    <row r="743" spans="1:2" x14ac:dyDescent="0.35">
      <c r="A743" s="1">
        <v>42746</v>
      </c>
      <c r="B743">
        <f>WEEKDAY(Table4[[#This Row],[Date]],2)</f>
        <v>3</v>
      </c>
    </row>
    <row r="744" spans="1:2" x14ac:dyDescent="0.35">
      <c r="A744" s="1">
        <v>42747</v>
      </c>
      <c r="B744">
        <f>WEEKDAY(Table4[[#This Row],[Date]],2)</f>
        <v>4</v>
      </c>
    </row>
    <row r="745" spans="1:2" x14ac:dyDescent="0.35">
      <c r="A745" s="1">
        <v>42748</v>
      </c>
      <c r="B745">
        <f>WEEKDAY(Table4[[#This Row],[Date]],2)</f>
        <v>5</v>
      </c>
    </row>
    <row r="746" spans="1:2" x14ac:dyDescent="0.35">
      <c r="A746" s="1">
        <v>42749</v>
      </c>
      <c r="B746">
        <f>WEEKDAY(Table4[[#This Row],[Date]],2)</f>
        <v>6</v>
      </c>
    </row>
    <row r="747" spans="1:2" x14ac:dyDescent="0.35">
      <c r="A747" s="1">
        <v>42750</v>
      </c>
      <c r="B747">
        <f>WEEKDAY(Table4[[#This Row],[Date]],2)</f>
        <v>7</v>
      </c>
    </row>
    <row r="748" spans="1:2" x14ac:dyDescent="0.35">
      <c r="A748" s="1">
        <v>42751</v>
      </c>
      <c r="B748">
        <f>WEEKDAY(Table4[[#This Row],[Date]],2)</f>
        <v>1</v>
      </c>
    </row>
    <row r="749" spans="1:2" x14ac:dyDescent="0.35">
      <c r="A749" s="1">
        <v>42752</v>
      </c>
      <c r="B749">
        <f>WEEKDAY(Table4[[#This Row],[Date]],2)</f>
        <v>2</v>
      </c>
    </row>
    <row r="750" spans="1:2" x14ac:dyDescent="0.35">
      <c r="A750" s="1">
        <v>42753</v>
      </c>
      <c r="B750">
        <f>WEEKDAY(Table4[[#This Row],[Date]],2)</f>
        <v>3</v>
      </c>
    </row>
    <row r="751" spans="1:2" x14ac:dyDescent="0.35">
      <c r="A751" s="1">
        <v>42754</v>
      </c>
      <c r="B751">
        <f>WEEKDAY(Table4[[#This Row],[Date]],2)</f>
        <v>4</v>
      </c>
    </row>
    <row r="752" spans="1:2" x14ac:dyDescent="0.35">
      <c r="A752" s="1">
        <v>42755</v>
      </c>
      <c r="B752">
        <f>WEEKDAY(Table4[[#This Row],[Date]],2)</f>
        <v>5</v>
      </c>
    </row>
    <row r="753" spans="1:2" x14ac:dyDescent="0.35">
      <c r="A753" s="1">
        <v>42756</v>
      </c>
      <c r="B753">
        <f>WEEKDAY(Table4[[#This Row],[Date]],2)</f>
        <v>6</v>
      </c>
    </row>
    <row r="754" spans="1:2" x14ac:dyDescent="0.35">
      <c r="A754" s="1">
        <v>42757</v>
      </c>
      <c r="B754">
        <f>WEEKDAY(Table4[[#This Row],[Date]],2)</f>
        <v>7</v>
      </c>
    </row>
    <row r="755" spans="1:2" x14ac:dyDescent="0.35">
      <c r="A755" s="1">
        <v>42758</v>
      </c>
      <c r="B755">
        <f>WEEKDAY(Table4[[#This Row],[Date]],2)</f>
        <v>1</v>
      </c>
    </row>
    <row r="756" spans="1:2" x14ac:dyDescent="0.35">
      <c r="A756" s="1">
        <v>42759</v>
      </c>
      <c r="B756">
        <f>WEEKDAY(Table4[[#This Row],[Date]],2)</f>
        <v>2</v>
      </c>
    </row>
    <row r="757" spans="1:2" x14ac:dyDescent="0.35">
      <c r="A757" s="1">
        <v>42760</v>
      </c>
      <c r="B757">
        <f>WEEKDAY(Table4[[#This Row],[Date]],2)</f>
        <v>3</v>
      </c>
    </row>
    <row r="758" spans="1:2" x14ac:dyDescent="0.35">
      <c r="A758" s="1">
        <v>42761</v>
      </c>
      <c r="B758">
        <f>WEEKDAY(Table4[[#This Row],[Date]],2)</f>
        <v>4</v>
      </c>
    </row>
    <row r="759" spans="1:2" x14ac:dyDescent="0.35">
      <c r="A759" s="1">
        <v>42762</v>
      </c>
      <c r="B759">
        <f>WEEKDAY(Table4[[#This Row],[Date]],2)</f>
        <v>5</v>
      </c>
    </row>
    <row r="760" spans="1:2" x14ac:dyDescent="0.35">
      <c r="A760" s="1">
        <v>42763</v>
      </c>
      <c r="B760">
        <f>WEEKDAY(Table4[[#This Row],[Date]],2)</f>
        <v>6</v>
      </c>
    </row>
    <row r="761" spans="1:2" x14ac:dyDescent="0.35">
      <c r="A761" s="1">
        <v>42764</v>
      </c>
      <c r="B761">
        <f>WEEKDAY(Table4[[#This Row],[Date]],2)</f>
        <v>7</v>
      </c>
    </row>
    <row r="762" spans="1:2" x14ac:dyDescent="0.35">
      <c r="A762" s="1">
        <v>42765</v>
      </c>
      <c r="B762">
        <f>WEEKDAY(Table4[[#This Row],[Date]],2)</f>
        <v>1</v>
      </c>
    </row>
    <row r="763" spans="1:2" x14ac:dyDescent="0.35">
      <c r="A763" s="1">
        <v>42766</v>
      </c>
      <c r="B763">
        <f>WEEKDAY(Table4[[#This Row],[Date]],2)</f>
        <v>2</v>
      </c>
    </row>
    <row r="764" spans="1:2" x14ac:dyDescent="0.35">
      <c r="A764" s="1">
        <v>42767</v>
      </c>
      <c r="B764">
        <f>WEEKDAY(Table4[[#This Row],[Date]],2)</f>
        <v>3</v>
      </c>
    </row>
    <row r="765" spans="1:2" x14ac:dyDescent="0.35">
      <c r="A765" s="1">
        <v>42768</v>
      </c>
      <c r="B765">
        <f>WEEKDAY(Table4[[#This Row],[Date]],2)</f>
        <v>4</v>
      </c>
    </row>
    <row r="766" spans="1:2" x14ac:dyDescent="0.35">
      <c r="A766" s="1">
        <v>42769</v>
      </c>
      <c r="B766">
        <f>WEEKDAY(Table4[[#This Row],[Date]],2)</f>
        <v>5</v>
      </c>
    </row>
    <row r="767" spans="1:2" x14ac:dyDescent="0.35">
      <c r="A767" s="1">
        <v>42770</v>
      </c>
      <c r="B767">
        <f>WEEKDAY(Table4[[#This Row],[Date]],2)</f>
        <v>6</v>
      </c>
    </row>
    <row r="768" spans="1:2" x14ac:dyDescent="0.35">
      <c r="A768" s="1">
        <v>42771</v>
      </c>
      <c r="B768">
        <f>WEEKDAY(Table4[[#This Row],[Date]],2)</f>
        <v>7</v>
      </c>
    </row>
    <row r="769" spans="1:2" x14ac:dyDescent="0.35">
      <c r="A769" s="1">
        <v>42772</v>
      </c>
      <c r="B769">
        <f>WEEKDAY(Table4[[#This Row],[Date]],2)</f>
        <v>1</v>
      </c>
    </row>
    <row r="770" spans="1:2" x14ac:dyDescent="0.35">
      <c r="A770" s="1">
        <v>42773</v>
      </c>
      <c r="B770">
        <f>WEEKDAY(Table4[[#This Row],[Date]],2)</f>
        <v>2</v>
      </c>
    </row>
    <row r="771" spans="1:2" x14ac:dyDescent="0.35">
      <c r="A771" s="1">
        <v>42774</v>
      </c>
      <c r="B771">
        <f>WEEKDAY(Table4[[#This Row],[Date]],2)</f>
        <v>3</v>
      </c>
    </row>
    <row r="772" spans="1:2" x14ac:dyDescent="0.35">
      <c r="A772" s="1">
        <v>42775</v>
      </c>
      <c r="B772">
        <f>WEEKDAY(Table4[[#This Row],[Date]],2)</f>
        <v>4</v>
      </c>
    </row>
    <row r="773" spans="1:2" x14ac:dyDescent="0.35">
      <c r="A773" s="1">
        <v>42776</v>
      </c>
      <c r="B773">
        <f>WEEKDAY(Table4[[#This Row],[Date]],2)</f>
        <v>5</v>
      </c>
    </row>
    <row r="774" spans="1:2" x14ac:dyDescent="0.35">
      <c r="A774" s="1">
        <v>42777</v>
      </c>
      <c r="B774">
        <f>WEEKDAY(Table4[[#This Row],[Date]],2)</f>
        <v>6</v>
      </c>
    </row>
    <row r="775" spans="1:2" x14ac:dyDescent="0.35">
      <c r="A775" s="1">
        <v>42778</v>
      </c>
      <c r="B775">
        <f>WEEKDAY(Table4[[#This Row],[Date]],2)</f>
        <v>7</v>
      </c>
    </row>
    <row r="776" spans="1:2" x14ac:dyDescent="0.35">
      <c r="A776" s="1">
        <v>42779</v>
      </c>
      <c r="B776">
        <f>WEEKDAY(Table4[[#This Row],[Date]],2)</f>
        <v>1</v>
      </c>
    </row>
    <row r="777" spans="1:2" x14ac:dyDescent="0.35">
      <c r="A777" s="1">
        <v>42780</v>
      </c>
      <c r="B777">
        <f>WEEKDAY(Table4[[#This Row],[Date]],2)</f>
        <v>2</v>
      </c>
    </row>
    <row r="778" spans="1:2" x14ac:dyDescent="0.35">
      <c r="A778" s="1">
        <v>42781</v>
      </c>
      <c r="B778">
        <f>WEEKDAY(Table4[[#This Row],[Date]],2)</f>
        <v>3</v>
      </c>
    </row>
    <row r="779" spans="1:2" x14ac:dyDescent="0.35">
      <c r="A779" s="1">
        <v>42782</v>
      </c>
      <c r="B779">
        <f>WEEKDAY(Table4[[#This Row],[Date]],2)</f>
        <v>4</v>
      </c>
    </row>
    <row r="780" spans="1:2" x14ac:dyDescent="0.35">
      <c r="A780" s="1">
        <v>42783</v>
      </c>
      <c r="B780">
        <f>WEEKDAY(Table4[[#This Row],[Date]],2)</f>
        <v>5</v>
      </c>
    </row>
    <row r="781" spans="1:2" x14ac:dyDescent="0.35">
      <c r="A781" s="1">
        <v>42784</v>
      </c>
      <c r="B781">
        <f>WEEKDAY(Table4[[#This Row],[Date]],2)</f>
        <v>6</v>
      </c>
    </row>
    <row r="782" spans="1:2" x14ac:dyDescent="0.35">
      <c r="A782" s="1">
        <v>42785</v>
      </c>
      <c r="B782">
        <f>WEEKDAY(Table4[[#This Row],[Date]],2)</f>
        <v>7</v>
      </c>
    </row>
    <row r="783" spans="1:2" x14ac:dyDescent="0.35">
      <c r="A783" s="1">
        <v>42786</v>
      </c>
      <c r="B783">
        <f>WEEKDAY(Table4[[#This Row],[Date]],2)</f>
        <v>1</v>
      </c>
    </row>
    <row r="784" spans="1:2" x14ac:dyDescent="0.35">
      <c r="A784" s="1">
        <v>42787</v>
      </c>
      <c r="B784">
        <f>WEEKDAY(Table4[[#This Row],[Date]],2)</f>
        <v>2</v>
      </c>
    </row>
    <row r="785" spans="1:2" x14ac:dyDescent="0.35">
      <c r="A785" s="1">
        <v>42788</v>
      </c>
      <c r="B785">
        <f>WEEKDAY(Table4[[#This Row],[Date]],2)</f>
        <v>3</v>
      </c>
    </row>
    <row r="786" spans="1:2" x14ac:dyDescent="0.35">
      <c r="A786" s="1">
        <v>42789</v>
      </c>
      <c r="B786">
        <f>WEEKDAY(Table4[[#This Row],[Date]],2)</f>
        <v>4</v>
      </c>
    </row>
    <row r="787" spans="1:2" x14ac:dyDescent="0.35">
      <c r="A787" s="1">
        <v>42790</v>
      </c>
      <c r="B787">
        <f>WEEKDAY(Table4[[#This Row],[Date]],2)</f>
        <v>5</v>
      </c>
    </row>
    <row r="788" spans="1:2" x14ac:dyDescent="0.35">
      <c r="A788" s="1">
        <v>42791</v>
      </c>
      <c r="B788">
        <f>WEEKDAY(Table4[[#This Row],[Date]],2)</f>
        <v>6</v>
      </c>
    </row>
    <row r="789" spans="1:2" x14ac:dyDescent="0.35">
      <c r="A789" s="1">
        <v>42792</v>
      </c>
      <c r="B789">
        <f>WEEKDAY(Table4[[#This Row],[Date]],2)</f>
        <v>7</v>
      </c>
    </row>
    <row r="790" spans="1:2" x14ac:dyDescent="0.35">
      <c r="A790" s="1">
        <v>42793</v>
      </c>
      <c r="B790">
        <f>WEEKDAY(Table4[[#This Row],[Date]],2)</f>
        <v>1</v>
      </c>
    </row>
    <row r="791" spans="1:2" x14ac:dyDescent="0.35">
      <c r="A791" s="1">
        <v>42794</v>
      </c>
      <c r="B791">
        <f>WEEKDAY(Table4[[#This Row],[Date]],2)</f>
        <v>2</v>
      </c>
    </row>
    <row r="792" spans="1:2" x14ac:dyDescent="0.35">
      <c r="A792" s="1">
        <v>42795</v>
      </c>
      <c r="B792">
        <f>WEEKDAY(Table4[[#This Row],[Date]],2)</f>
        <v>3</v>
      </c>
    </row>
    <row r="793" spans="1:2" x14ac:dyDescent="0.35">
      <c r="A793" s="1">
        <v>42796</v>
      </c>
      <c r="B793">
        <f>WEEKDAY(Table4[[#This Row],[Date]],2)</f>
        <v>4</v>
      </c>
    </row>
    <row r="794" spans="1:2" x14ac:dyDescent="0.35">
      <c r="A794" s="1">
        <v>42797</v>
      </c>
      <c r="B794">
        <f>WEEKDAY(Table4[[#This Row],[Date]],2)</f>
        <v>5</v>
      </c>
    </row>
    <row r="795" spans="1:2" x14ac:dyDescent="0.35">
      <c r="A795" s="1">
        <v>42798</v>
      </c>
      <c r="B795">
        <f>WEEKDAY(Table4[[#This Row],[Date]],2)</f>
        <v>6</v>
      </c>
    </row>
    <row r="796" spans="1:2" x14ac:dyDescent="0.35">
      <c r="A796" s="1">
        <v>42799</v>
      </c>
      <c r="B796">
        <f>WEEKDAY(Table4[[#This Row],[Date]],2)</f>
        <v>7</v>
      </c>
    </row>
    <row r="797" spans="1:2" x14ac:dyDescent="0.35">
      <c r="A797" s="1">
        <v>42800</v>
      </c>
      <c r="B797">
        <f>WEEKDAY(Table4[[#This Row],[Date]],2)</f>
        <v>1</v>
      </c>
    </row>
    <row r="798" spans="1:2" x14ac:dyDescent="0.35">
      <c r="A798" s="1">
        <v>42801</v>
      </c>
      <c r="B798">
        <f>WEEKDAY(Table4[[#This Row],[Date]],2)</f>
        <v>2</v>
      </c>
    </row>
    <row r="799" spans="1:2" x14ac:dyDescent="0.35">
      <c r="A799" s="1">
        <v>42802</v>
      </c>
      <c r="B799">
        <f>WEEKDAY(Table4[[#This Row],[Date]],2)</f>
        <v>3</v>
      </c>
    </row>
    <row r="800" spans="1:2" x14ac:dyDescent="0.35">
      <c r="A800" s="1">
        <v>42803</v>
      </c>
      <c r="B800">
        <f>WEEKDAY(Table4[[#This Row],[Date]],2)</f>
        <v>4</v>
      </c>
    </row>
    <row r="801" spans="1:2" x14ac:dyDescent="0.35">
      <c r="A801" s="1">
        <v>42804</v>
      </c>
      <c r="B801">
        <f>WEEKDAY(Table4[[#This Row],[Date]],2)</f>
        <v>5</v>
      </c>
    </row>
    <row r="802" spans="1:2" x14ac:dyDescent="0.35">
      <c r="A802" s="1">
        <v>42805</v>
      </c>
      <c r="B802">
        <f>WEEKDAY(Table4[[#This Row],[Date]],2)</f>
        <v>6</v>
      </c>
    </row>
    <row r="803" spans="1:2" x14ac:dyDescent="0.35">
      <c r="A803" s="1">
        <v>42806</v>
      </c>
      <c r="B803">
        <f>WEEKDAY(Table4[[#This Row],[Date]],2)</f>
        <v>7</v>
      </c>
    </row>
    <row r="804" spans="1:2" x14ac:dyDescent="0.35">
      <c r="A804" s="1">
        <v>42807</v>
      </c>
      <c r="B804">
        <f>WEEKDAY(Table4[[#This Row],[Date]],2)</f>
        <v>1</v>
      </c>
    </row>
    <row r="805" spans="1:2" x14ac:dyDescent="0.35">
      <c r="A805" s="1">
        <v>42808</v>
      </c>
      <c r="B805">
        <f>WEEKDAY(Table4[[#This Row],[Date]],2)</f>
        <v>2</v>
      </c>
    </row>
    <row r="806" spans="1:2" x14ac:dyDescent="0.35">
      <c r="A806" s="1">
        <v>42809</v>
      </c>
      <c r="B806">
        <f>WEEKDAY(Table4[[#This Row],[Date]],2)</f>
        <v>3</v>
      </c>
    </row>
    <row r="807" spans="1:2" x14ac:dyDescent="0.35">
      <c r="A807" s="1">
        <v>42810</v>
      </c>
      <c r="B807">
        <f>WEEKDAY(Table4[[#This Row],[Date]],2)</f>
        <v>4</v>
      </c>
    </row>
    <row r="808" spans="1:2" x14ac:dyDescent="0.35">
      <c r="A808" s="1">
        <v>42811</v>
      </c>
      <c r="B808">
        <f>WEEKDAY(Table4[[#This Row],[Date]],2)</f>
        <v>5</v>
      </c>
    </row>
    <row r="809" spans="1:2" x14ac:dyDescent="0.35">
      <c r="A809" s="1">
        <v>42812</v>
      </c>
      <c r="B809">
        <f>WEEKDAY(Table4[[#This Row],[Date]],2)</f>
        <v>6</v>
      </c>
    </row>
    <row r="810" spans="1:2" x14ac:dyDescent="0.35">
      <c r="A810" s="1">
        <v>42813</v>
      </c>
      <c r="B810">
        <f>WEEKDAY(Table4[[#This Row],[Date]],2)</f>
        <v>7</v>
      </c>
    </row>
    <row r="811" spans="1:2" x14ac:dyDescent="0.35">
      <c r="A811" s="1">
        <v>42814</v>
      </c>
      <c r="B811">
        <f>WEEKDAY(Table4[[#This Row],[Date]],2)</f>
        <v>1</v>
      </c>
    </row>
    <row r="812" spans="1:2" x14ac:dyDescent="0.35">
      <c r="A812" s="1">
        <v>42815</v>
      </c>
      <c r="B812">
        <f>WEEKDAY(Table4[[#This Row],[Date]],2)</f>
        <v>2</v>
      </c>
    </row>
    <row r="813" spans="1:2" x14ac:dyDescent="0.35">
      <c r="A813" s="1">
        <v>42816</v>
      </c>
      <c r="B813">
        <f>WEEKDAY(Table4[[#This Row],[Date]],2)</f>
        <v>3</v>
      </c>
    </row>
    <row r="814" spans="1:2" x14ac:dyDescent="0.35">
      <c r="A814" s="1">
        <v>42817</v>
      </c>
      <c r="B814">
        <f>WEEKDAY(Table4[[#This Row],[Date]],2)</f>
        <v>4</v>
      </c>
    </row>
    <row r="815" spans="1:2" x14ac:dyDescent="0.35">
      <c r="A815" s="1">
        <v>42818</v>
      </c>
      <c r="B815">
        <f>WEEKDAY(Table4[[#This Row],[Date]],2)</f>
        <v>5</v>
      </c>
    </row>
    <row r="816" spans="1:2" x14ac:dyDescent="0.35">
      <c r="A816" s="1">
        <v>42819</v>
      </c>
      <c r="B816">
        <f>WEEKDAY(Table4[[#This Row],[Date]],2)</f>
        <v>6</v>
      </c>
    </row>
    <row r="817" spans="1:2" x14ac:dyDescent="0.35">
      <c r="A817" s="1">
        <v>42820</v>
      </c>
      <c r="B817">
        <f>WEEKDAY(Table4[[#This Row],[Date]],2)</f>
        <v>7</v>
      </c>
    </row>
    <row r="818" spans="1:2" x14ac:dyDescent="0.35">
      <c r="A818" s="1">
        <v>42821</v>
      </c>
      <c r="B818">
        <f>WEEKDAY(Table4[[#This Row],[Date]],2)</f>
        <v>1</v>
      </c>
    </row>
    <row r="819" spans="1:2" x14ac:dyDescent="0.35">
      <c r="A819" s="1">
        <v>42822</v>
      </c>
      <c r="B819">
        <f>WEEKDAY(Table4[[#This Row],[Date]],2)</f>
        <v>2</v>
      </c>
    </row>
    <row r="820" spans="1:2" x14ac:dyDescent="0.35">
      <c r="A820" s="1">
        <v>42823</v>
      </c>
      <c r="B820">
        <f>WEEKDAY(Table4[[#This Row],[Date]],2)</f>
        <v>3</v>
      </c>
    </row>
    <row r="821" spans="1:2" x14ac:dyDescent="0.35">
      <c r="A821" s="1">
        <v>42824</v>
      </c>
      <c r="B821">
        <f>WEEKDAY(Table4[[#This Row],[Date]],2)</f>
        <v>4</v>
      </c>
    </row>
    <row r="822" spans="1:2" x14ac:dyDescent="0.35">
      <c r="A822" s="1">
        <v>42825</v>
      </c>
      <c r="B822">
        <f>WEEKDAY(Table4[[#This Row],[Date]],2)</f>
        <v>5</v>
      </c>
    </row>
    <row r="823" spans="1:2" x14ac:dyDescent="0.35">
      <c r="A823" s="1">
        <v>42826</v>
      </c>
      <c r="B823">
        <f>WEEKDAY(Table4[[#This Row],[Date]],2)</f>
        <v>6</v>
      </c>
    </row>
    <row r="824" spans="1:2" x14ac:dyDescent="0.35">
      <c r="A824" s="1">
        <v>42827</v>
      </c>
      <c r="B824">
        <f>WEEKDAY(Table4[[#This Row],[Date]],2)</f>
        <v>7</v>
      </c>
    </row>
    <row r="825" spans="1:2" x14ac:dyDescent="0.35">
      <c r="A825" s="1">
        <v>42828</v>
      </c>
      <c r="B825">
        <f>WEEKDAY(Table4[[#This Row],[Date]],2)</f>
        <v>1</v>
      </c>
    </row>
    <row r="826" spans="1:2" x14ac:dyDescent="0.35">
      <c r="A826" s="1">
        <v>42829</v>
      </c>
      <c r="B826">
        <f>WEEKDAY(Table4[[#This Row],[Date]],2)</f>
        <v>2</v>
      </c>
    </row>
    <row r="827" spans="1:2" x14ac:dyDescent="0.35">
      <c r="A827" s="1">
        <v>42830</v>
      </c>
      <c r="B827">
        <f>WEEKDAY(Table4[[#This Row],[Date]],2)</f>
        <v>3</v>
      </c>
    </row>
    <row r="828" spans="1:2" x14ac:dyDescent="0.35">
      <c r="A828" s="1">
        <v>42831</v>
      </c>
      <c r="B828">
        <f>WEEKDAY(Table4[[#This Row],[Date]],2)</f>
        <v>4</v>
      </c>
    </row>
    <row r="829" spans="1:2" x14ac:dyDescent="0.35">
      <c r="A829" s="1">
        <v>42832</v>
      </c>
      <c r="B829">
        <f>WEEKDAY(Table4[[#This Row],[Date]],2)</f>
        <v>5</v>
      </c>
    </row>
    <row r="830" spans="1:2" x14ac:dyDescent="0.35">
      <c r="A830" s="1">
        <v>42833</v>
      </c>
      <c r="B830">
        <f>WEEKDAY(Table4[[#This Row],[Date]],2)</f>
        <v>6</v>
      </c>
    </row>
    <row r="831" spans="1:2" x14ac:dyDescent="0.35">
      <c r="A831" s="1">
        <v>42834</v>
      </c>
      <c r="B831">
        <f>WEEKDAY(Table4[[#This Row],[Date]],2)</f>
        <v>7</v>
      </c>
    </row>
    <row r="832" spans="1:2" x14ac:dyDescent="0.35">
      <c r="A832" s="1">
        <v>42835</v>
      </c>
      <c r="B832">
        <f>WEEKDAY(Table4[[#This Row],[Date]],2)</f>
        <v>1</v>
      </c>
    </row>
    <row r="833" spans="1:2" x14ac:dyDescent="0.35">
      <c r="A833" s="1">
        <v>42836</v>
      </c>
      <c r="B833">
        <f>WEEKDAY(Table4[[#This Row],[Date]],2)</f>
        <v>2</v>
      </c>
    </row>
    <row r="834" spans="1:2" x14ac:dyDescent="0.35">
      <c r="A834" s="1">
        <v>42837</v>
      </c>
      <c r="B834">
        <f>WEEKDAY(Table4[[#This Row],[Date]],2)</f>
        <v>3</v>
      </c>
    </row>
    <row r="835" spans="1:2" x14ac:dyDescent="0.35">
      <c r="A835" s="1">
        <v>42838</v>
      </c>
      <c r="B835">
        <f>WEEKDAY(Table4[[#This Row],[Date]],2)</f>
        <v>4</v>
      </c>
    </row>
    <row r="836" spans="1:2" x14ac:dyDescent="0.35">
      <c r="A836" s="1">
        <v>42839</v>
      </c>
      <c r="B836">
        <f>WEEKDAY(Table4[[#This Row],[Date]],2)</f>
        <v>5</v>
      </c>
    </row>
    <row r="837" spans="1:2" x14ac:dyDescent="0.35">
      <c r="A837" s="1">
        <v>42840</v>
      </c>
      <c r="B837">
        <f>WEEKDAY(Table4[[#This Row],[Date]],2)</f>
        <v>6</v>
      </c>
    </row>
    <row r="838" spans="1:2" x14ac:dyDescent="0.35">
      <c r="A838" s="1">
        <v>42841</v>
      </c>
      <c r="B838">
        <f>WEEKDAY(Table4[[#This Row],[Date]],2)</f>
        <v>7</v>
      </c>
    </row>
    <row r="839" spans="1:2" x14ac:dyDescent="0.35">
      <c r="A839" s="1">
        <v>42842</v>
      </c>
      <c r="B839">
        <f>WEEKDAY(Table4[[#This Row],[Date]],2)</f>
        <v>1</v>
      </c>
    </row>
    <row r="840" spans="1:2" x14ac:dyDescent="0.35">
      <c r="A840" s="1">
        <v>42843</v>
      </c>
      <c r="B840">
        <f>WEEKDAY(Table4[[#This Row],[Date]],2)</f>
        <v>2</v>
      </c>
    </row>
    <row r="841" spans="1:2" x14ac:dyDescent="0.35">
      <c r="A841" s="1">
        <v>42844</v>
      </c>
      <c r="B841">
        <f>WEEKDAY(Table4[[#This Row],[Date]],2)</f>
        <v>3</v>
      </c>
    </row>
    <row r="842" spans="1:2" x14ac:dyDescent="0.35">
      <c r="A842" s="1">
        <v>42845</v>
      </c>
      <c r="B842">
        <f>WEEKDAY(Table4[[#This Row],[Date]],2)</f>
        <v>4</v>
      </c>
    </row>
    <row r="843" spans="1:2" x14ac:dyDescent="0.35">
      <c r="A843" s="1">
        <v>42846</v>
      </c>
      <c r="B843">
        <f>WEEKDAY(Table4[[#This Row],[Date]],2)</f>
        <v>5</v>
      </c>
    </row>
    <row r="844" spans="1:2" x14ac:dyDescent="0.35">
      <c r="A844" s="1">
        <v>42847</v>
      </c>
      <c r="B844">
        <f>WEEKDAY(Table4[[#This Row],[Date]],2)</f>
        <v>6</v>
      </c>
    </row>
    <row r="845" spans="1:2" x14ac:dyDescent="0.35">
      <c r="A845" s="1">
        <v>42848</v>
      </c>
      <c r="B845">
        <f>WEEKDAY(Table4[[#This Row],[Date]],2)</f>
        <v>7</v>
      </c>
    </row>
    <row r="846" spans="1:2" x14ac:dyDescent="0.35">
      <c r="A846" s="1">
        <v>42849</v>
      </c>
      <c r="B846">
        <f>WEEKDAY(Table4[[#This Row],[Date]],2)</f>
        <v>1</v>
      </c>
    </row>
    <row r="847" spans="1:2" x14ac:dyDescent="0.35">
      <c r="A847" s="1">
        <v>42850</v>
      </c>
      <c r="B847">
        <f>WEEKDAY(Table4[[#This Row],[Date]],2)</f>
        <v>2</v>
      </c>
    </row>
    <row r="848" spans="1:2" x14ac:dyDescent="0.35">
      <c r="A848" s="1">
        <v>42851</v>
      </c>
      <c r="B848">
        <f>WEEKDAY(Table4[[#This Row],[Date]],2)</f>
        <v>3</v>
      </c>
    </row>
    <row r="849" spans="1:2" x14ac:dyDescent="0.35">
      <c r="A849" s="1">
        <v>42852</v>
      </c>
      <c r="B849">
        <f>WEEKDAY(Table4[[#This Row],[Date]],2)</f>
        <v>4</v>
      </c>
    </row>
    <row r="850" spans="1:2" x14ac:dyDescent="0.35">
      <c r="A850" s="1">
        <v>42853</v>
      </c>
      <c r="B850">
        <f>WEEKDAY(Table4[[#This Row],[Date]],2)</f>
        <v>5</v>
      </c>
    </row>
    <row r="851" spans="1:2" x14ac:dyDescent="0.35">
      <c r="A851" s="1">
        <v>42854</v>
      </c>
      <c r="B851">
        <f>WEEKDAY(Table4[[#This Row],[Date]],2)</f>
        <v>6</v>
      </c>
    </row>
    <row r="852" spans="1:2" x14ac:dyDescent="0.35">
      <c r="A852" s="1">
        <v>42855</v>
      </c>
      <c r="B852">
        <f>WEEKDAY(Table4[[#This Row],[Date]],2)</f>
        <v>7</v>
      </c>
    </row>
    <row r="853" spans="1:2" x14ac:dyDescent="0.35">
      <c r="A853" s="1">
        <v>42856</v>
      </c>
      <c r="B853">
        <f>WEEKDAY(Table4[[#This Row],[Date]],2)</f>
        <v>1</v>
      </c>
    </row>
    <row r="854" spans="1:2" x14ac:dyDescent="0.35">
      <c r="A854" s="1">
        <v>42857</v>
      </c>
      <c r="B854">
        <f>WEEKDAY(Table4[[#This Row],[Date]],2)</f>
        <v>2</v>
      </c>
    </row>
    <row r="855" spans="1:2" x14ac:dyDescent="0.35">
      <c r="A855" s="1">
        <v>42858</v>
      </c>
      <c r="B855">
        <f>WEEKDAY(Table4[[#This Row],[Date]],2)</f>
        <v>3</v>
      </c>
    </row>
    <row r="856" spans="1:2" x14ac:dyDescent="0.35">
      <c r="A856" s="1">
        <v>42859</v>
      </c>
      <c r="B856">
        <f>WEEKDAY(Table4[[#This Row],[Date]],2)</f>
        <v>4</v>
      </c>
    </row>
    <row r="857" spans="1:2" x14ac:dyDescent="0.35">
      <c r="A857" s="1">
        <v>42860</v>
      </c>
      <c r="B857">
        <f>WEEKDAY(Table4[[#This Row],[Date]],2)</f>
        <v>5</v>
      </c>
    </row>
    <row r="858" spans="1:2" x14ac:dyDescent="0.35">
      <c r="A858" s="1">
        <v>42861</v>
      </c>
      <c r="B858">
        <f>WEEKDAY(Table4[[#This Row],[Date]],2)</f>
        <v>6</v>
      </c>
    </row>
    <row r="859" spans="1:2" x14ac:dyDescent="0.35">
      <c r="A859" s="1">
        <v>42862</v>
      </c>
      <c r="B859">
        <f>WEEKDAY(Table4[[#This Row],[Date]],2)</f>
        <v>7</v>
      </c>
    </row>
    <row r="860" spans="1:2" x14ac:dyDescent="0.35">
      <c r="A860" s="1">
        <v>42863</v>
      </c>
      <c r="B860">
        <f>WEEKDAY(Table4[[#This Row],[Date]],2)</f>
        <v>1</v>
      </c>
    </row>
    <row r="861" spans="1:2" x14ac:dyDescent="0.35">
      <c r="A861" s="1">
        <v>42864</v>
      </c>
      <c r="B861">
        <f>WEEKDAY(Table4[[#This Row],[Date]],2)</f>
        <v>2</v>
      </c>
    </row>
    <row r="862" spans="1:2" x14ac:dyDescent="0.35">
      <c r="A862" s="1">
        <v>42865</v>
      </c>
      <c r="B862">
        <f>WEEKDAY(Table4[[#This Row],[Date]],2)</f>
        <v>3</v>
      </c>
    </row>
    <row r="863" spans="1:2" x14ac:dyDescent="0.35">
      <c r="A863" s="1">
        <v>42866</v>
      </c>
      <c r="B863">
        <f>WEEKDAY(Table4[[#This Row],[Date]],2)</f>
        <v>4</v>
      </c>
    </row>
    <row r="864" spans="1:2" x14ac:dyDescent="0.35">
      <c r="A864" s="1">
        <v>42867</v>
      </c>
      <c r="B864">
        <f>WEEKDAY(Table4[[#This Row],[Date]],2)</f>
        <v>5</v>
      </c>
    </row>
    <row r="865" spans="1:2" x14ac:dyDescent="0.35">
      <c r="A865" s="1">
        <v>42868</v>
      </c>
      <c r="B865">
        <f>WEEKDAY(Table4[[#This Row],[Date]],2)</f>
        <v>6</v>
      </c>
    </row>
    <row r="866" spans="1:2" x14ac:dyDescent="0.35">
      <c r="A866" s="1">
        <v>42869</v>
      </c>
      <c r="B866">
        <f>WEEKDAY(Table4[[#This Row],[Date]],2)</f>
        <v>7</v>
      </c>
    </row>
    <row r="867" spans="1:2" x14ac:dyDescent="0.35">
      <c r="A867" s="1">
        <v>42870</v>
      </c>
      <c r="B867">
        <f>WEEKDAY(Table4[[#This Row],[Date]],2)</f>
        <v>1</v>
      </c>
    </row>
    <row r="868" spans="1:2" x14ac:dyDescent="0.35">
      <c r="A868" s="1">
        <v>42871</v>
      </c>
      <c r="B868">
        <f>WEEKDAY(Table4[[#This Row],[Date]],2)</f>
        <v>2</v>
      </c>
    </row>
    <row r="869" spans="1:2" x14ac:dyDescent="0.35">
      <c r="A869" s="1">
        <v>42872</v>
      </c>
      <c r="B869">
        <f>WEEKDAY(Table4[[#This Row],[Date]],2)</f>
        <v>3</v>
      </c>
    </row>
    <row r="870" spans="1:2" x14ac:dyDescent="0.35">
      <c r="A870" s="1">
        <v>42873</v>
      </c>
      <c r="B870">
        <f>WEEKDAY(Table4[[#This Row],[Date]],2)</f>
        <v>4</v>
      </c>
    </row>
    <row r="871" spans="1:2" x14ac:dyDescent="0.35">
      <c r="A871" s="1">
        <v>42874</v>
      </c>
      <c r="B871">
        <f>WEEKDAY(Table4[[#This Row],[Date]],2)</f>
        <v>5</v>
      </c>
    </row>
    <row r="872" spans="1:2" x14ac:dyDescent="0.35">
      <c r="A872" s="1">
        <v>42875</v>
      </c>
      <c r="B872">
        <f>WEEKDAY(Table4[[#This Row],[Date]],2)</f>
        <v>6</v>
      </c>
    </row>
    <row r="873" spans="1:2" x14ac:dyDescent="0.35">
      <c r="A873" s="1">
        <v>42876</v>
      </c>
      <c r="B873">
        <f>WEEKDAY(Table4[[#This Row],[Date]],2)</f>
        <v>7</v>
      </c>
    </row>
    <row r="874" spans="1:2" x14ac:dyDescent="0.35">
      <c r="A874" s="1">
        <v>42877</v>
      </c>
      <c r="B874">
        <f>WEEKDAY(Table4[[#This Row],[Date]],2)</f>
        <v>1</v>
      </c>
    </row>
    <row r="875" spans="1:2" x14ac:dyDescent="0.35">
      <c r="A875" s="1">
        <v>42878</v>
      </c>
      <c r="B875">
        <f>WEEKDAY(Table4[[#This Row],[Date]],2)</f>
        <v>2</v>
      </c>
    </row>
    <row r="876" spans="1:2" x14ac:dyDescent="0.35">
      <c r="A876" s="1">
        <v>42879</v>
      </c>
      <c r="B876">
        <f>WEEKDAY(Table4[[#This Row],[Date]],2)</f>
        <v>3</v>
      </c>
    </row>
    <row r="877" spans="1:2" x14ac:dyDescent="0.35">
      <c r="A877" s="1">
        <v>42880</v>
      </c>
      <c r="B877">
        <f>WEEKDAY(Table4[[#This Row],[Date]],2)</f>
        <v>4</v>
      </c>
    </row>
    <row r="878" spans="1:2" x14ac:dyDescent="0.35">
      <c r="A878" s="1">
        <v>42881</v>
      </c>
      <c r="B878">
        <f>WEEKDAY(Table4[[#This Row],[Date]],2)</f>
        <v>5</v>
      </c>
    </row>
    <row r="879" spans="1:2" x14ac:dyDescent="0.35">
      <c r="A879" s="1">
        <v>42882</v>
      </c>
      <c r="B879">
        <f>WEEKDAY(Table4[[#This Row],[Date]],2)</f>
        <v>6</v>
      </c>
    </row>
    <row r="880" spans="1:2" x14ac:dyDescent="0.35">
      <c r="A880" s="1">
        <v>42883</v>
      </c>
      <c r="B880">
        <f>WEEKDAY(Table4[[#This Row],[Date]],2)</f>
        <v>7</v>
      </c>
    </row>
    <row r="881" spans="1:2" x14ac:dyDescent="0.35">
      <c r="A881" s="1">
        <v>42884</v>
      </c>
      <c r="B881">
        <f>WEEKDAY(Table4[[#This Row],[Date]],2)</f>
        <v>1</v>
      </c>
    </row>
    <row r="882" spans="1:2" x14ac:dyDescent="0.35">
      <c r="A882" s="1">
        <v>42885</v>
      </c>
      <c r="B882">
        <f>WEEKDAY(Table4[[#This Row],[Date]],2)</f>
        <v>2</v>
      </c>
    </row>
    <row r="883" spans="1:2" x14ac:dyDescent="0.35">
      <c r="A883" s="1">
        <v>42886</v>
      </c>
      <c r="B883">
        <f>WEEKDAY(Table4[[#This Row],[Date]],2)</f>
        <v>3</v>
      </c>
    </row>
    <row r="884" spans="1:2" x14ac:dyDescent="0.35">
      <c r="A884" s="1">
        <v>42887</v>
      </c>
      <c r="B884">
        <f>WEEKDAY(Table4[[#This Row],[Date]],2)</f>
        <v>4</v>
      </c>
    </row>
    <row r="885" spans="1:2" x14ac:dyDescent="0.35">
      <c r="A885" s="1">
        <v>42888</v>
      </c>
      <c r="B885">
        <f>WEEKDAY(Table4[[#This Row],[Date]],2)</f>
        <v>5</v>
      </c>
    </row>
    <row r="886" spans="1:2" x14ac:dyDescent="0.35">
      <c r="A886" s="1">
        <v>42889</v>
      </c>
      <c r="B886">
        <f>WEEKDAY(Table4[[#This Row],[Date]],2)</f>
        <v>6</v>
      </c>
    </row>
    <row r="887" spans="1:2" x14ac:dyDescent="0.35">
      <c r="A887" s="1">
        <v>42890</v>
      </c>
      <c r="B887">
        <f>WEEKDAY(Table4[[#This Row],[Date]],2)</f>
        <v>7</v>
      </c>
    </row>
    <row r="888" spans="1:2" x14ac:dyDescent="0.35">
      <c r="A888" s="1">
        <v>42891</v>
      </c>
      <c r="B888">
        <f>WEEKDAY(Table4[[#This Row],[Date]],2)</f>
        <v>1</v>
      </c>
    </row>
    <row r="889" spans="1:2" x14ac:dyDescent="0.35">
      <c r="A889" s="1">
        <v>42892</v>
      </c>
      <c r="B889">
        <f>WEEKDAY(Table4[[#This Row],[Date]],2)</f>
        <v>2</v>
      </c>
    </row>
    <row r="890" spans="1:2" x14ac:dyDescent="0.35">
      <c r="A890" s="1">
        <v>42893</v>
      </c>
      <c r="B890">
        <f>WEEKDAY(Table4[[#This Row],[Date]],2)</f>
        <v>3</v>
      </c>
    </row>
    <row r="891" spans="1:2" x14ac:dyDescent="0.35">
      <c r="A891" s="1">
        <v>42894</v>
      </c>
      <c r="B891">
        <f>WEEKDAY(Table4[[#This Row],[Date]],2)</f>
        <v>4</v>
      </c>
    </row>
    <row r="892" spans="1:2" x14ac:dyDescent="0.35">
      <c r="A892" s="1">
        <v>42895</v>
      </c>
      <c r="B892">
        <f>WEEKDAY(Table4[[#This Row],[Date]],2)</f>
        <v>5</v>
      </c>
    </row>
    <row r="893" spans="1:2" x14ac:dyDescent="0.35">
      <c r="A893" s="1">
        <v>42896</v>
      </c>
      <c r="B893">
        <f>WEEKDAY(Table4[[#This Row],[Date]],2)</f>
        <v>6</v>
      </c>
    </row>
    <row r="894" spans="1:2" x14ac:dyDescent="0.35">
      <c r="A894" s="1">
        <v>42897</v>
      </c>
      <c r="B894">
        <f>WEEKDAY(Table4[[#This Row],[Date]],2)</f>
        <v>7</v>
      </c>
    </row>
    <row r="895" spans="1:2" x14ac:dyDescent="0.35">
      <c r="A895" s="1">
        <v>42898</v>
      </c>
      <c r="B895">
        <f>WEEKDAY(Table4[[#This Row],[Date]],2)</f>
        <v>1</v>
      </c>
    </row>
    <row r="896" spans="1:2" x14ac:dyDescent="0.35">
      <c r="A896" s="1">
        <v>42899</v>
      </c>
      <c r="B896">
        <f>WEEKDAY(Table4[[#This Row],[Date]],2)</f>
        <v>2</v>
      </c>
    </row>
    <row r="897" spans="1:2" x14ac:dyDescent="0.35">
      <c r="A897" s="1">
        <v>42900</v>
      </c>
      <c r="B897">
        <f>WEEKDAY(Table4[[#This Row],[Date]],2)</f>
        <v>3</v>
      </c>
    </row>
    <row r="898" spans="1:2" x14ac:dyDescent="0.35">
      <c r="A898" s="1">
        <v>42901</v>
      </c>
      <c r="B898">
        <f>WEEKDAY(Table4[[#This Row],[Date]],2)</f>
        <v>4</v>
      </c>
    </row>
    <row r="899" spans="1:2" x14ac:dyDescent="0.35">
      <c r="A899" s="1">
        <v>42902</v>
      </c>
      <c r="B899">
        <f>WEEKDAY(Table4[[#This Row],[Date]],2)</f>
        <v>5</v>
      </c>
    </row>
    <row r="900" spans="1:2" x14ac:dyDescent="0.35">
      <c r="A900" s="1">
        <v>42903</v>
      </c>
      <c r="B900">
        <f>WEEKDAY(Table4[[#This Row],[Date]],2)</f>
        <v>6</v>
      </c>
    </row>
    <row r="901" spans="1:2" x14ac:dyDescent="0.35">
      <c r="A901" s="1">
        <v>42904</v>
      </c>
      <c r="B901">
        <f>WEEKDAY(Table4[[#This Row],[Date]],2)</f>
        <v>7</v>
      </c>
    </row>
    <row r="902" spans="1:2" x14ac:dyDescent="0.35">
      <c r="A902" s="1">
        <v>42905</v>
      </c>
      <c r="B902">
        <f>WEEKDAY(Table4[[#This Row],[Date]],2)</f>
        <v>1</v>
      </c>
    </row>
    <row r="903" spans="1:2" x14ac:dyDescent="0.35">
      <c r="A903" s="1">
        <v>42906</v>
      </c>
      <c r="B903">
        <f>WEEKDAY(Table4[[#This Row],[Date]],2)</f>
        <v>2</v>
      </c>
    </row>
    <row r="904" spans="1:2" x14ac:dyDescent="0.35">
      <c r="A904" s="1">
        <v>42907</v>
      </c>
      <c r="B904">
        <f>WEEKDAY(Table4[[#This Row],[Date]],2)</f>
        <v>3</v>
      </c>
    </row>
    <row r="905" spans="1:2" x14ac:dyDescent="0.35">
      <c r="A905" s="1">
        <v>42908</v>
      </c>
      <c r="B905">
        <f>WEEKDAY(Table4[[#This Row],[Date]],2)</f>
        <v>4</v>
      </c>
    </row>
    <row r="906" spans="1:2" x14ac:dyDescent="0.35">
      <c r="A906" s="1">
        <v>42909</v>
      </c>
      <c r="B906">
        <f>WEEKDAY(Table4[[#This Row],[Date]],2)</f>
        <v>5</v>
      </c>
    </row>
    <row r="907" spans="1:2" x14ac:dyDescent="0.35">
      <c r="A907" s="1">
        <v>42910</v>
      </c>
      <c r="B907">
        <f>WEEKDAY(Table4[[#This Row],[Date]],2)</f>
        <v>6</v>
      </c>
    </row>
    <row r="908" spans="1:2" x14ac:dyDescent="0.35">
      <c r="A908" s="1">
        <v>42911</v>
      </c>
      <c r="B908">
        <f>WEEKDAY(Table4[[#This Row],[Date]],2)</f>
        <v>7</v>
      </c>
    </row>
    <row r="909" spans="1:2" x14ac:dyDescent="0.35">
      <c r="A909" s="1">
        <v>42912</v>
      </c>
      <c r="B909">
        <f>WEEKDAY(Table4[[#This Row],[Date]],2)</f>
        <v>1</v>
      </c>
    </row>
    <row r="910" spans="1:2" x14ac:dyDescent="0.35">
      <c r="A910" s="1">
        <v>42913</v>
      </c>
      <c r="B910">
        <f>WEEKDAY(Table4[[#This Row],[Date]],2)</f>
        <v>2</v>
      </c>
    </row>
    <row r="911" spans="1:2" x14ac:dyDescent="0.35">
      <c r="A911" s="1">
        <v>42914</v>
      </c>
      <c r="B911">
        <f>WEEKDAY(Table4[[#This Row],[Date]],2)</f>
        <v>3</v>
      </c>
    </row>
    <row r="912" spans="1:2" x14ac:dyDescent="0.35">
      <c r="A912" s="1">
        <v>42915</v>
      </c>
      <c r="B912">
        <f>WEEKDAY(Table4[[#This Row],[Date]],2)</f>
        <v>4</v>
      </c>
    </row>
    <row r="913" spans="1:2" x14ac:dyDescent="0.35">
      <c r="A913" s="1">
        <v>42916</v>
      </c>
      <c r="B913">
        <f>WEEKDAY(Table4[[#This Row],[Date]],2)</f>
        <v>5</v>
      </c>
    </row>
    <row r="914" spans="1:2" x14ac:dyDescent="0.35">
      <c r="A914" s="1">
        <v>42917</v>
      </c>
      <c r="B914">
        <f>WEEKDAY(Table4[[#This Row],[Date]],2)</f>
        <v>6</v>
      </c>
    </row>
    <row r="915" spans="1:2" x14ac:dyDescent="0.35">
      <c r="A915" s="1">
        <v>42918</v>
      </c>
      <c r="B915">
        <f>WEEKDAY(Table4[[#This Row],[Date]],2)</f>
        <v>7</v>
      </c>
    </row>
    <row r="916" spans="1:2" x14ac:dyDescent="0.35">
      <c r="A916" s="1">
        <v>42919</v>
      </c>
      <c r="B916">
        <f>WEEKDAY(Table4[[#This Row],[Date]],2)</f>
        <v>1</v>
      </c>
    </row>
    <row r="917" spans="1:2" x14ac:dyDescent="0.35">
      <c r="A917" s="1">
        <v>42920</v>
      </c>
      <c r="B917">
        <f>WEEKDAY(Table4[[#This Row],[Date]],2)</f>
        <v>2</v>
      </c>
    </row>
    <row r="918" spans="1:2" x14ac:dyDescent="0.35">
      <c r="A918" s="1">
        <v>42921</v>
      </c>
      <c r="B918">
        <f>WEEKDAY(Table4[[#This Row],[Date]],2)</f>
        <v>3</v>
      </c>
    </row>
    <row r="919" spans="1:2" x14ac:dyDescent="0.35">
      <c r="A919" s="1">
        <v>42922</v>
      </c>
      <c r="B919">
        <f>WEEKDAY(Table4[[#This Row],[Date]],2)</f>
        <v>4</v>
      </c>
    </row>
    <row r="920" spans="1:2" x14ac:dyDescent="0.35">
      <c r="A920" s="1">
        <v>42923</v>
      </c>
      <c r="B920">
        <f>WEEKDAY(Table4[[#This Row],[Date]],2)</f>
        <v>5</v>
      </c>
    </row>
    <row r="921" spans="1:2" x14ac:dyDescent="0.35">
      <c r="A921" s="1">
        <v>42924</v>
      </c>
      <c r="B921">
        <f>WEEKDAY(Table4[[#This Row],[Date]],2)</f>
        <v>6</v>
      </c>
    </row>
    <row r="922" spans="1:2" x14ac:dyDescent="0.35">
      <c r="A922" s="1">
        <v>42925</v>
      </c>
      <c r="B922">
        <f>WEEKDAY(Table4[[#This Row],[Date]],2)</f>
        <v>7</v>
      </c>
    </row>
    <row r="923" spans="1:2" x14ac:dyDescent="0.35">
      <c r="A923" s="1">
        <v>42926</v>
      </c>
      <c r="B923">
        <f>WEEKDAY(Table4[[#This Row],[Date]],2)</f>
        <v>1</v>
      </c>
    </row>
    <row r="924" spans="1:2" x14ac:dyDescent="0.35">
      <c r="A924" s="1">
        <v>42927</v>
      </c>
      <c r="B924">
        <f>WEEKDAY(Table4[[#This Row],[Date]],2)</f>
        <v>2</v>
      </c>
    </row>
    <row r="925" spans="1:2" x14ac:dyDescent="0.35">
      <c r="A925" s="1">
        <v>42928</v>
      </c>
      <c r="B925">
        <f>WEEKDAY(Table4[[#This Row],[Date]],2)</f>
        <v>3</v>
      </c>
    </row>
    <row r="926" spans="1:2" x14ac:dyDescent="0.35">
      <c r="A926" s="1">
        <v>42929</v>
      </c>
      <c r="B926">
        <f>WEEKDAY(Table4[[#This Row],[Date]],2)</f>
        <v>4</v>
      </c>
    </row>
    <row r="927" spans="1:2" x14ac:dyDescent="0.35">
      <c r="A927" s="1">
        <v>42930</v>
      </c>
      <c r="B927">
        <f>WEEKDAY(Table4[[#This Row],[Date]],2)</f>
        <v>5</v>
      </c>
    </row>
    <row r="928" spans="1:2" x14ac:dyDescent="0.35">
      <c r="A928" s="1">
        <v>42931</v>
      </c>
      <c r="B928">
        <f>WEEKDAY(Table4[[#This Row],[Date]],2)</f>
        <v>6</v>
      </c>
    </row>
    <row r="929" spans="1:2" x14ac:dyDescent="0.35">
      <c r="A929" s="1">
        <v>42932</v>
      </c>
      <c r="B929">
        <f>WEEKDAY(Table4[[#This Row],[Date]],2)</f>
        <v>7</v>
      </c>
    </row>
    <row r="930" spans="1:2" x14ac:dyDescent="0.35">
      <c r="A930" s="1">
        <v>42933</v>
      </c>
      <c r="B930">
        <f>WEEKDAY(Table4[[#This Row],[Date]],2)</f>
        <v>1</v>
      </c>
    </row>
    <row r="931" spans="1:2" x14ac:dyDescent="0.35">
      <c r="A931" s="1">
        <v>42934</v>
      </c>
      <c r="B931">
        <f>WEEKDAY(Table4[[#This Row],[Date]],2)</f>
        <v>2</v>
      </c>
    </row>
    <row r="932" spans="1:2" x14ac:dyDescent="0.35">
      <c r="A932" s="1">
        <v>42935</v>
      </c>
      <c r="B932">
        <f>WEEKDAY(Table4[[#This Row],[Date]],2)</f>
        <v>3</v>
      </c>
    </row>
    <row r="933" spans="1:2" x14ac:dyDescent="0.35">
      <c r="A933" s="1">
        <v>42936</v>
      </c>
      <c r="B933">
        <f>WEEKDAY(Table4[[#This Row],[Date]],2)</f>
        <v>4</v>
      </c>
    </row>
    <row r="934" spans="1:2" x14ac:dyDescent="0.35">
      <c r="A934" s="1">
        <v>42937</v>
      </c>
      <c r="B934">
        <f>WEEKDAY(Table4[[#This Row],[Date]],2)</f>
        <v>5</v>
      </c>
    </row>
    <row r="935" spans="1:2" x14ac:dyDescent="0.35">
      <c r="A935" s="1">
        <v>42938</v>
      </c>
      <c r="B935">
        <f>WEEKDAY(Table4[[#This Row],[Date]],2)</f>
        <v>6</v>
      </c>
    </row>
    <row r="936" spans="1:2" x14ac:dyDescent="0.35">
      <c r="A936" s="1">
        <v>42939</v>
      </c>
      <c r="B936">
        <f>WEEKDAY(Table4[[#This Row],[Date]],2)</f>
        <v>7</v>
      </c>
    </row>
    <row r="937" spans="1:2" x14ac:dyDescent="0.35">
      <c r="A937" s="1">
        <v>42940</v>
      </c>
      <c r="B937">
        <f>WEEKDAY(Table4[[#This Row],[Date]],2)</f>
        <v>1</v>
      </c>
    </row>
    <row r="938" spans="1:2" x14ac:dyDescent="0.35">
      <c r="A938" s="1">
        <v>42941</v>
      </c>
      <c r="B938">
        <f>WEEKDAY(Table4[[#This Row],[Date]],2)</f>
        <v>2</v>
      </c>
    </row>
    <row r="939" spans="1:2" x14ac:dyDescent="0.35">
      <c r="A939" s="1">
        <v>42942</v>
      </c>
      <c r="B939">
        <f>WEEKDAY(Table4[[#This Row],[Date]],2)</f>
        <v>3</v>
      </c>
    </row>
    <row r="940" spans="1:2" x14ac:dyDescent="0.35">
      <c r="A940" s="1">
        <v>42943</v>
      </c>
      <c r="B940">
        <f>WEEKDAY(Table4[[#This Row],[Date]],2)</f>
        <v>4</v>
      </c>
    </row>
    <row r="941" spans="1:2" x14ac:dyDescent="0.35">
      <c r="A941" s="1">
        <v>42944</v>
      </c>
      <c r="B941">
        <f>WEEKDAY(Table4[[#This Row],[Date]],2)</f>
        <v>5</v>
      </c>
    </row>
    <row r="942" spans="1:2" x14ac:dyDescent="0.35">
      <c r="A942" s="1">
        <v>42945</v>
      </c>
      <c r="B942">
        <f>WEEKDAY(Table4[[#This Row],[Date]],2)</f>
        <v>6</v>
      </c>
    </row>
    <row r="943" spans="1:2" x14ac:dyDescent="0.35">
      <c r="A943" s="1">
        <v>42946</v>
      </c>
      <c r="B943">
        <f>WEEKDAY(Table4[[#This Row],[Date]],2)</f>
        <v>7</v>
      </c>
    </row>
    <row r="944" spans="1:2" x14ac:dyDescent="0.35">
      <c r="A944" s="1">
        <v>42947</v>
      </c>
      <c r="B944">
        <f>WEEKDAY(Table4[[#This Row],[Date]],2)</f>
        <v>1</v>
      </c>
    </row>
    <row r="945" spans="1:2" x14ac:dyDescent="0.35">
      <c r="A945" s="1">
        <v>42948</v>
      </c>
      <c r="B945">
        <f>WEEKDAY(Table4[[#This Row],[Date]],2)</f>
        <v>2</v>
      </c>
    </row>
    <row r="946" spans="1:2" x14ac:dyDescent="0.35">
      <c r="A946" s="1">
        <v>42949</v>
      </c>
      <c r="B946">
        <f>WEEKDAY(Table4[[#This Row],[Date]],2)</f>
        <v>3</v>
      </c>
    </row>
    <row r="947" spans="1:2" x14ac:dyDescent="0.35">
      <c r="A947" s="1">
        <v>42950</v>
      </c>
      <c r="B947">
        <f>WEEKDAY(Table4[[#This Row],[Date]],2)</f>
        <v>4</v>
      </c>
    </row>
    <row r="948" spans="1:2" x14ac:dyDescent="0.35">
      <c r="A948" s="1">
        <v>42951</v>
      </c>
      <c r="B948">
        <f>WEEKDAY(Table4[[#This Row],[Date]],2)</f>
        <v>5</v>
      </c>
    </row>
    <row r="949" spans="1:2" x14ac:dyDescent="0.35">
      <c r="A949" s="1">
        <v>42952</v>
      </c>
      <c r="B949">
        <f>WEEKDAY(Table4[[#This Row],[Date]],2)</f>
        <v>6</v>
      </c>
    </row>
    <row r="950" spans="1:2" x14ac:dyDescent="0.35">
      <c r="A950" s="1">
        <v>42953</v>
      </c>
      <c r="B950">
        <f>WEEKDAY(Table4[[#This Row],[Date]],2)</f>
        <v>7</v>
      </c>
    </row>
    <row r="951" spans="1:2" x14ac:dyDescent="0.35">
      <c r="A951" s="1">
        <v>42954</v>
      </c>
      <c r="B951">
        <f>WEEKDAY(Table4[[#This Row],[Date]],2)</f>
        <v>1</v>
      </c>
    </row>
    <row r="952" spans="1:2" x14ac:dyDescent="0.35">
      <c r="A952" s="1">
        <v>42955</v>
      </c>
      <c r="B952">
        <f>WEEKDAY(Table4[[#This Row],[Date]],2)</f>
        <v>2</v>
      </c>
    </row>
    <row r="953" spans="1:2" x14ac:dyDescent="0.35">
      <c r="A953" s="1">
        <v>42956</v>
      </c>
      <c r="B953">
        <f>WEEKDAY(Table4[[#This Row],[Date]],2)</f>
        <v>3</v>
      </c>
    </row>
    <row r="954" spans="1:2" x14ac:dyDescent="0.35">
      <c r="A954" s="1">
        <v>42957</v>
      </c>
      <c r="B954">
        <f>WEEKDAY(Table4[[#This Row],[Date]],2)</f>
        <v>4</v>
      </c>
    </row>
    <row r="955" spans="1:2" x14ac:dyDescent="0.35">
      <c r="A955" s="1">
        <v>42958</v>
      </c>
      <c r="B955">
        <f>WEEKDAY(Table4[[#This Row],[Date]],2)</f>
        <v>5</v>
      </c>
    </row>
    <row r="956" spans="1:2" x14ac:dyDescent="0.35">
      <c r="A956" s="1">
        <v>42959</v>
      </c>
      <c r="B956">
        <f>WEEKDAY(Table4[[#This Row],[Date]],2)</f>
        <v>6</v>
      </c>
    </row>
    <row r="957" spans="1:2" x14ac:dyDescent="0.35">
      <c r="A957" s="1">
        <v>42960</v>
      </c>
      <c r="B957">
        <f>WEEKDAY(Table4[[#This Row],[Date]],2)</f>
        <v>7</v>
      </c>
    </row>
    <row r="958" spans="1:2" x14ac:dyDescent="0.35">
      <c r="A958" s="1">
        <v>42961</v>
      </c>
      <c r="B958">
        <f>WEEKDAY(Table4[[#This Row],[Date]],2)</f>
        <v>1</v>
      </c>
    </row>
    <row r="959" spans="1:2" x14ac:dyDescent="0.35">
      <c r="A959" s="1">
        <v>42962</v>
      </c>
      <c r="B959">
        <f>WEEKDAY(Table4[[#This Row],[Date]],2)</f>
        <v>2</v>
      </c>
    </row>
    <row r="960" spans="1:2" x14ac:dyDescent="0.35">
      <c r="A960" s="1">
        <v>42963</v>
      </c>
      <c r="B960">
        <f>WEEKDAY(Table4[[#This Row],[Date]],2)</f>
        <v>3</v>
      </c>
    </row>
    <row r="961" spans="1:2" x14ac:dyDescent="0.35">
      <c r="A961" s="1">
        <v>42964</v>
      </c>
      <c r="B961">
        <f>WEEKDAY(Table4[[#This Row],[Date]],2)</f>
        <v>4</v>
      </c>
    </row>
    <row r="962" spans="1:2" x14ac:dyDescent="0.35">
      <c r="A962" s="1">
        <v>42965</v>
      </c>
      <c r="B962">
        <f>WEEKDAY(Table4[[#This Row],[Date]],2)</f>
        <v>5</v>
      </c>
    </row>
    <row r="963" spans="1:2" x14ac:dyDescent="0.35">
      <c r="A963" s="1">
        <v>42966</v>
      </c>
      <c r="B963">
        <f>WEEKDAY(Table4[[#This Row],[Date]],2)</f>
        <v>6</v>
      </c>
    </row>
    <row r="964" spans="1:2" x14ac:dyDescent="0.35">
      <c r="A964" s="1">
        <v>42967</v>
      </c>
      <c r="B964">
        <f>WEEKDAY(Table4[[#This Row],[Date]],2)</f>
        <v>7</v>
      </c>
    </row>
    <row r="965" spans="1:2" x14ac:dyDescent="0.35">
      <c r="A965" s="1">
        <v>42968</v>
      </c>
      <c r="B965">
        <f>WEEKDAY(Table4[[#This Row],[Date]],2)</f>
        <v>1</v>
      </c>
    </row>
    <row r="966" spans="1:2" x14ac:dyDescent="0.35">
      <c r="A966" s="1">
        <v>42969</v>
      </c>
      <c r="B966">
        <f>WEEKDAY(Table4[[#This Row],[Date]],2)</f>
        <v>2</v>
      </c>
    </row>
    <row r="967" spans="1:2" x14ac:dyDescent="0.35">
      <c r="A967" s="1">
        <v>42970</v>
      </c>
      <c r="B967">
        <f>WEEKDAY(Table4[[#This Row],[Date]],2)</f>
        <v>3</v>
      </c>
    </row>
    <row r="968" spans="1:2" x14ac:dyDescent="0.35">
      <c r="A968" s="1">
        <v>42971</v>
      </c>
      <c r="B968">
        <f>WEEKDAY(Table4[[#This Row],[Date]],2)</f>
        <v>4</v>
      </c>
    </row>
    <row r="969" spans="1:2" x14ac:dyDescent="0.35">
      <c r="A969" s="1">
        <v>42972</v>
      </c>
      <c r="B969">
        <f>WEEKDAY(Table4[[#This Row],[Date]],2)</f>
        <v>5</v>
      </c>
    </row>
    <row r="970" spans="1:2" x14ac:dyDescent="0.35">
      <c r="A970" s="1">
        <v>42973</v>
      </c>
      <c r="B970">
        <f>WEEKDAY(Table4[[#This Row],[Date]],2)</f>
        <v>6</v>
      </c>
    </row>
    <row r="971" spans="1:2" x14ac:dyDescent="0.35">
      <c r="A971" s="1">
        <v>42974</v>
      </c>
      <c r="B971">
        <f>WEEKDAY(Table4[[#This Row],[Date]],2)</f>
        <v>7</v>
      </c>
    </row>
    <row r="972" spans="1:2" x14ac:dyDescent="0.35">
      <c r="A972" s="1">
        <v>42975</v>
      </c>
      <c r="B972">
        <f>WEEKDAY(Table4[[#This Row],[Date]],2)</f>
        <v>1</v>
      </c>
    </row>
    <row r="973" spans="1:2" x14ac:dyDescent="0.35">
      <c r="A973" s="1">
        <v>42976</v>
      </c>
      <c r="B973">
        <f>WEEKDAY(Table4[[#This Row],[Date]],2)</f>
        <v>2</v>
      </c>
    </row>
    <row r="974" spans="1:2" x14ac:dyDescent="0.35">
      <c r="A974" s="1">
        <v>42977</v>
      </c>
      <c r="B974">
        <f>WEEKDAY(Table4[[#This Row],[Date]],2)</f>
        <v>3</v>
      </c>
    </row>
    <row r="975" spans="1:2" x14ac:dyDescent="0.35">
      <c r="A975" s="1">
        <v>42978</v>
      </c>
      <c r="B975">
        <f>WEEKDAY(Table4[[#This Row],[Date]],2)</f>
        <v>4</v>
      </c>
    </row>
    <row r="976" spans="1:2" x14ac:dyDescent="0.35">
      <c r="A976" s="1">
        <v>42979</v>
      </c>
      <c r="B976">
        <f>WEEKDAY(Table4[[#This Row],[Date]],2)</f>
        <v>5</v>
      </c>
    </row>
    <row r="977" spans="1:2" x14ac:dyDescent="0.35">
      <c r="A977" s="1">
        <v>42980</v>
      </c>
      <c r="B977">
        <f>WEEKDAY(Table4[[#This Row],[Date]],2)</f>
        <v>6</v>
      </c>
    </row>
    <row r="978" spans="1:2" x14ac:dyDescent="0.35">
      <c r="A978" s="1">
        <v>42981</v>
      </c>
      <c r="B978">
        <f>WEEKDAY(Table4[[#This Row],[Date]],2)</f>
        <v>7</v>
      </c>
    </row>
    <row r="979" spans="1:2" x14ac:dyDescent="0.35">
      <c r="A979" s="1">
        <v>42982</v>
      </c>
      <c r="B979">
        <f>WEEKDAY(Table4[[#This Row],[Date]],2)</f>
        <v>1</v>
      </c>
    </row>
    <row r="980" spans="1:2" x14ac:dyDescent="0.35">
      <c r="A980" s="1">
        <v>42983</v>
      </c>
      <c r="B980">
        <f>WEEKDAY(Table4[[#This Row],[Date]],2)</f>
        <v>2</v>
      </c>
    </row>
    <row r="981" spans="1:2" x14ac:dyDescent="0.35">
      <c r="A981" s="1">
        <v>42984</v>
      </c>
      <c r="B981">
        <f>WEEKDAY(Table4[[#This Row],[Date]],2)</f>
        <v>3</v>
      </c>
    </row>
    <row r="982" spans="1:2" x14ac:dyDescent="0.35">
      <c r="A982" s="1">
        <v>42985</v>
      </c>
      <c r="B982">
        <f>WEEKDAY(Table4[[#This Row],[Date]],2)</f>
        <v>4</v>
      </c>
    </row>
    <row r="983" spans="1:2" x14ac:dyDescent="0.35">
      <c r="A983" s="1">
        <v>42986</v>
      </c>
      <c r="B983">
        <f>WEEKDAY(Table4[[#This Row],[Date]],2)</f>
        <v>5</v>
      </c>
    </row>
    <row r="984" spans="1:2" x14ac:dyDescent="0.35">
      <c r="A984" s="1">
        <v>42987</v>
      </c>
      <c r="B984">
        <f>WEEKDAY(Table4[[#This Row],[Date]],2)</f>
        <v>6</v>
      </c>
    </row>
    <row r="985" spans="1:2" x14ac:dyDescent="0.35">
      <c r="A985" s="1">
        <v>42988</v>
      </c>
      <c r="B985">
        <f>WEEKDAY(Table4[[#This Row],[Date]],2)</f>
        <v>7</v>
      </c>
    </row>
    <row r="986" spans="1:2" x14ac:dyDescent="0.35">
      <c r="A986" s="1">
        <v>42989</v>
      </c>
      <c r="B986">
        <f>WEEKDAY(Table4[[#This Row],[Date]],2)</f>
        <v>1</v>
      </c>
    </row>
    <row r="987" spans="1:2" x14ac:dyDescent="0.35">
      <c r="A987" s="1">
        <v>42990</v>
      </c>
      <c r="B987">
        <f>WEEKDAY(Table4[[#This Row],[Date]],2)</f>
        <v>2</v>
      </c>
    </row>
    <row r="988" spans="1:2" x14ac:dyDescent="0.35">
      <c r="A988" s="1">
        <v>42991</v>
      </c>
      <c r="B988">
        <f>WEEKDAY(Table4[[#This Row],[Date]],2)</f>
        <v>3</v>
      </c>
    </row>
    <row r="989" spans="1:2" x14ac:dyDescent="0.35">
      <c r="A989" s="1">
        <v>42992</v>
      </c>
      <c r="B989">
        <f>WEEKDAY(Table4[[#This Row],[Date]],2)</f>
        <v>4</v>
      </c>
    </row>
    <row r="990" spans="1:2" x14ac:dyDescent="0.35">
      <c r="A990" s="1">
        <v>42993</v>
      </c>
      <c r="B990">
        <f>WEEKDAY(Table4[[#This Row],[Date]],2)</f>
        <v>5</v>
      </c>
    </row>
    <row r="991" spans="1:2" x14ac:dyDescent="0.35">
      <c r="A991" s="1">
        <v>42994</v>
      </c>
      <c r="B991">
        <f>WEEKDAY(Table4[[#This Row],[Date]],2)</f>
        <v>6</v>
      </c>
    </row>
    <row r="992" spans="1:2" x14ac:dyDescent="0.35">
      <c r="A992" s="1">
        <v>42995</v>
      </c>
      <c r="B992">
        <f>WEEKDAY(Table4[[#This Row],[Date]],2)</f>
        <v>7</v>
      </c>
    </row>
    <row r="993" spans="1:2" x14ac:dyDescent="0.35">
      <c r="A993" s="1">
        <v>42996</v>
      </c>
      <c r="B993">
        <f>WEEKDAY(Table4[[#This Row],[Date]],2)</f>
        <v>1</v>
      </c>
    </row>
    <row r="994" spans="1:2" x14ac:dyDescent="0.35">
      <c r="A994" s="1">
        <v>42997</v>
      </c>
      <c r="B994">
        <f>WEEKDAY(Table4[[#This Row],[Date]],2)</f>
        <v>2</v>
      </c>
    </row>
    <row r="995" spans="1:2" x14ac:dyDescent="0.35">
      <c r="A995" s="1">
        <v>42998</v>
      </c>
      <c r="B995">
        <f>WEEKDAY(Table4[[#This Row],[Date]],2)</f>
        <v>3</v>
      </c>
    </row>
    <row r="996" spans="1:2" x14ac:dyDescent="0.35">
      <c r="A996" s="1">
        <v>42999</v>
      </c>
      <c r="B996">
        <f>WEEKDAY(Table4[[#This Row],[Date]],2)</f>
        <v>4</v>
      </c>
    </row>
    <row r="997" spans="1:2" x14ac:dyDescent="0.35">
      <c r="A997" s="1">
        <v>43000</v>
      </c>
      <c r="B997">
        <f>WEEKDAY(Table4[[#This Row],[Date]],2)</f>
        <v>5</v>
      </c>
    </row>
    <row r="998" spans="1:2" x14ac:dyDescent="0.35">
      <c r="A998" s="1">
        <v>43001</v>
      </c>
      <c r="B998">
        <f>WEEKDAY(Table4[[#This Row],[Date]],2)</f>
        <v>6</v>
      </c>
    </row>
    <row r="999" spans="1:2" x14ac:dyDescent="0.35">
      <c r="A999" s="1">
        <v>43002</v>
      </c>
      <c r="B999">
        <f>WEEKDAY(Table4[[#This Row],[Date]],2)</f>
        <v>7</v>
      </c>
    </row>
    <row r="1000" spans="1:2" x14ac:dyDescent="0.35">
      <c r="A1000" s="1">
        <v>43003</v>
      </c>
      <c r="B1000">
        <f>WEEKDAY(Table4[[#This Row],[Date]],2)</f>
        <v>1</v>
      </c>
    </row>
    <row r="1001" spans="1:2" x14ac:dyDescent="0.35">
      <c r="A1001" s="1">
        <v>43004</v>
      </c>
      <c r="B1001">
        <f>WEEKDAY(Table4[[#This Row],[Date]],2)</f>
        <v>2</v>
      </c>
    </row>
    <row r="1002" spans="1:2" x14ac:dyDescent="0.35">
      <c r="A1002" s="1">
        <v>43005</v>
      </c>
      <c r="B1002">
        <f>WEEKDAY(Table4[[#This Row],[Date]],2)</f>
        <v>3</v>
      </c>
    </row>
    <row r="1003" spans="1:2" x14ac:dyDescent="0.35">
      <c r="A1003" s="1">
        <v>43006</v>
      </c>
      <c r="B1003">
        <f>WEEKDAY(Table4[[#This Row],[Date]],2)</f>
        <v>4</v>
      </c>
    </row>
    <row r="1004" spans="1:2" x14ac:dyDescent="0.35">
      <c r="A1004" s="1">
        <v>43007</v>
      </c>
      <c r="B1004">
        <f>WEEKDAY(Table4[[#This Row],[Date]],2)</f>
        <v>5</v>
      </c>
    </row>
    <row r="1005" spans="1:2" x14ac:dyDescent="0.35">
      <c r="A1005" s="1">
        <v>43008</v>
      </c>
      <c r="B1005">
        <f>WEEKDAY(Table4[[#This Row],[Date]],2)</f>
        <v>6</v>
      </c>
    </row>
    <row r="1006" spans="1:2" x14ac:dyDescent="0.35">
      <c r="A1006" s="1">
        <v>43009</v>
      </c>
      <c r="B1006">
        <f>WEEKDAY(Table4[[#This Row],[Date]],2)</f>
        <v>7</v>
      </c>
    </row>
    <row r="1007" spans="1:2" x14ac:dyDescent="0.35">
      <c r="A1007" s="1">
        <v>43010</v>
      </c>
      <c r="B1007">
        <f>WEEKDAY(Table4[[#This Row],[Date]],2)</f>
        <v>1</v>
      </c>
    </row>
    <row r="1008" spans="1:2" x14ac:dyDescent="0.35">
      <c r="A1008" s="1">
        <v>43011</v>
      </c>
      <c r="B1008">
        <f>WEEKDAY(Table4[[#This Row],[Date]],2)</f>
        <v>2</v>
      </c>
    </row>
    <row r="1009" spans="1:2" x14ac:dyDescent="0.35">
      <c r="A1009" s="1">
        <v>43012</v>
      </c>
      <c r="B1009">
        <f>WEEKDAY(Table4[[#This Row],[Date]],2)</f>
        <v>3</v>
      </c>
    </row>
    <row r="1010" spans="1:2" x14ac:dyDescent="0.35">
      <c r="A1010" s="1">
        <v>43013</v>
      </c>
      <c r="B1010">
        <f>WEEKDAY(Table4[[#This Row],[Date]],2)</f>
        <v>4</v>
      </c>
    </row>
    <row r="1011" spans="1:2" x14ac:dyDescent="0.35">
      <c r="A1011" s="1">
        <v>43014</v>
      </c>
      <c r="B1011">
        <f>WEEKDAY(Table4[[#This Row],[Date]],2)</f>
        <v>5</v>
      </c>
    </row>
    <row r="1012" spans="1:2" x14ac:dyDescent="0.35">
      <c r="A1012" s="1">
        <v>43015</v>
      </c>
      <c r="B1012">
        <f>WEEKDAY(Table4[[#This Row],[Date]],2)</f>
        <v>6</v>
      </c>
    </row>
    <row r="1013" spans="1:2" x14ac:dyDescent="0.35">
      <c r="A1013" s="1">
        <v>43016</v>
      </c>
      <c r="B1013">
        <f>WEEKDAY(Table4[[#This Row],[Date]],2)</f>
        <v>7</v>
      </c>
    </row>
    <row r="1014" spans="1:2" x14ac:dyDescent="0.35">
      <c r="A1014" s="1">
        <v>43017</v>
      </c>
      <c r="B1014">
        <f>WEEKDAY(Table4[[#This Row],[Date]],2)</f>
        <v>1</v>
      </c>
    </row>
    <row r="1015" spans="1:2" x14ac:dyDescent="0.35">
      <c r="A1015" s="1">
        <v>43018</v>
      </c>
      <c r="B1015">
        <f>WEEKDAY(Table4[[#This Row],[Date]],2)</f>
        <v>2</v>
      </c>
    </row>
    <row r="1016" spans="1:2" x14ac:dyDescent="0.35">
      <c r="A1016" s="1">
        <v>43019</v>
      </c>
      <c r="B1016">
        <f>WEEKDAY(Table4[[#This Row],[Date]],2)</f>
        <v>3</v>
      </c>
    </row>
    <row r="1017" spans="1:2" x14ac:dyDescent="0.35">
      <c r="A1017" s="1">
        <v>43020</v>
      </c>
      <c r="B1017">
        <f>WEEKDAY(Table4[[#This Row],[Date]],2)</f>
        <v>4</v>
      </c>
    </row>
    <row r="1018" spans="1:2" x14ac:dyDescent="0.35">
      <c r="A1018" s="1">
        <v>43021</v>
      </c>
      <c r="B1018">
        <f>WEEKDAY(Table4[[#This Row],[Date]],2)</f>
        <v>5</v>
      </c>
    </row>
    <row r="1019" spans="1:2" x14ac:dyDescent="0.35">
      <c r="A1019" s="1">
        <v>43022</v>
      </c>
      <c r="B1019">
        <f>WEEKDAY(Table4[[#This Row],[Date]],2)</f>
        <v>6</v>
      </c>
    </row>
    <row r="1020" spans="1:2" x14ac:dyDescent="0.35">
      <c r="A1020" s="1">
        <v>43023</v>
      </c>
      <c r="B1020">
        <f>WEEKDAY(Table4[[#This Row],[Date]],2)</f>
        <v>7</v>
      </c>
    </row>
    <row r="1021" spans="1:2" x14ac:dyDescent="0.35">
      <c r="A1021" s="1">
        <v>43024</v>
      </c>
      <c r="B1021">
        <f>WEEKDAY(Table4[[#This Row],[Date]],2)</f>
        <v>1</v>
      </c>
    </row>
    <row r="1022" spans="1:2" x14ac:dyDescent="0.35">
      <c r="A1022" s="1">
        <v>43025</v>
      </c>
      <c r="B1022">
        <f>WEEKDAY(Table4[[#This Row],[Date]],2)</f>
        <v>2</v>
      </c>
    </row>
    <row r="1023" spans="1:2" x14ac:dyDescent="0.35">
      <c r="A1023" s="1">
        <v>43026</v>
      </c>
      <c r="B1023">
        <f>WEEKDAY(Table4[[#This Row],[Date]],2)</f>
        <v>3</v>
      </c>
    </row>
    <row r="1024" spans="1:2" x14ac:dyDescent="0.35">
      <c r="A1024" s="1">
        <v>43027</v>
      </c>
      <c r="B1024">
        <f>WEEKDAY(Table4[[#This Row],[Date]],2)</f>
        <v>4</v>
      </c>
    </row>
    <row r="1025" spans="1:2" x14ac:dyDescent="0.35">
      <c r="A1025" s="1">
        <v>43028</v>
      </c>
      <c r="B1025">
        <f>WEEKDAY(Table4[[#This Row],[Date]],2)</f>
        <v>5</v>
      </c>
    </row>
    <row r="1026" spans="1:2" x14ac:dyDescent="0.35">
      <c r="A1026" s="1">
        <v>43029</v>
      </c>
      <c r="B1026">
        <f>WEEKDAY(Table4[[#This Row],[Date]],2)</f>
        <v>6</v>
      </c>
    </row>
    <row r="1027" spans="1:2" x14ac:dyDescent="0.35">
      <c r="A1027" s="1">
        <v>43030</v>
      </c>
      <c r="B1027">
        <f>WEEKDAY(Table4[[#This Row],[Date]],2)</f>
        <v>7</v>
      </c>
    </row>
    <row r="1028" spans="1:2" x14ac:dyDescent="0.35">
      <c r="A1028" s="1">
        <v>43031</v>
      </c>
      <c r="B1028">
        <f>WEEKDAY(Table4[[#This Row],[Date]],2)</f>
        <v>1</v>
      </c>
    </row>
    <row r="1029" spans="1:2" x14ac:dyDescent="0.35">
      <c r="A1029" s="1">
        <v>43032</v>
      </c>
      <c r="B1029">
        <f>WEEKDAY(Table4[[#This Row],[Date]],2)</f>
        <v>2</v>
      </c>
    </row>
    <row r="1030" spans="1:2" x14ac:dyDescent="0.35">
      <c r="A1030" s="1">
        <v>43033</v>
      </c>
      <c r="B1030">
        <f>WEEKDAY(Table4[[#This Row],[Date]],2)</f>
        <v>3</v>
      </c>
    </row>
    <row r="1031" spans="1:2" x14ac:dyDescent="0.35">
      <c r="A1031" s="1">
        <v>43034</v>
      </c>
      <c r="B1031">
        <f>WEEKDAY(Table4[[#This Row],[Date]],2)</f>
        <v>4</v>
      </c>
    </row>
    <row r="1032" spans="1:2" x14ac:dyDescent="0.35">
      <c r="A1032" s="1">
        <v>43035</v>
      </c>
      <c r="B1032">
        <f>WEEKDAY(Table4[[#This Row],[Date]],2)</f>
        <v>5</v>
      </c>
    </row>
    <row r="1033" spans="1:2" x14ac:dyDescent="0.35">
      <c r="A1033" s="1">
        <v>43036</v>
      </c>
      <c r="B1033">
        <f>WEEKDAY(Table4[[#This Row],[Date]],2)</f>
        <v>6</v>
      </c>
    </row>
    <row r="1034" spans="1:2" x14ac:dyDescent="0.35">
      <c r="A1034" s="1">
        <v>43037</v>
      </c>
      <c r="B1034">
        <f>WEEKDAY(Table4[[#This Row],[Date]],2)</f>
        <v>7</v>
      </c>
    </row>
    <row r="1035" spans="1:2" x14ac:dyDescent="0.35">
      <c r="A1035" s="1">
        <v>43038</v>
      </c>
      <c r="B1035">
        <f>WEEKDAY(Table4[[#This Row],[Date]],2)</f>
        <v>1</v>
      </c>
    </row>
    <row r="1036" spans="1:2" x14ac:dyDescent="0.35">
      <c r="A1036" s="1">
        <v>43039</v>
      </c>
      <c r="B1036">
        <f>WEEKDAY(Table4[[#This Row],[Date]],2)</f>
        <v>2</v>
      </c>
    </row>
    <row r="1037" spans="1:2" x14ac:dyDescent="0.35">
      <c r="A1037" s="1">
        <v>43040</v>
      </c>
      <c r="B1037">
        <f>WEEKDAY(Table4[[#This Row],[Date]],2)</f>
        <v>3</v>
      </c>
    </row>
    <row r="1038" spans="1:2" x14ac:dyDescent="0.35">
      <c r="A1038" s="1">
        <v>43041</v>
      </c>
      <c r="B1038">
        <f>WEEKDAY(Table4[[#This Row],[Date]],2)</f>
        <v>4</v>
      </c>
    </row>
    <row r="1039" spans="1:2" x14ac:dyDescent="0.35">
      <c r="A1039" s="1">
        <v>43042</v>
      </c>
      <c r="B1039">
        <f>WEEKDAY(Table4[[#This Row],[Date]],2)</f>
        <v>5</v>
      </c>
    </row>
    <row r="1040" spans="1:2" x14ac:dyDescent="0.35">
      <c r="A1040" s="1">
        <v>43043</v>
      </c>
      <c r="B1040">
        <f>WEEKDAY(Table4[[#This Row],[Date]],2)</f>
        <v>6</v>
      </c>
    </row>
    <row r="1041" spans="1:2" x14ac:dyDescent="0.35">
      <c r="A1041" s="1">
        <v>43044</v>
      </c>
      <c r="B1041">
        <f>WEEKDAY(Table4[[#This Row],[Date]],2)</f>
        <v>7</v>
      </c>
    </row>
    <row r="1042" spans="1:2" x14ac:dyDescent="0.35">
      <c r="A1042" s="1">
        <v>43045</v>
      </c>
      <c r="B1042">
        <f>WEEKDAY(Table4[[#This Row],[Date]],2)</f>
        <v>1</v>
      </c>
    </row>
    <row r="1043" spans="1:2" x14ac:dyDescent="0.35">
      <c r="A1043" s="1">
        <v>43046</v>
      </c>
      <c r="B1043">
        <f>WEEKDAY(Table4[[#This Row],[Date]],2)</f>
        <v>2</v>
      </c>
    </row>
    <row r="1044" spans="1:2" x14ac:dyDescent="0.35">
      <c r="A1044" s="1">
        <v>43047</v>
      </c>
      <c r="B1044">
        <f>WEEKDAY(Table4[[#This Row],[Date]],2)</f>
        <v>3</v>
      </c>
    </row>
    <row r="1045" spans="1:2" x14ac:dyDescent="0.35">
      <c r="A1045" s="1">
        <v>43048</v>
      </c>
      <c r="B1045">
        <f>WEEKDAY(Table4[[#This Row],[Date]],2)</f>
        <v>4</v>
      </c>
    </row>
    <row r="1046" spans="1:2" x14ac:dyDescent="0.35">
      <c r="A1046" s="1">
        <v>43049</v>
      </c>
      <c r="B1046">
        <f>WEEKDAY(Table4[[#This Row],[Date]],2)</f>
        <v>5</v>
      </c>
    </row>
    <row r="1047" spans="1:2" x14ac:dyDescent="0.35">
      <c r="A1047" s="1">
        <v>43050</v>
      </c>
      <c r="B1047">
        <f>WEEKDAY(Table4[[#This Row],[Date]],2)</f>
        <v>6</v>
      </c>
    </row>
    <row r="1048" spans="1:2" x14ac:dyDescent="0.35">
      <c r="A1048" s="1">
        <v>43051</v>
      </c>
      <c r="B1048">
        <f>WEEKDAY(Table4[[#This Row],[Date]],2)</f>
        <v>7</v>
      </c>
    </row>
    <row r="1049" spans="1:2" x14ac:dyDescent="0.35">
      <c r="A1049" s="1">
        <v>43052</v>
      </c>
      <c r="B1049">
        <f>WEEKDAY(Table4[[#This Row],[Date]],2)</f>
        <v>1</v>
      </c>
    </row>
    <row r="1050" spans="1:2" x14ac:dyDescent="0.35">
      <c r="A1050" s="1">
        <v>43053</v>
      </c>
      <c r="B1050">
        <f>WEEKDAY(Table4[[#This Row],[Date]],2)</f>
        <v>2</v>
      </c>
    </row>
    <row r="1051" spans="1:2" x14ac:dyDescent="0.35">
      <c r="A1051" s="1">
        <v>43054</v>
      </c>
      <c r="B1051">
        <f>WEEKDAY(Table4[[#This Row],[Date]],2)</f>
        <v>3</v>
      </c>
    </row>
    <row r="1052" spans="1:2" x14ac:dyDescent="0.35">
      <c r="A1052" s="1">
        <v>43055</v>
      </c>
      <c r="B1052">
        <f>WEEKDAY(Table4[[#This Row],[Date]],2)</f>
        <v>4</v>
      </c>
    </row>
    <row r="1053" spans="1:2" x14ac:dyDescent="0.35">
      <c r="A1053" s="1">
        <v>43056</v>
      </c>
      <c r="B1053">
        <f>WEEKDAY(Table4[[#This Row],[Date]],2)</f>
        <v>5</v>
      </c>
    </row>
    <row r="1054" spans="1:2" x14ac:dyDescent="0.35">
      <c r="A1054" s="1">
        <v>43057</v>
      </c>
      <c r="B1054">
        <f>WEEKDAY(Table4[[#This Row],[Date]],2)</f>
        <v>6</v>
      </c>
    </row>
    <row r="1055" spans="1:2" x14ac:dyDescent="0.35">
      <c r="A1055" s="1">
        <v>43058</v>
      </c>
      <c r="B1055">
        <f>WEEKDAY(Table4[[#This Row],[Date]],2)</f>
        <v>7</v>
      </c>
    </row>
    <row r="1056" spans="1:2" x14ac:dyDescent="0.35">
      <c r="A1056" s="1">
        <v>43059</v>
      </c>
      <c r="B1056">
        <f>WEEKDAY(Table4[[#This Row],[Date]],2)</f>
        <v>1</v>
      </c>
    </row>
    <row r="1057" spans="1:2" x14ac:dyDescent="0.35">
      <c r="A1057" s="1">
        <v>43060</v>
      </c>
      <c r="B1057">
        <f>WEEKDAY(Table4[[#This Row],[Date]],2)</f>
        <v>2</v>
      </c>
    </row>
    <row r="1058" spans="1:2" x14ac:dyDescent="0.35">
      <c r="A1058" s="1">
        <v>43061</v>
      </c>
      <c r="B1058">
        <f>WEEKDAY(Table4[[#This Row],[Date]],2)</f>
        <v>3</v>
      </c>
    </row>
    <row r="1059" spans="1:2" x14ac:dyDescent="0.35">
      <c r="A1059" s="1">
        <v>43062</v>
      </c>
      <c r="B1059">
        <f>WEEKDAY(Table4[[#This Row],[Date]],2)</f>
        <v>4</v>
      </c>
    </row>
    <row r="1060" spans="1:2" x14ac:dyDescent="0.35">
      <c r="A1060" s="1">
        <v>43063</v>
      </c>
      <c r="B1060">
        <f>WEEKDAY(Table4[[#This Row],[Date]],2)</f>
        <v>5</v>
      </c>
    </row>
    <row r="1061" spans="1:2" x14ac:dyDescent="0.35">
      <c r="A1061" s="1">
        <v>43064</v>
      </c>
      <c r="B1061">
        <f>WEEKDAY(Table4[[#This Row],[Date]],2)</f>
        <v>6</v>
      </c>
    </row>
    <row r="1062" spans="1:2" x14ac:dyDescent="0.35">
      <c r="A1062" s="1">
        <v>43065</v>
      </c>
      <c r="B1062">
        <f>WEEKDAY(Table4[[#This Row],[Date]],2)</f>
        <v>7</v>
      </c>
    </row>
    <row r="1063" spans="1:2" x14ac:dyDescent="0.35">
      <c r="A1063" s="1">
        <v>43066</v>
      </c>
      <c r="B1063">
        <f>WEEKDAY(Table4[[#This Row],[Date]],2)</f>
        <v>1</v>
      </c>
    </row>
    <row r="1064" spans="1:2" x14ac:dyDescent="0.35">
      <c r="A1064" s="1">
        <v>43067</v>
      </c>
      <c r="B1064">
        <f>WEEKDAY(Table4[[#This Row],[Date]],2)</f>
        <v>2</v>
      </c>
    </row>
    <row r="1065" spans="1:2" x14ac:dyDescent="0.35">
      <c r="A1065" s="1">
        <v>43068</v>
      </c>
      <c r="B1065">
        <f>WEEKDAY(Table4[[#This Row],[Date]],2)</f>
        <v>3</v>
      </c>
    </row>
    <row r="1066" spans="1:2" x14ac:dyDescent="0.35">
      <c r="A1066" s="1">
        <v>43069</v>
      </c>
      <c r="B1066">
        <f>WEEKDAY(Table4[[#This Row],[Date]],2)</f>
        <v>4</v>
      </c>
    </row>
    <row r="1067" spans="1:2" x14ac:dyDescent="0.35">
      <c r="A1067" s="1">
        <v>43070</v>
      </c>
      <c r="B1067">
        <f>WEEKDAY(Table4[[#This Row],[Date]],2)</f>
        <v>5</v>
      </c>
    </row>
    <row r="1068" spans="1:2" x14ac:dyDescent="0.35">
      <c r="A1068" s="1">
        <v>43071</v>
      </c>
      <c r="B1068">
        <f>WEEKDAY(Table4[[#This Row],[Date]],2)</f>
        <v>6</v>
      </c>
    </row>
    <row r="1069" spans="1:2" x14ac:dyDescent="0.35">
      <c r="A1069" s="1">
        <v>43072</v>
      </c>
      <c r="B1069">
        <f>WEEKDAY(Table4[[#This Row],[Date]],2)</f>
        <v>7</v>
      </c>
    </row>
    <row r="1070" spans="1:2" x14ac:dyDescent="0.35">
      <c r="A1070" s="1">
        <v>43073</v>
      </c>
      <c r="B1070">
        <f>WEEKDAY(Table4[[#This Row],[Date]],2)</f>
        <v>1</v>
      </c>
    </row>
    <row r="1071" spans="1:2" x14ac:dyDescent="0.35">
      <c r="A1071" s="1">
        <v>43074</v>
      </c>
      <c r="B1071">
        <f>WEEKDAY(Table4[[#This Row],[Date]],2)</f>
        <v>2</v>
      </c>
    </row>
    <row r="1072" spans="1:2" x14ac:dyDescent="0.35">
      <c r="A1072" s="1">
        <v>43075</v>
      </c>
      <c r="B1072">
        <f>WEEKDAY(Table4[[#This Row],[Date]],2)</f>
        <v>3</v>
      </c>
    </row>
    <row r="1073" spans="1:2" x14ac:dyDescent="0.35">
      <c r="A1073" s="1">
        <v>43076</v>
      </c>
      <c r="B1073">
        <f>WEEKDAY(Table4[[#This Row],[Date]],2)</f>
        <v>4</v>
      </c>
    </row>
    <row r="1074" spans="1:2" x14ac:dyDescent="0.35">
      <c r="A1074" s="1">
        <v>43077</v>
      </c>
      <c r="B1074">
        <f>WEEKDAY(Table4[[#This Row],[Date]],2)</f>
        <v>5</v>
      </c>
    </row>
    <row r="1075" spans="1:2" x14ac:dyDescent="0.35">
      <c r="A1075" s="1">
        <v>43078</v>
      </c>
      <c r="B1075">
        <f>WEEKDAY(Table4[[#This Row],[Date]],2)</f>
        <v>6</v>
      </c>
    </row>
    <row r="1076" spans="1:2" x14ac:dyDescent="0.35">
      <c r="A1076" s="1">
        <v>43079</v>
      </c>
      <c r="B1076">
        <f>WEEKDAY(Table4[[#This Row],[Date]],2)</f>
        <v>7</v>
      </c>
    </row>
    <row r="1077" spans="1:2" x14ac:dyDescent="0.35">
      <c r="A1077" s="1">
        <v>43080</v>
      </c>
      <c r="B1077">
        <f>WEEKDAY(Table4[[#This Row],[Date]],2)</f>
        <v>1</v>
      </c>
    </row>
    <row r="1078" spans="1:2" x14ac:dyDescent="0.35">
      <c r="A1078" s="1">
        <v>43081</v>
      </c>
      <c r="B1078">
        <f>WEEKDAY(Table4[[#This Row],[Date]],2)</f>
        <v>2</v>
      </c>
    </row>
    <row r="1079" spans="1:2" x14ac:dyDescent="0.35">
      <c r="A1079" s="1">
        <v>43082</v>
      </c>
      <c r="B1079">
        <f>WEEKDAY(Table4[[#This Row],[Date]],2)</f>
        <v>3</v>
      </c>
    </row>
    <row r="1080" spans="1:2" x14ac:dyDescent="0.35">
      <c r="A1080" s="1">
        <v>43083</v>
      </c>
      <c r="B1080">
        <f>WEEKDAY(Table4[[#This Row],[Date]],2)</f>
        <v>4</v>
      </c>
    </row>
    <row r="1081" spans="1:2" x14ac:dyDescent="0.35">
      <c r="A1081" s="1">
        <v>43084</v>
      </c>
      <c r="B1081">
        <f>WEEKDAY(Table4[[#This Row],[Date]],2)</f>
        <v>5</v>
      </c>
    </row>
    <row r="1082" spans="1:2" x14ac:dyDescent="0.35">
      <c r="A1082" s="1">
        <v>43085</v>
      </c>
      <c r="B1082">
        <f>WEEKDAY(Table4[[#This Row],[Date]],2)</f>
        <v>6</v>
      </c>
    </row>
    <row r="1083" spans="1:2" x14ac:dyDescent="0.35">
      <c r="A1083" s="1">
        <v>43086</v>
      </c>
      <c r="B1083">
        <f>WEEKDAY(Table4[[#This Row],[Date]],2)</f>
        <v>7</v>
      </c>
    </row>
    <row r="1084" spans="1:2" x14ac:dyDescent="0.35">
      <c r="A1084" s="1">
        <v>43087</v>
      </c>
      <c r="B1084">
        <f>WEEKDAY(Table4[[#This Row],[Date]],2)</f>
        <v>1</v>
      </c>
    </row>
    <row r="1085" spans="1:2" x14ac:dyDescent="0.35">
      <c r="A1085" s="1">
        <v>43088</v>
      </c>
      <c r="B1085">
        <f>WEEKDAY(Table4[[#This Row],[Date]],2)</f>
        <v>2</v>
      </c>
    </row>
    <row r="1086" spans="1:2" x14ac:dyDescent="0.35">
      <c r="A1086" s="1">
        <v>43089</v>
      </c>
      <c r="B1086">
        <f>WEEKDAY(Table4[[#This Row],[Date]],2)</f>
        <v>3</v>
      </c>
    </row>
    <row r="1087" spans="1:2" x14ac:dyDescent="0.35">
      <c r="A1087" s="1">
        <v>43090</v>
      </c>
      <c r="B1087">
        <f>WEEKDAY(Table4[[#This Row],[Date]],2)</f>
        <v>4</v>
      </c>
    </row>
    <row r="1088" spans="1:2" x14ac:dyDescent="0.35">
      <c r="A1088" s="1">
        <v>43091</v>
      </c>
      <c r="B1088">
        <f>WEEKDAY(Table4[[#This Row],[Date]],2)</f>
        <v>5</v>
      </c>
    </row>
    <row r="1089" spans="1:2" x14ac:dyDescent="0.35">
      <c r="A1089" s="1">
        <v>43092</v>
      </c>
      <c r="B1089">
        <f>WEEKDAY(Table4[[#This Row],[Date]],2)</f>
        <v>6</v>
      </c>
    </row>
    <row r="1090" spans="1:2" x14ac:dyDescent="0.35">
      <c r="A1090" s="1">
        <v>43093</v>
      </c>
      <c r="B1090">
        <f>WEEKDAY(Table4[[#This Row],[Date]],2)</f>
        <v>7</v>
      </c>
    </row>
    <row r="1091" spans="1:2" x14ac:dyDescent="0.35">
      <c r="A1091" s="1">
        <v>43094</v>
      </c>
      <c r="B1091">
        <f>WEEKDAY(Table4[[#This Row],[Date]],2)</f>
        <v>1</v>
      </c>
    </row>
    <row r="1092" spans="1:2" x14ac:dyDescent="0.35">
      <c r="A1092" s="1">
        <v>43095</v>
      </c>
      <c r="B1092">
        <f>WEEKDAY(Table4[[#This Row],[Date]],2)</f>
        <v>2</v>
      </c>
    </row>
    <row r="1093" spans="1:2" x14ac:dyDescent="0.35">
      <c r="A1093" s="1">
        <v>43096</v>
      </c>
      <c r="B1093">
        <f>WEEKDAY(Table4[[#This Row],[Date]],2)</f>
        <v>3</v>
      </c>
    </row>
    <row r="1094" spans="1:2" x14ac:dyDescent="0.35">
      <c r="A1094" s="1">
        <v>43097</v>
      </c>
      <c r="B1094">
        <f>WEEKDAY(Table4[[#This Row],[Date]],2)</f>
        <v>4</v>
      </c>
    </row>
    <row r="1095" spans="1:2" x14ac:dyDescent="0.35">
      <c r="A1095" s="1">
        <v>43098</v>
      </c>
      <c r="B1095">
        <f>WEEKDAY(Table4[[#This Row],[Date]],2)</f>
        <v>5</v>
      </c>
    </row>
    <row r="1096" spans="1:2" x14ac:dyDescent="0.35">
      <c r="A1096" s="1">
        <v>43099</v>
      </c>
      <c r="B1096">
        <f>WEEKDAY(Table4[[#This Row],[Date]],2)</f>
        <v>6</v>
      </c>
    </row>
    <row r="1097" spans="1:2" x14ac:dyDescent="0.35">
      <c r="A1097" s="1">
        <v>43100</v>
      </c>
      <c r="B1097">
        <f>WEEKDAY(Table4[[#This Row],[Date]],2)</f>
        <v>7</v>
      </c>
    </row>
    <row r="1098" spans="1:2" x14ac:dyDescent="0.35">
      <c r="A1098" s="1">
        <v>43101</v>
      </c>
      <c r="B1098">
        <f>WEEKDAY(Table4[[#This Row],[Date]],2)</f>
        <v>1</v>
      </c>
    </row>
    <row r="1099" spans="1:2" x14ac:dyDescent="0.35">
      <c r="A1099" s="1">
        <v>43102</v>
      </c>
      <c r="B1099">
        <f>WEEKDAY(Table4[[#This Row],[Date]],2)</f>
        <v>2</v>
      </c>
    </row>
    <row r="1100" spans="1:2" x14ac:dyDescent="0.35">
      <c r="A1100" s="1">
        <v>43103</v>
      </c>
      <c r="B1100">
        <f>WEEKDAY(Table4[[#This Row],[Date]],2)</f>
        <v>3</v>
      </c>
    </row>
    <row r="1101" spans="1:2" x14ac:dyDescent="0.35">
      <c r="A1101" s="1">
        <v>43104</v>
      </c>
      <c r="B1101">
        <f>WEEKDAY(Table4[[#This Row],[Date]],2)</f>
        <v>4</v>
      </c>
    </row>
    <row r="1102" spans="1:2" x14ac:dyDescent="0.35">
      <c r="A1102" s="1">
        <v>43105</v>
      </c>
      <c r="B1102">
        <f>WEEKDAY(Table4[[#This Row],[Date]],2)</f>
        <v>5</v>
      </c>
    </row>
    <row r="1103" spans="1:2" x14ac:dyDescent="0.35">
      <c r="A1103" s="1">
        <v>43106</v>
      </c>
      <c r="B1103">
        <f>WEEKDAY(Table4[[#This Row],[Date]],2)</f>
        <v>6</v>
      </c>
    </row>
    <row r="1104" spans="1:2" x14ac:dyDescent="0.35">
      <c r="A1104" s="1">
        <v>43107</v>
      </c>
      <c r="B1104">
        <f>WEEKDAY(Table4[[#This Row],[Date]],2)</f>
        <v>7</v>
      </c>
    </row>
    <row r="1105" spans="1:2" x14ac:dyDescent="0.35">
      <c r="A1105" s="1">
        <v>43108</v>
      </c>
      <c r="B1105">
        <f>WEEKDAY(Table4[[#This Row],[Date]],2)</f>
        <v>1</v>
      </c>
    </row>
    <row r="1106" spans="1:2" x14ac:dyDescent="0.35">
      <c r="A1106" s="1">
        <v>43109</v>
      </c>
      <c r="B1106">
        <f>WEEKDAY(Table4[[#This Row],[Date]],2)</f>
        <v>2</v>
      </c>
    </row>
    <row r="1107" spans="1:2" x14ac:dyDescent="0.35">
      <c r="A1107" s="1">
        <v>43110</v>
      </c>
      <c r="B1107">
        <f>WEEKDAY(Table4[[#This Row],[Date]],2)</f>
        <v>3</v>
      </c>
    </row>
    <row r="1108" spans="1:2" x14ac:dyDescent="0.35">
      <c r="A1108" s="1">
        <v>43111</v>
      </c>
      <c r="B1108">
        <f>WEEKDAY(Table4[[#This Row],[Date]],2)</f>
        <v>4</v>
      </c>
    </row>
    <row r="1109" spans="1:2" x14ac:dyDescent="0.35">
      <c r="A1109" s="1">
        <v>43112</v>
      </c>
      <c r="B1109">
        <f>WEEKDAY(Table4[[#This Row],[Date]],2)</f>
        <v>5</v>
      </c>
    </row>
    <row r="1110" spans="1:2" x14ac:dyDescent="0.35">
      <c r="A1110" s="1">
        <v>43113</v>
      </c>
      <c r="B1110">
        <f>WEEKDAY(Table4[[#This Row],[Date]],2)</f>
        <v>6</v>
      </c>
    </row>
    <row r="1111" spans="1:2" x14ac:dyDescent="0.35">
      <c r="A1111" s="1">
        <v>43114</v>
      </c>
      <c r="B1111">
        <f>WEEKDAY(Table4[[#This Row],[Date]],2)</f>
        <v>7</v>
      </c>
    </row>
    <row r="1112" spans="1:2" x14ac:dyDescent="0.35">
      <c r="A1112" s="1">
        <v>43115</v>
      </c>
      <c r="B1112">
        <f>WEEKDAY(Table4[[#This Row],[Date]],2)</f>
        <v>1</v>
      </c>
    </row>
    <row r="1113" spans="1:2" x14ac:dyDescent="0.35">
      <c r="A1113" s="1">
        <v>43116</v>
      </c>
      <c r="B1113">
        <f>WEEKDAY(Table4[[#This Row],[Date]],2)</f>
        <v>2</v>
      </c>
    </row>
    <row r="1114" spans="1:2" x14ac:dyDescent="0.35">
      <c r="A1114" s="1">
        <v>43117</v>
      </c>
      <c r="B1114">
        <f>WEEKDAY(Table4[[#This Row],[Date]],2)</f>
        <v>3</v>
      </c>
    </row>
    <row r="1115" spans="1:2" x14ac:dyDescent="0.35">
      <c r="A1115" s="1">
        <v>43118</v>
      </c>
      <c r="B1115">
        <f>WEEKDAY(Table4[[#This Row],[Date]],2)</f>
        <v>4</v>
      </c>
    </row>
    <row r="1116" spans="1:2" x14ac:dyDescent="0.35">
      <c r="A1116" s="1">
        <v>43119</v>
      </c>
      <c r="B1116">
        <f>WEEKDAY(Table4[[#This Row],[Date]],2)</f>
        <v>5</v>
      </c>
    </row>
    <row r="1117" spans="1:2" x14ac:dyDescent="0.35">
      <c r="A1117" s="1">
        <v>43120</v>
      </c>
      <c r="B1117">
        <f>WEEKDAY(Table4[[#This Row],[Date]],2)</f>
        <v>6</v>
      </c>
    </row>
    <row r="1118" spans="1:2" x14ac:dyDescent="0.35">
      <c r="A1118" s="1">
        <v>43121</v>
      </c>
      <c r="B1118">
        <f>WEEKDAY(Table4[[#This Row],[Date]],2)</f>
        <v>7</v>
      </c>
    </row>
    <row r="1119" spans="1:2" x14ac:dyDescent="0.35">
      <c r="A1119" s="1">
        <v>43122</v>
      </c>
      <c r="B1119">
        <f>WEEKDAY(Table4[[#This Row],[Date]],2)</f>
        <v>1</v>
      </c>
    </row>
    <row r="1120" spans="1:2" x14ac:dyDescent="0.35">
      <c r="A1120" s="1">
        <v>43123</v>
      </c>
      <c r="B1120">
        <f>WEEKDAY(Table4[[#This Row],[Date]],2)</f>
        <v>2</v>
      </c>
    </row>
    <row r="1121" spans="1:2" x14ac:dyDescent="0.35">
      <c r="A1121" s="1">
        <v>43124</v>
      </c>
      <c r="B1121">
        <f>WEEKDAY(Table4[[#This Row],[Date]],2)</f>
        <v>3</v>
      </c>
    </row>
    <row r="1122" spans="1:2" x14ac:dyDescent="0.35">
      <c r="A1122" s="1">
        <v>43125</v>
      </c>
      <c r="B1122">
        <f>WEEKDAY(Table4[[#This Row],[Date]],2)</f>
        <v>4</v>
      </c>
    </row>
    <row r="1123" spans="1:2" x14ac:dyDescent="0.35">
      <c r="A1123" s="1">
        <v>43126</v>
      </c>
      <c r="B1123">
        <f>WEEKDAY(Table4[[#This Row],[Date]],2)</f>
        <v>5</v>
      </c>
    </row>
    <row r="1124" spans="1:2" x14ac:dyDescent="0.35">
      <c r="A1124" s="1">
        <v>43127</v>
      </c>
      <c r="B1124">
        <f>WEEKDAY(Table4[[#This Row],[Date]],2)</f>
        <v>6</v>
      </c>
    </row>
    <row r="1125" spans="1:2" x14ac:dyDescent="0.35">
      <c r="A1125" s="1">
        <v>43128</v>
      </c>
      <c r="B1125">
        <f>WEEKDAY(Table4[[#This Row],[Date]],2)</f>
        <v>7</v>
      </c>
    </row>
    <row r="1126" spans="1:2" x14ac:dyDescent="0.35">
      <c r="A1126" s="1">
        <v>43129</v>
      </c>
      <c r="B1126">
        <f>WEEKDAY(Table4[[#This Row],[Date]],2)</f>
        <v>1</v>
      </c>
    </row>
    <row r="1127" spans="1:2" x14ac:dyDescent="0.35">
      <c r="A1127" s="1">
        <v>43130</v>
      </c>
      <c r="B1127">
        <f>WEEKDAY(Table4[[#This Row],[Date]],2)</f>
        <v>2</v>
      </c>
    </row>
    <row r="1128" spans="1:2" x14ac:dyDescent="0.35">
      <c r="A1128" s="1">
        <v>43131</v>
      </c>
      <c r="B1128">
        <f>WEEKDAY(Table4[[#This Row],[Date]],2)</f>
        <v>3</v>
      </c>
    </row>
    <row r="1129" spans="1:2" x14ac:dyDescent="0.35">
      <c r="A1129" s="1">
        <v>43132</v>
      </c>
      <c r="B1129">
        <f>WEEKDAY(Table4[[#This Row],[Date]],2)</f>
        <v>4</v>
      </c>
    </row>
    <row r="1130" spans="1:2" x14ac:dyDescent="0.35">
      <c r="A1130" s="1">
        <v>43133</v>
      </c>
      <c r="B1130">
        <f>WEEKDAY(Table4[[#This Row],[Date]],2)</f>
        <v>5</v>
      </c>
    </row>
    <row r="1131" spans="1:2" x14ac:dyDescent="0.35">
      <c r="A1131" s="1">
        <v>43134</v>
      </c>
      <c r="B1131">
        <f>WEEKDAY(Table4[[#This Row],[Date]],2)</f>
        <v>6</v>
      </c>
    </row>
    <row r="1132" spans="1:2" x14ac:dyDescent="0.35">
      <c r="A1132" s="1">
        <v>43135</v>
      </c>
      <c r="B1132">
        <f>WEEKDAY(Table4[[#This Row],[Date]],2)</f>
        <v>7</v>
      </c>
    </row>
    <row r="1133" spans="1:2" x14ac:dyDescent="0.35">
      <c r="A1133" s="1">
        <v>43136</v>
      </c>
      <c r="B1133">
        <f>WEEKDAY(Table4[[#This Row],[Date]],2)</f>
        <v>1</v>
      </c>
    </row>
    <row r="1134" spans="1:2" x14ac:dyDescent="0.35">
      <c r="A1134" s="1">
        <v>43137</v>
      </c>
      <c r="B1134">
        <f>WEEKDAY(Table4[[#This Row],[Date]],2)</f>
        <v>2</v>
      </c>
    </row>
    <row r="1135" spans="1:2" x14ac:dyDescent="0.35">
      <c r="A1135" s="1">
        <v>43138</v>
      </c>
      <c r="B1135">
        <f>WEEKDAY(Table4[[#This Row],[Date]],2)</f>
        <v>3</v>
      </c>
    </row>
    <row r="1136" spans="1:2" x14ac:dyDescent="0.35">
      <c r="A1136" s="1">
        <v>43139</v>
      </c>
      <c r="B1136">
        <f>WEEKDAY(Table4[[#This Row],[Date]],2)</f>
        <v>4</v>
      </c>
    </row>
    <row r="1137" spans="1:2" x14ac:dyDescent="0.35">
      <c r="A1137" s="1">
        <v>43140</v>
      </c>
      <c r="B1137">
        <f>WEEKDAY(Table4[[#This Row],[Date]],2)</f>
        <v>5</v>
      </c>
    </row>
    <row r="1138" spans="1:2" x14ac:dyDescent="0.35">
      <c r="A1138" s="1">
        <v>43141</v>
      </c>
      <c r="B1138">
        <f>WEEKDAY(Table4[[#This Row],[Date]],2)</f>
        <v>6</v>
      </c>
    </row>
    <row r="1139" spans="1:2" x14ac:dyDescent="0.35">
      <c r="A1139" s="1">
        <v>43142</v>
      </c>
      <c r="B1139">
        <f>WEEKDAY(Table4[[#This Row],[Date]],2)</f>
        <v>7</v>
      </c>
    </row>
    <row r="1140" spans="1:2" x14ac:dyDescent="0.35">
      <c r="A1140" s="1">
        <v>43143</v>
      </c>
      <c r="B1140">
        <f>WEEKDAY(Table4[[#This Row],[Date]],2)</f>
        <v>1</v>
      </c>
    </row>
    <row r="1141" spans="1:2" x14ac:dyDescent="0.35">
      <c r="A1141" s="1">
        <v>43144</v>
      </c>
      <c r="B1141">
        <f>WEEKDAY(Table4[[#This Row],[Date]],2)</f>
        <v>2</v>
      </c>
    </row>
    <row r="1142" spans="1:2" x14ac:dyDescent="0.35">
      <c r="A1142" s="1">
        <v>43145</v>
      </c>
      <c r="B1142">
        <f>WEEKDAY(Table4[[#This Row],[Date]],2)</f>
        <v>3</v>
      </c>
    </row>
    <row r="1143" spans="1:2" x14ac:dyDescent="0.35">
      <c r="A1143" s="1">
        <v>43146</v>
      </c>
      <c r="B1143">
        <f>WEEKDAY(Table4[[#This Row],[Date]],2)</f>
        <v>4</v>
      </c>
    </row>
    <row r="1144" spans="1:2" x14ac:dyDescent="0.35">
      <c r="A1144" s="1">
        <v>43147</v>
      </c>
      <c r="B1144">
        <f>WEEKDAY(Table4[[#This Row],[Date]],2)</f>
        <v>5</v>
      </c>
    </row>
    <row r="1145" spans="1:2" x14ac:dyDescent="0.35">
      <c r="A1145" s="1">
        <v>43148</v>
      </c>
      <c r="B1145">
        <f>WEEKDAY(Table4[[#This Row],[Date]],2)</f>
        <v>6</v>
      </c>
    </row>
    <row r="1146" spans="1:2" x14ac:dyDescent="0.35">
      <c r="A1146" s="1">
        <v>43149</v>
      </c>
      <c r="B1146">
        <f>WEEKDAY(Table4[[#This Row],[Date]],2)</f>
        <v>7</v>
      </c>
    </row>
    <row r="1147" spans="1:2" x14ac:dyDescent="0.35">
      <c r="A1147" s="1">
        <v>43150</v>
      </c>
      <c r="B1147">
        <f>WEEKDAY(Table4[[#This Row],[Date]],2)</f>
        <v>1</v>
      </c>
    </row>
    <row r="1148" spans="1:2" x14ac:dyDescent="0.35">
      <c r="A1148" s="1">
        <v>43151</v>
      </c>
      <c r="B1148">
        <f>WEEKDAY(Table4[[#This Row],[Date]],2)</f>
        <v>2</v>
      </c>
    </row>
    <row r="1149" spans="1:2" x14ac:dyDescent="0.35">
      <c r="A1149" s="1">
        <v>43152</v>
      </c>
      <c r="B1149">
        <f>WEEKDAY(Table4[[#This Row],[Date]],2)</f>
        <v>3</v>
      </c>
    </row>
    <row r="1150" spans="1:2" x14ac:dyDescent="0.35">
      <c r="A1150" s="1">
        <v>43153</v>
      </c>
      <c r="B1150">
        <f>WEEKDAY(Table4[[#This Row],[Date]],2)</f>
        <v>4</v>
      </c>
    </row>
    <row r="1151" spans="1:2" x14ac:dyDescent="0.35">
      <c r="A1151" s="1">
        <v>43154</v>
      </c>
      <c r="B1151">
        <f>WEEKDAY(Table4[[#This Row],[Date]],2)</f>
        <v>5</v>
      </c>
    </row>
    <row r="1152" spans="1:2" x14ac:dyDescent="0.35">
      <c r="A1152" s="1">
        <v>43155</v>
      </c>
      <c r="B1152">
        <f>WEEKDAY(Table4[[#This Row],[Date]],2)</f>
        <v>6</v>
      </c>
    </row>
    <row r="1153" spans="1:2" x14ac:dyDescent="0.35">
      <c r="A1153" s="1">
        <v>43156</v>
      </c>
      <c r="B1153">
        <f>WEEKDAY(Table4[[#This Row],[Date]],2)</f>
        <v>7</v>
      </c>
    </row>
    <row r="1154" spans="1:2" x14ac:dyDescent="0.35">
      <c r="A1154" s="1">
        <v>43157</v>
      </c>
      <c r="B1154">
        <f>WEEKDAY(Table4[[#This Row],[Date]],2)</f>
        <v>1</v>
      </c>
    </row>
    <row r="1155" spans="1:2" x14ac:dyDescent="0.35">
      <c r="A1155" s="1">
        <v>43158</v>
      </c>
      <c r="B1155">
        <f>WEEKDAY(Table4[[#This Row],[Date]],2)</f>
        <v>2</v>
      </c>
    </row>
    <row r="1156" spans="1:2" x14ac:dyDescent="0.35">
      <c r="A1156" s="1">
        <v>43159</v>
      </c>
      <c r="B1156">
        <f>WEEKDAY(Table4[[#This Row],[Date]],2)</f>
        <v>3</v>
      </c>
    </row>
    <row r="1157" spans="1:2" x14ac:dyDescent="0.35">
      <c r="A1157" s="1">
        <v>43160</v>
      </c>
      <c r="B1157">
        <f>WEEKDAY(Table4[[#This Row],[Date]],2)</f>
        <v>4</v>
      </c>
    </row>
    <row r="1158" spans="1:2" x14ac:dyDescent="0.35">
      <c r="A1158" s="1">
        <v>43161</v>
      </c>
      <c r="B1158">
        <f>WEEKDAY(Table4[[#This Row],[Date]],2)</f>
        <v>5</v>
      </c>
    </row>
    <row r="1159" spans="1:2" x14ac:dyDescent="0.35">
      <c r="A1159" s="1">
        <v>43162</v>
      </c>
      <c r="B1159">
        <f>WEEKDAY(Table4[[#This Row],[Date]],2)</f>
        <v>6</v>
      </c>
    </row>
    <row r="1160" spans="1:2" x14ac:dyDescent="0.35">
      <c r="A1160" s="1">
        <v>43163</v>
      </c>
      <c r="B1160">
        <f>WEEKDAY(Table4[[#This Row],[Date]],2)</f>
        <v>7</v>
      </c>
    </row>
    <row r="1161" spans="1:2" x14ac:dyDescent="0.35">
      <c r="A1161" s="1">
        <v>43164</v>
      </c>
      <c r="B1161">
        <f>WEEKDAY(Table4[[#This Row],[Date]],2)</f>
        <v>1</v>
      </c>
    </row>
    <row r="1162" spans="1:2" x14ac:dyDescent="0.35">
      <c r="A1162" s="1">
        <v>43165</v>
      </c>
      <c r="B1162">
        <f>WEEKDAY(Table4[[#This Row],[Date]],2)</f>
        <v>2</v>
      </c>
    </row>
    <row r="1163" spans="1:2" x14ac:dyDescent="0.35">
      <c r="A1163" s="1">
        <v>43166</v>
      </c>
      <c r="B1163">
        <f>WEEKDAY(Table4[[#This Row],[Date]],2)</f>
        <v>3</v>
      </c>
    </row>
    <row r="1164" spans="1:2" x14ac:dyDescent="0.35">
      <c r="A1164" s="1">
        <v>43167</v>
      </c>
      <c r="B1164">
        <f>WEEKDAY(Table4[[#This Row],[Date]],2)</f>
        <v>4</v>
      </c>
    </row>
    <row r="1165" spans="1:2" x14ac:dyDescent="0.35">
      <c r="A1165" s="1">
        <v>43168</v>
      </c>
      <c r="B1165">
        <f>WEEKDAY(Table4[[#This Row],[Date]],2)</f>
        <v>5</v>
      </c>
    </row>
    <row r="1166" spans="1:2" x14ac:dyDescent="0.35">
      <c r="A1166" s="1">
        <v>43169</v>
      </c>
      <c r="B1166">
        <f>WEEKDAY(Table4[[#This Row],[Date]],2)</f>
        <v>6</v>
      </c>
    </row>
    <row r="1167" spans="1:2" x14ac:dyDescent="0.35">
      <c r="A1167" s="1">
        <v>43170</v>
      </c>
      <c r="B1167">
        <f>WEEKDAY(Table4[[#This Row],[Date]],2)</f>
        <v>7</v>
      </c>
    </row>
    <row r="1168" spans="1:2" x14ac:dyDescent="0.35">
      <c r="A1168" s="1">
        <v>43171</v>
      </c>
      <c r="B1168">
        <f>WEEKDAY(Table4[[#This Row],[Date]],2)</f>
        <v>1</v>
      </c>
    </row>
    <row r="1169" spans="1:2" x14ac:dyDescent="0.35">
      <c r="A1169" s="1">
        <v>43172</v>
      </c>
      <c r="B1169">
        <f>WEEKDAY(Table4[[#This Row],[Date]],2)</f>
        <v>2</v>
      </c>
    </row>
    <row r="1170" spans="1:2" x14ac:dyDescent="0.35">
      <c r="A1170" s="1">
        <v>43173</v>
      </c>
      <c r="B1170">
        <f>WEEKDAY(Table4[[#This Row],[Date]],2)</f>
        <v>3</v>
      </c>
    </row>
    <row r="1171" spans="1:2" x14ac:dyDescent="0.35">
      <c r="A1171" s="1">
        <v>43174</v>
      </c>
      <c r="B1171">
        <f>WEEKDAY(Table4[[#This Row],[Date]],2)</f>
        <v>4</v>
      </c>
    </row>
    <row r="1172" spans="1:2" x14ac:dyDescent="0.35">
      <c r="A1172" s="1">
        <v>43175</v>
      </c>
      <c r="B1172">
        <f>WEEKDAY(Table4[[#This Row],[Date]],2)</f>
        <v>5</v>
      </c>
    </row>
    <row r="1173" spans="1:2" x14ac:dyDescent="0.35">
      <c r="A1173" s="1">
        <v>43176</v>
      </c>
      <c r="B1173">
        <f>WEEKDAY(Table4[[#This Row],[Date]],2)</f>
        <v>6</v>
      </c>
    </row>
    <row r="1174" spans="1:2" x14ac:dyDescent="0.35">
      <c r="A1174" s="1">
        <v>43177</v>
      </c>
      <c r="B1174">
        <f>WEEKDAY(Table4[[#This Row],[Date]],2)</f>
        <v>7</v>
      </c>
    </row>
    <row r="1175" spans="1:2" x14ac:dyDescent="0.35">
      <c r="A1175" s="1">
        <v>43178</v>
      </c>
      <c r="B1175">
        <f>WEEKDAY(Table4[[#This Row],[Date]],2)</f>
        <v>1</v>
      </c>
    </row>
    <row r="1176" spans="1:2" x14ac:dyDescent="0.35">
      <c r="A1176" s="1">
        <v>43179</v>
      </c>
      <c r="B1176">
        <f>WEEKDAY(Table4[[#This Row],[Date]],2)</f>
        <v>2</v>
      </c>
    </row>
    <row r="1177" spans="1:2" x14ac:dyDescent="0.35">
      <c r="A1177" s="1">
        <v>43180</v>
      </c>
      <c r="B1177">
        <f>WEEKDAY(Table4[[#This Row],[Date]],2)</f>
        <v>3</v>
      </c>
    </row>
    <row r="1178" spans="1:2" x14ac:dyDescent="0.35">
      <c r="A1178" s="1">
        <v>43181</v>
      </c>
      <c r="B1178">
        <f>WEEKDAY(Table4[[#This Row],[Date]],2)</f>
        <v>4</v>
      </c>
    </row>
    <row r="1179" spans="1:2" x14ac:dyDescent="0.35">
      <c r="A1179" s="1">
        <v>43182</v>
      </c>
      <c r="B1179">
        <f>WEEKDAY(Table4[[#This Row],[Date]],2)</f>
        <v>5</v>
      </c>
    </row>
    <row r="1180" spans="1:2" x14ac:dyDescent="0.35">
      <c r="A1180" s="1">
        <v>43183</v>
      </c>
      <c r="B1180">
        <f>WEEKDAY(Table4[[#This Row],[Date]],2)</f>
        <v>6</v>
      </c>
    </row>
    <row r="1181" spans="1:2" x14ac:dyDescent="0.35">
      <c r="A1181" s="1">
        <v>43184</v>
      </c>
      <c r="B1181">
        <f>WEEKDAY(Table4[[#This Row],[Date]],2)</f>
        <v>7</v>
      </c>
    </row>
    <row r="1182" spans="1:2" x14ac:dyDescent="0.35">
      <c r="A1182" s="1">
        <v>43185</v>
      </c>
      <c r="B1182">
        <f>WEEKDAY(Table4[[#This Row],[Date]],2)</f>
        <v>1</v>
      </c>
    </row>
    <row r="1183" spans="1:2" x14ac:dyDescent="0.35">
      <c r="A1183" s="1">
        <v>43186</v>
      </c>
      <c r="B1183">
        <f>WEEKDAY(Table4[[#This Row],[Date]],2)</f>
        <v>2</v>
      </c>
    </row>
    <row r="1184" spans="1:2" x14ac:dyDescent="0.35">
      <c r="A1184" s="1">
        <v>43187</v>
      </c>
      <c r="B1184">
        <f>WEEKDAY(Table4[[#This Row],[Date]],2)</f>
        <v>3</v>
      </c>
    </row>
    <row r="1185" spans="1:2" x14ac:dyDescent="0.35">
      <c r="A1185" s="1">
        <v>43188</v>
      </c>
      <c r="B1185">
        <f>WEEKDAY(Table4[[#This Row],[Date]],2)</f>
        <v>4</v>
      </c>
    </row>
    <row r="1186" spans="1:2" x14ac:dyDescent="0.35">
      <c r="A1186" s="1">
        <v>43189</v>
      </c>
      <c r="B1186">
        <f>WEEKDAY(Table4[[#This Row],[Date]],2)</f>
        <v>5</v>
      </c>
    </row>
    <row r="1187" spans="1:2" x14ac:dyDescent="0.35">
      <c r="A1187" s="1">
        <v>43190</v>
      </c>
      <c r="B1187">
        <f>WEEKDAY(Table4[[#This Row],[Date]],2)</f>
        <v>6</v>
      </c>
    </row>
    <row r="1188" spans="1:2" x14ac:dyDescent="0.35">
      <c r="A1188" s="1">
        <v>43191</v>
      </c>
      <c r="B1188">
        <f>WEEKDAY(Table4[[#This Row],[Date]],2)</f>
        <v>7</v>
      </c>
    </row>
    <row r="1189" spans="1:2" x14ac:dyDescent="0.35">
      <c r="A1189" s="1">
        <v>43192</v>
      </c>
      <c r="B1189">
        <f>WEEKDAY(Table4[[#This Row],[Date]],2)</f>
        <v>1</v>
      </c>
    </row>
    <row r="1190" spans="1:2" x14ac:dyDescent="0.35">
      <c r="A1190" s="1">
        <v>43193</v>
      </c>
      <c r="B1190">
        <f>WEEKDAY(Table4[[#This Row],[Date]],2)</f>
        <v>2</v>
      </c>
    </row>
    <row r="1191" spans="1:2" x14ac:dyDescent="0.35">
      <c r="A1191" s="1">
        <v>43194</v>
      </c>
      <c r="B1191">
        <f>WEEKDAY(Table4[[#This Row],[Date]],2)</f>
        <v>3</v>
      </c>
    </row>
    <row r="1192" spans="1:2" x14ac:dyDescent="0.35">
      <c r="A1192" s="1">
        <v>43195</v>
      </c>
      <c r="B1192">
        <f>WEEKDAY(Table4[[#This Row],[Date]],2)</f>
        <v>4</v>
      </c>
    </row>
    <row r="1193" spans="1:2" x14ac:dyDescent="0.35">
      <c r="A1193" s="1">
        <v>43196</v>
      </c>
      <c r="B1193">
        <f>WEEKDAY(Table4[[#This Row],[Date]],2)</f>
        <v>5</v>
      </c>
    </row>
    <row r="1194" spans="1:2" x14ac:dyDescent="0.35">
      <c r="A1194" s="1">
        <v>43197</v>
      </c>
      <c r="B1194">
        <f>WEEKDAY(Table4[[#This Row],[Date]],2)</f>
        <v>6</v>
      </c>
    </row>
    <row r="1195" spans="1:2" x14ac:dyDescent="0.35">
      <c r="A1195" s="1">
        <v>43198</v>
      </c>
      <c r="B1195">
        <f>WEEKDAY(Table4[[#This Row],[Date]],2)</f>
        <v>7</v>
      </c>
    </row>
    <row r="1196" spans="1:2" x14ac:dyDescent="0.35">
      <c r="A1196" s="1">
        <v>43199</v>
      </c>
      <c r="B1196">
        <f>WEEKDAY(Table4[[#This Row],[Date]],2)</f>
        <v>1</v>
      </c>
    </row>
    <row r="1197" spans="1:2" x14ac:dyDescent="0.35">
      <c r="A1197" s="1">
        <v>43200</v>
      </c>
      <c r="B1197">
        <f>WEEKDAY(Table4[[#This Row],[Date]],2)</f>
        <v>2</v>
      </c>
    </row>
    <row r="1198" spans="1:2" x14ac:dyDescent="0.35">
      <c r="A1198" s="1">
        <v>43201</v>
      </c>
      <c r="B1198">
        <f>WEEKDAY(Table4[[#This Row],[Date]],2)</f>
        <v>3</v>
      </c>
    </row>
    <row r="1199" spans="1:2" x14ac:dyDescent="0.35">
      <c r="A1199" s="1">
        <v>43202</v>
      </c>
      <c r="B1199">
        <f>WEEKDAY(Table4[[#This Row],[Date]],2)</f>
        <v>4</v>
      </c>
    </row>
    <row r="1200" spans="1:2" x14ac:dyDescent="0.35">
      <c r="A1200" s="1">
        <v>43203</v>
      </c>
      <c r="B1200">
        <f>WEEKDAY(Table4[[#This Row],[Date]],2)</f>
        <v>5</v>
      </c>
    </row>
    <row r="1201" spans="1:2" x14ac:dyDescent="0.35">
      <c r="A1201" s="1">
        <v>43204</v>
      </c>
      <c r="B1201">
        <f>WEEKDAY(Table4[[#This Row],[Date]],2)</f>
        <v>6</v>
      </c>
    </row>
    <row r="1202" spans="1:2" x14ac:dyDescent="0.35">
      <c r="A1202" s="1">
        <v>43205</v>
      </c>
      <c r="B1202">
        <f>WEEKDAY(Table4[[#This Row],[Date]],2)</f>
        <v>7</v>
      </c>
    </row>
    <row r="1203" spans="1:2" x14ac:dyDescent="0.35">
      <c r="A1203" s="1">
        <v>43206</v>
      </c>
      <c r="B1203">
        <f>WEEKDAY(Table4[[#This Row],[Date]],2)</f>
        <v>1</v>
      </c>
    </row>
    <row r="1204" spans="1:2" x14ac:dyDescent="0.35">
      <c r="A1204" s="1">
        <v>43207</v>
      </c>
      <c r="B1204">
        <f>WEEKDAY(Table4[[#This Row],[Date]],2)</f>
        <v>2</v>
      </c>
    </row>
    <row r="1205" spans="1:2" x14ac:dyDescent="0.35">
      <c r="A1205" s="1">
        <v>43208</v>
      </c>
      <c r="B1205">
        <f>WEEKDAY(Table4[[#This Row],[Date]],2)</f>
        <v>3</v>
      </c>
    </row>
    <row r="1206" spans="1:2" x14ac:dyDescent="0.35">
      <c r="A1206" s="1">
        <v>43209</v>
      </c>
      <c r="B1206">
        <f>WEEKDAY(Table4[[#This Row],[Date]],2)</f>
        <v>4</v>
      </c>
    </row>
    <row r="1207" spans="1:2" x14ac:dyDescent="0.35">
      <c r="A1207" s="1">
        <v>43210</v>
      </c>
      <c r="B1207">
        <f>WEEKDAY(Table4[[#This Row],[Date]],2)</f>
        <v>5</v>
      </c>
    </row>
    <row r="1208" spans="1:2" x14ac:dyDescent="0.35">
      <c r="A1208" s="1">
        <v>43211</v>
      </c>
      <c r="B1208">
        <f>WEEKDAY(Table4[[#This Row],[Date]],2)</f>
        <v>6</v>
      </c>
    </row>
    <row r="1209" spans="1:2" x14ac:dyDescent="0.35">
      <c r="A1209" s="1">
        <v>43212</v>
      </c>
      <c r="B1209">
        <f>WEEKDAY(Table4[[#This Row],[Date]],2)</f>
        <v>7</v>
      </c>
    </row>
    <row r="1210" spans="1:2" x14ac:dyDescent="0.35">
      <c r="A1210" s="1">
        <v>43213</v>
      </c>
      <c r="B1210">
        <f>WEEKDAY(Table4[[#This Row],[Date]],2)</f>
        <v>1</v>
      </c>
    </row>
    <row r="1211" spans="1:2" x14ac:dyDescent="0.35">
      <c r="A1211" s="1">
        <v>43214</v>
      </c>
      <c r="B1211">
        <f>WEEKDAY(Table4[[#This Row],[Date]],2)</f>
        <v>2</v>
      </c>
    </row>
    <row r="1212" spans="1:2" x14ac:dyDescent="0.35">
      <c r="A1212" s="1">
        <v>43215</v>
      </c>
      <c r="B1212">
        <f>WEEKDAY(Table4[[#This Row],[Date]],2)</f>
        <v>3</v>
      </c>
    </row>
    <row r="1213" spans="1:2" x14ac:dyDescent="0.35">
      <c r="A1213" s="1">
        <v>43216</v>
      </c>
      <c r="B1213">
        <f>WEEKDAY(Table4[[#This Row],[Date]],2)</f>
        <v>4</v>
      </c>
    </row>
    <row r="1214" spans="1:2" x14ac:dyDescent="0.35">
      <c r="A1214" s="1">
        <v>43217</v>
      </c>
      <c r="B1214">
        <f>WEEKDAY(Table4[[#This Row],[Date]],2)</f>
        <v>5</v>
      </c>
    </row>
    <row r="1215" spans="1:2" x14ac:dyDescent="0.35">
      <c r="A1215" s="1">
        <v>43218</v>
      </c>
      <c r="B1215">
        <f>WEEKDAY(Table4[[#This Row],[Date]],2)</f>
        <v>6</v>
      </c>
    </row>
    <row r="1216" spans="1:2" x14ac:dyDescent="0.35">
      <c r="A1216" s="1">
        <v>43219</v>
      </c>
      <c r="B1216">
        <f>WEEKDAY(Table4[[#This Row],[Date]],2)</f>
        <v>7</v>
      </c>
    </row>
    <row r="1217" spans="1:2" x14ac:dyDescent="0.35">
      <c r="A1217" s="1">
        <v>43220</v>
      </c>
      <c r="B1217">
        <f>WEEKDAY(Table4[[#This Row],[Date]],2)</f>
        <v>1</v>
      </c>
    </row>
    <row r="1218" spans="1:2" x14ac:dyDescent="0.35">
      <c r="A1218" s="1">
        <v>43221</v>
      </c>
      <c r="B1218">
        <f>WEEKDAY(Table4[[#This Row],[Date]],2)</f>
        <v>2</v>
      </c>
    </row>
    <row r="1219" spans="1:2" x14ac:dyDescent="0.35">
      <c r="A1219" s="1">
        <v>43222</v>
      </c>
      <c r="B1219">
        <f>WEEKDAY(Table4[[#This Row],[Date]],2)</f>
        <v>3</v>
      </c>
    </row>
    <row r="1220" spans="1:2" x14ac:dyDescent="0.35">
      <c r="A1220" s="1">
        <v>43223</v>
      </c>
      <c r="B1220">
        <f>WEEKDAY(Table4[[#This Row],[Date]],2)</f>
        <v>4</v>
      </c>
    </row>
    <row r="1221" spans="1:2" x14ac:dyDescent="0.35">
      <c r="A1221" s="1">
        <v>43224</v>
      </c>
      <c r="B1221">
        <f>WEEKDAY(Table4[[#This Row],[Date]],2)</f>
        <v>5</v>
      </c>
    </row>
    <row r="1222" spans="1:2" x14ac:dyDescent="0.35">
      <c r="A1222" s="1">
        <v>43225</v>
      </c>
      <c r="B1222">
        <f>WEEKDAY(Table4[[#This Row],[Date]],2)</f>
        <v>6</v>
      </c>
    </row>
    <row r="1223" spans="1:2" x14ac:dyDescent="0.35">
      <c r="A1223" s="1">
        <v>43226</v>
      </c>
      <c r="B1223">
        <f>WEEKDAY(Table4[[#This Row],[Date]],2)</f>
        <v>7</v>
      </c>
    </row>
    <row r="1224" spans="1:2" x14ac:dyDescent="0.35">
      <c r="A1224" s="1">
        <v>43227</v>
      </c>
      <c r="B1224">
        <f>WEEKDAY(Table4[[#This Row],[Date]],2)</f>
        <v>1</v>
      </c>
    </row>
    <row r="1225" spans="1:2" x14ac:dyDescent="0.35">
      <c r="A1225" s="1">
        <v>43228</v>
      </c>
      <c r="B1225">
        <f>WEEKDAY(Table4[[#This Row],[Date]],2)</f>
        <v>2</v>
      </c>
    </row>
    <row r="1226" spans="1:2" x14ac:dyDescent="0.35">
      <c r="A1226" s="1">
        <v>43229</v>
      </c>
      <c r="B1226">
        <f>WEEKDAY(Table4[[#This Row],[Date]],2)</f>
        <v>3</v>
      </c>
    </row>
    <row r="1227" spans="1:2" x14ac:dyDescent="0.35">
      <c r="A1227" s="1">
        <v>43230</v>
      </c>
      <c r="B1227">
        <f>WEEKDAY(Table4[[#This Row],[Date]],2)</f>
        <v>4</v>
      </c>
    </row>
    <row r="1228" spans="1:2" x14ac:dyDescent="0.35">
      <c r="A1228" s="1">
        <v>43231</v>
      </c>
      <c r="B1228">
        <f>WEEKDAY(Table4[[#This Row],[Date]],2)</f>
        <v>5</v>
      </c>
    </row>
    <row r="1229" spans="1:2" x14ac:dyDescent="0.35">
      <c r="A1229" s="1">
        <v>43232</v>
      </c>
      <c r="B1229">
        <f>WEEKDAY(Table4[[#This Row],[Date]],2)</f>
        <v>6</v>
      </c>
    </row>
    <row r="1230" spans="1:2" x14ac:dyDescent="0.35">
      <c r="A1230" s="1">
        <v>43233</v>
      </c>
      <c r="B1230">
        <f>WEEKDAY(Table4[[#This Row],[Date]],2)</f>
        <v>7</v>
      </c>
    </row>
    <row r="1231" spans="1:2" x14ac:dyDescent="0.35">
      <c r="A1231" s="1">
        <v>43234</v>
      </c>
      <c r="B1231">
        <f>WEEKDAY(Table4[[#This Row],[Date]],2)</f>
        <v>1</v>
      </c>
    </row>
    <row r="1232" spans="1:2" x14ac:dyDescent="0.35">
      <c r="A1232" s="1">
        <v>43235</v>
      </c>
      <c r="B1232">
        <f>WEEKDAY(Table4[[#This Row],[Date]],2)</f>
        <v>2</v>
      </c>
    </row>
    <row r="1233" spans="1:2" x14ac:dyDescent="0.35">
      <c r="A1233" s="1">
        <v>43236</v>
      </c>
      <c r="B1233">
        <f>WEEKDAY(Table4[[#This Row],[Date]],2)</f>
        <v>3</v>
      </c>
    </row>
    <row r="1234" spans="1:2" x14ac:dyDescent="0.35">
      <c r="A1234" s="1">
        <v>43237</v>
      </c>
      <c r="B1234">
        <f>WEEKDAY(Table4[[#This Row],[Date]],2)</f>
        <v>4</v>
      </c>
    </row>
    <row r="1235" spans="1:2" x14ac:dyDescent="0.35">
      <c r="A1235" s="1">
        <v>43238</v>
      </c>
      <c r="B1235">
        <f>WEEKDAY(Table4[[#This Row],[Date]],2)</f>
        <v>5</v>
      </c>
    </row>
    <row r="1236" spans="1:2" x14ac:dyDescent="0.35">
      <c r="A1236" s="1">
        <v>43239</v>
      </c>
      <c r="B1236">
        <f>WEEKDAY(Table4[[#This Row],[Date]],2)</f>
        <v>6</v>
      </c>
    </row>
    <row r="1237" spans="1:2" x14ac:dyDescent="0.35">
      <c r="A1237" s="1">
        <v>43240</v>
      </c>
      <c r="B1237">
        <f>WEEKDAY(Table4[[#This Row],[Date]],2)</f>
        <v>7</v>
      </c>
    </row>
    <row r="1238" spans="1:2" x14ac:dyDescent="0.35">
      <c r="A1238" s="1">
        <v>43241</v>
      </c>
      <c r="B1238">
        <f>WEEKDAY(Table4[[#This Row],[Date]],2)</f>
        <v>1</v>
      </c>
    </row>
    <row r="1239" spans="1:2" x14ac:dyDescent="0.35">
      <c r="A1239" s="1">
        <v>43242</v>
      </c>
      <c r="B1239">
        <f>WEEKDAY(Table4[[#This Row],[Date]],2)</f>
        <v>2</v>
      </c>
    </row>
    <row r="1240" spans="1:2" x14ac:dyDescent="0.35">
      <c r="A1240" s="1">
        <v>43243</v>
      </c>
      <c r="B1240">
        <f>WEEKDAY(Table4[[#This Row],[Date]],2)</f>
        <v>3</v>
      </c>
    </row>
    <row r="1241" spans="1:2" x14ac:dyDescent="0.35">
      <c r="A1241" s="1">
        <v>43244</v>
      </c>
      <c r="B1241">
        <f>WEEKDAY(Table4[[#This Row],[Date]],2)</f>
        <v>4</v>
      </c>
    </row>
    <row r="1242" spans="1:2" x14ac:dyDescent="0.35">
      <c r="A1242" s="1">
        <v>43245</v>
      </c>
      <c r="B1242">
        <f>WEEKDAY(Table4[[#This Row],[Date]],2)</f>
        <v>5</v>
      </c>
    </row>
    <row r="1243" spans="1:2" x14ac:dyDescent="0.35">
      <c r="A1243" s="1">
        <v>43246</v>
      </c>
      <c r="B1243">
        <f>WEEKDAY(Table4[[#This Row],[Date]],2)</f>
        <v>6</v>
      </c>
    </row>
    <row r="1244" spans="1:2" x14ac:dyDescent="0.35">
      <c r="A1244" s="1">
        <v>43247</v>
      </c>
      <c r="B1244">
        <f>WEEKDAY(Table4[[#This Row],[Date]],2)</f>
        <v>7</v>
      </c>
    </row>
    <row r="1245" spans="1:2" x14ac:dyDescent="0.35">
      <c r="A1245" s="1">
        <v>43248</v>
      </c>
      <c r="B1245">
        <f>WEEKDAY(Table4[[#This Row],[Date]],2)</f>
        <v>1</v>
      </c>
    </row>
    <row r="1246" spans="1:2" x14ac:dyDescent="0.35">
      <c r="A1246" s="1">
        <v>43249</v>
      </c>
      <c r="B1246">
        <f>WEEKDAY(Table4[[#This Row],[Date]],2)</f>
        <v>2</v>
      </c>
    </row>
    <row r="1247" spans="1:2" x14ac:dyDescent="0.35">
      <c r="A1247" s="1">
        <v>43250</v>
      </c>
      <c r="B1247">
        <f>WEEKDAY(Table4[[#This Row],[Date]],2)</f>
        <v>3</v>
      </c>
    </row>
    <row r="1248" spans="1:2" x14ac:dyDescent="0.35">
      <c r="A1248" s="1">
        <v>43251</v>
      </c>
      <c r="B1248">
        <f>WEEKDAY(Table4[[#This Row],[Date]],2)</f>
        <v>4</v>
      </c>
    </row>
    <row r="1249" spans="1:2" x14ac:dyDescent="0.35">
      <c r="A1249" s="1">
        <v>43252</v>
      </c>
      <c r="B1249">
        <f>WEEKDAY(Table4[[#This Row],[Date]],2)</f>
        <v>5</v>
      </c>
    </row>
    <row r="1250" spans="1:2" x14ac:dyDescent="0.35">
      <c r="A1250" s="1">
        <v>43253</v>
      </c>
      <c r="B1250">
        <f>WEEKDAY(Table4[[#This Row],[Date]],2)</f>
        <v>6</v>
      </c>
    </row>
    <row r="1251" spans="1:2" x14ac:dyDescent="0.35">
      <c r="A1251" s="1">
        <v>43254</v>
      </c>
      <c r="B1251">
        <f>WEEKDAY(Table4[[#This Row],[Date]],2)</f>
        <v>7</v>
      </c>
    </row>
    <row r="1252" spans="1:2" x14ac:dyDescent="0.35">
      <c r="A1252" s="1">
        <v>43255</v>
      </c>
      <c r="B1252">
        <f>WEEKDAY(Table4[[#This Row],[Date]],2)</f>
        <v>1</v>
      </c>
    </row>
    <row r="1253" spans="1:2" x14ac:dyDescent="0.35">
      <c r="A1253" s="1">
        <v>43256</v>
      </c>
      <c r="B1253">
        <f>WEEKDAY(Table4[[#This Row],[Date]],2)</f>
        <v>2</v>
      </c>
    </row>
    <row r="1254" spans="1:2" x14ac:dyDescent="0.35">
      <c r="A1254" s="1">
        <v>43257</v>
      </c>
      <c r="B1254">
        <f>WEEKDAY(Table4[[#This Row],[Date]],2)</f>
        <v>3</v>
      </c>
    </row>
    <row r="1255" spans="1:2" x14ac:dyDescent="0.35">
      <c r="A1255" s="1">
        <v>43258</v>
      </c>
      <c r="B1255">
        <f>WEEKDAY(Table4[[#This Row],[Date]],2)</f>
        <v>4</v>
      </c>
    </row>
    <row r="1256" spans="1:2" x14ac:dyDescent="0.35">
      <c r="A1256" s="1">
        <v>43259</v>
      </c>
      <c r="B1256">
        <f>WEEKDAY(Table4[[#This Row],[Date]],2)</f>
        <v>5</v>
      </c>
    </row>
    <row r="1257" spans="1:2" x14ac:dyDescent="0.35">
      <c r="A1257" s="1">
        <v>43260</v>
      </c>
      <c r="B1257">
        <f>WEEKDAY(Table4[[#This Row],[Date]],2)</f>
        <v>6</v>
      </c>
    </row>
    <row r="1258" spans="1:2" x14ac:dyDescent="0.35">
      <c r="A1258" s="1">
        <v>43261</v>
      </c>
      <c r="B1258">
        <f>WEEKDAY(Table4[[#This Row],[Date]],2)</f>
        <v>7</v>
      </c>
    </row>
    <row r="1259" spans="1:2" x14ac:dyDescent="0.35">
      <c r="A1259" s="1">
        <v>43262</v>
      </c>
      <c r="B1259">
        <f>WEEKDAY(Table4[[#This Row],[Date]],2)</f>
        <v>1</v>
      </c>
    </row>
    <row r="1260" spans="1:2" x14ac:dyDescent="0.35">
      <c r="A1260" s="1">
        <v>43263</v>
      </c>
      <c r="B1260">
        <f>WEEKDAY(Table4[[#This Row],[Date]],2)</f>
        <v>2</v>
      </c>
    </row>
    <row r="1261" spans="1:2" x14ac:dyDescent="0.35">
      <c r="A1261" s="1">
        <v>43264</v>
      </c>
      <c r="B1261">
        <f>WEEKDAY(Table4[[#This Row],[Date]],2)</f>
        <v>3</v>
      </c>
    </row>
    <row r="1262" spans="1:2" x14ac:dyDescent="0.35">
      <c r="A1262" s="1">
        <v>43265</v>
      </c>
      <c r="B1262">
        <f>WEEKDAY(Table4[[#This Row],[Date]],2)</f>
        <v>4</v>
      </c>
    </row>
    <row r="1263" spans="1:2" x14ac:dyDescent="0.35">
      <c r="A1263" s="1">
        <v>43266</v>
      </c>
      <c r="B1263">
        <f>WEEKDAY(Table4[[#This Row],[Date]],2)</f>
        <v>5</v>
      </c>
    </row>
    <row r="1264" spans="1:2" x14ac:dyDescent="0.35">
      <c r="A1264" s="1">
        <v>43267</v>
      </c>
      <c r="B1264">
        <f>WEEKDAY(Table4[[#This Row],[Date]],2)</f>
        <v>6</v>
      </c>
    </row>
    <row r="1265" spans="1:2" x14ac:dyDescent="0.35">
      <c r="A1265" s="1">
        <v>43268</v>
      </c>
      <c r="B1265">
        <f>WEEKDAY(Table4[[#This Row],[Date]],2)</f>
        <v>7</v>
      </c>
    </row>
    <row r="1266" spans="1:2" x14ac:dyDescent="0.35">
      <c r="A1266" s="1">
        <v>43269</v>
      </c>
      <c r="B1266">
        <f>WEEKDAY(Table4[[#This Row],[Date]],2)</f>
        <v>1</v>
      </c>
    </row>
    <row r="1267" spans="1:2" x14ac:dyDescent="0.35">
      <c r="A1267" s="1">
        <v>43270</v>
      </c>
      <c r="B1267">
        <f>WEEKDAY(Table4[[#This Row],[Date]],2)</f>
        <v>2</v>
      </c>
    </row>
    <row r="1268" spans="1:2" x14ac:dyDescent="0.35">
      <c r="A1268" s="1">
        <v>43271</v>
      </c>
      <c r="B1268">
        <f>WEEKDAY(Table4[[#This Row],[Date]],2)</f>
        <v>3</v>
      </c>
    </row>
    <row r="1269" spans="1:2" x14ac:dyDescent="0.35">
      <c r="A1269" s="1">
        <v>43272</v>
      </c>
      <c r="B1269">
        <f>WEEKDAY(Table4[[#This Row],[Date]],2)</f>
        <v>4</v>
      </c>
    </row>
    <row r="1270" spans="1:2" x14ac:dyDescent="0.35">
      <c r="A1270" s="1">
        <v>43273</v>
      </c>
      <c r="B1270">
        <f>WEEKDAY(Table4[[#This Row],[Date]],2)</f>
        <v>5</v>
      </c>
    </row>
    <row r="1271" spans="1:2" x14ac:dyDescent="0.35">
      <c r="A1271" s="1">
        <v>43274</v>
      </c>
      <c r="B1271">
        <f>WEEKDAY(Table4[[#This Row],[Date]],2)</f>
        <v>6</v>
      </c>
    </row>
    <row r="1272" spans="1:2" x14ac:dyDescent="0.35">
      <c r="A1272" s="1">
        <v>43275</v>
      </c>
      <c r="B1272">
        <f>WEEKDAY(Table4[[#This Row],[Date]],2)</f>
        <v>7</v>
      </c>
    </row>
    <row r="1273" spans="1:2" x14ac:dyDescent="0.35">
      <c r="A1273" s="1">
        <v>43276</v>
      </c>
      <c r="B1273">
        <f>WEEKDAY(Table4[[#This Row],[Date]],2)</f>
        <v>1</v>
      </c>
    </row>
    <row r="1274" spans="1:2" x14ac:dyDescent="0.35">
      <c r="A1274" s="1">
        <v>43277</v>
      </c>
      <c r="B1274">
        <f>WEEKDAY(Table4[[#This Row],[Date]],2)</f>
        <v>2</v>
      </c>
    </row>
    <row r="1275" spans="1:2" x14ac:dyDescent="0.35">
      <c r="A1275" s="1">
        <v>43278</v>
      </c>
      <c r="B1275">
        <f>WEEKDAY(Table4[[#This Row],[Date]],2)</f>
        <v>3</v>
      </c>
    </row>
    <row r="1276" spans="1:2" x14ac:dyDescent="0.35">
      <c r="A1276" s="1">
        <v>43279</v>
      </c>
      <c r="B1276">
        <f>WEEKDAY(Table4[[#This Row],[Date]],2)</f>
        <v>4</v>
      </c>
    </row>
    <row r="1277" spans="1:2" x14ac:dyDescent="0.35">
      <c r="A1277" s="1">
        <v>43280</v>
      </c>
      <c r="B1277">
        <f>WEEKDAY(Table4[[#This Row],[Date]],2)</f>
        <v>5</v>
      </c>
    </row>
    <row r="1278" spans="1:2" x14ac:dyDescent="0.35">
      <c r="A1278" s="1">
        <v>43281</v>
      </c>
      <c r="B1278">
        <f>WEEKDAY(Table4[[#This Row],[Date]],2)</f>
        <v>6</v>
      </c>
    </row>
    <row r="1279" spans="1:2" x14ac:dyDescent="0.35">
      <c r="A1279" s="1">
        <v>43282</v>
      </c>
      <c r="B1279">
        <f>WEEKDAY(Table4[[#This Row],[Date]],2)</f>
        <v>7</v>
      </c>
    </row>
    <row r="1280" spans="1:2" x14ac:dyDescent="0.35">
      <c r="A1280" s="1">
        <v>43283</v>
      </c>
      <c r="B1280">
        <f>WEEKDAY(Table4[[#This Row],[Date]],2)</f>
        <v>1</v>
      </c>
    </row>
    <row r="1281" spans="1:2" x14ac:dyDescent="0.35">
      <c r="A1281" s="1">
        <v>43284</v>
      </c>
      <c r="B1281">
        <f>WEEKDAY(Table4[[#This Row],[Date]],2)</f>
        <v>2</v>
      </c>
    </row>
    <row r="1282" spans="1:2" x14ac:dyDescent="0.35">
      <c r="A1282" s="1">
        <v>43285</v>
      </c>
      <c r="B1282">
        <f>WEEKDAY(Table4[[#This Row],[Date]],2)</f>
        <v>3</v>
      </c>
    </row>
    <row r="1283" spans="1:2" x14ac:dyDescent="0.35">
      <c r="A1283" s="1">
        <v>43286</v>
      </c>
      <c r="B1283">
        <f>WEEKDAY(Table4[[#This Row],[Date]],2)</f>
        <v>4</v>
      </c>
    </row>
    <row r="1284" spans="1:2" x14ac:dyDescent="0.35">
      <c r="A1284" s="1">
        <v>43287</v>
      </c>
      <c r="B1284">
        <f>WEEKDAY(Table4[[#This Row],[Date]],2)</f>
        <v>5</v>
      </c>
    </row>
    <row r="1285" spans="1:2" x14ac:dyDescent="0.35">
      <c r="A1285" s="1">
        <v>43288</v>
      </c>
      <c r="B1285">
        <f>WEEKDAY(Table4[[#This Row],[Date]],2)</f>
        <v>6</v>
      </c>
    </row>
    <row r="1286" spans="1:2" x14ac:dyDescent="0.35">
      <c r="A1286" s="1">
        <v>43289</v>
      </c>
      <c r="B1286">
        <f>WEEKDAY(Table4[[#This Row],[Date]],2)</f>
        <v>7</v>
      </c>
    </row>
    <row r="1287" spans="1:2" x14ac:dyDescent="0.35">
      <c r="A1287" s="1">
        <v>43290</v>
      </c>
      <c r="B1287">
        <f>WEEKDAY(Table4[[#This Row],[Date]],2)</f>
        <v>1</v>
      </c>
    </row>
    <row r="1288" spans="1:2" x14ac:dyDescent="0.35">
      <c r="A1288" s="1">
        <v>43291</v>
      </c>
      <c r="B1288">
        <f>WEEKDAY(Table4[[#This Row],[Date]],2)</f>
        <v>2</v>
      </c>
    </row>
    <row r="1289" spans="1:2" x14ac:dyDescent="0.35">
      <c r="A1289" s="1">
        <v>43292</v>
      </c>
      <c r="B1289">
        <f>WEEKDAY(Table4[[#This Row],[Date]],2)</f>
        <v>3</v>
      </c>
    </row>
    <row r="1290" spans="1:2" x14ac:dyDescent="0.35">
      <c r="A1290" s="1">
        <v>43293</v>
      </c>
      <c r="B1290">
        <f>WEEKDAY(Table4[[#This Row],[Date]],2)</f>
        <v>4</v>
      </c>
    </row>
    <row r="1291" spans="1:2" x14ac:dyDescent="0.35">
      <c r="A1291" s="1">
        <v>43294</v>
      </c>
      <c r="B1291">
        <f>WEEKDAY(Table4[[#This Row],[Date]],2)</f>
        <v>5</v>
      </c>
    </row>
    <row r="1292" spans="1:2" x14ac:dyDescent="0.35">
      <c r="A1292" s="1">
        <v>43295</v>
      </c>
      <c r="B1292">
        <f>WEEKDAY(Table4[[#This Row],[Date]],2)</f>
        <v>6</v>
      </c>
    </row>
    <row r="1293" spans="1:2" x14ac:dyDescent="0.35">
      <c r="A1293" s="1">
        <v>43296</v>
      </c>
      <c r="B1293">
        <f>WEEKDAY(Table4[[#This Row],[Date]],2)</f>
        <v>7</v>
      </c>
    </row>
    <row r="1294" spans="1:2" x14ac:dyDescent="0.35">
      <c r="A1294" s="1">
        <v>43297</v>
      </c>
      <c r="B1294">
        <f>WEEKDAY(Table4[[#This Row],[Date]],2)</f>
        <v>1</v>
      </c>
    </row>
    <row r="1295" spans="1:2" x14ac:dyDescent="0.35">
      <c r="A1295" s="1">
        <v>43298</v>
      </c>
      <c r="B1295">
        <f>WEEKDAY(Table4[[#This Row],[Date]],2)</f>
        <v>2</v>
      </c>
    </row>
    <row r="1296" spans="1:2" x14ac:dyDescent="0.35">
      <c r="A1296" s="1">
        <v>43299</v>
      </c>
      <c r="B1296">
        <f>WEEKDAY(Table4[[#This Row],[Date]],2)</f>
        <v>3</v>
      </c>
    </row>
    <row r="1297" spans="1:2" x14ac:dyDescent="0.35">
      <c r="A1297" s="1">
        <v>43300</v>
      </c>
      <c r="B1297">
        <f>WEEKDAY(Table4[[#This Row],[Date]],2)</f>
        <v>4</v>
      </c>
    </row>
    <row r="1298" spans="1:2" x14ac:dyDescent="0.35">
      <c r="A1298" s="1">
        <v>43301</v>
      </c>
      <c r="B1298">
        <f>WEEKDAY(Table4[[#This Row],[Date]],2)</f>
        <v>5</v>
      </c>
    </row>
    <row r="1299" spans="1:2" x14ac:dyDescent="0.35">
      <c r="A1299" s="1">
        <v>43302</v>
      </c>
      <c r="B1299">
        <f>WEEKDAY(Table4[[#This Row],[Date]],2)</f>
        <v>6</v>
      </c>
    </row>
    <row r="1300" spans="1:2" x14ac:dyDescent="0.35">
      <c r="A1300" s="1">
        <v>43303</v>
      </c>
      <c r="B1300">
        <f>WEEKDAY(Table4[[#This Row],[Date]],2)</f>
        <v>7</v>
      </c>
    </row>
    <row r="1301" spans="1:2" x14ac:dyDescent="0.35">
      <c r="A1301" s="1">
        <v>43304</v>
      </c>
      <c r="B1301">
        <f>WEEKDAY(Table4[[#This Row],[Date]],2)</f>
        <v>1</v>
      </c>
    </row>
    <row r="1302" spans="1:2" x14ac:dyDescent="0.35">
      <c r="A1302" s="1">
        <v>43305</v>
      </c>
      <c r="B1302">
        <f>WEEKDAY(Table4[[#This Row],[Date]],2)</f>
        <v>2</v>
      </c>
    </row>
    <row r="1303" spans="1:2" x14ac:dyDescent="0.35">
      <c r="A1303" s="1">
        <v>43306</v>
      </c>
      <c r="B1303">
        <f>WEEKDAY(Table4[[#This Row],[Date]],2)</f>
        <v>3</v>
      </c>
    </row>
    <row r="1304" spans="1:2" x14ac:dyDescent="0.35">
      <c r="A1304" s="1">
        <v>43307</v>
      </c>
      <c r="B1304">
        <f>WEEKDAY(Table4[[#This Row],[Date]],2)</f>
        <v>4</v>
      </c>
    </row>
    <row r="1305" spans="1:2" x14ac:dyDescent="0.35">
      <c r="A1305" s="1">
        <v>43308</v>
      </c>
      <c r="B1305">
        <f>WEEKDAY(Table4[[#This Row],[Date]],2)</f>
        <v>5</v>
      </c>
    </row>
    <row r="1306" spans="1:2" x14ac:dyDescent="0.35">
      <c r="A1306" s="1">
        <v>43309</v>
      </c>
      <c r="B1306">
        <f>WEEKDAY(Table4[[#This Row],[Date]],2)</f>
        <v>6</v>
      </c>
    </row>
    <row r="1307" spans="1:2" x14ac:dyDescent="0.35">
      <c r="A1307" s="1">
        <v>43310</v>
      </c>
      <c r="B1307">
        <f>WEEKDAY(Table4[[#This Row],[Date]],2)</f>
        <v>7</v>
      </c>
    </row>
    <row r="1308" spans="1:2" x14ac:dyDescent="0.35">
      <c r="A1308" s="1">
        <v>43311</v>
      </c>
      <c r="B1308">
        <f>WEEKDAY(Table4[[#This Row],[Date]],2)</f>
        <v>1</v>
      </c>
    </row>
    <row r="1309" spans="1:2" x14ac:dyDescent="0.35">
      <c r="A1309" s="1">
        <v>43312</v>
      </c>
      <c r="B1309">
        <f>WEEKDAY(Table4[[#This Row],[Date]],2)</f>
        <v>2</v>
      </c>
    </row>
    <row r="1310" spans="1:2" x14ac:dyDescent="0.35">
      <c r="A1310" s="1">
        <v>43313</v>
      </c>
      <c r="B1310">
        <f>WEEKDAY(Table4[[#This Row],[Date]],2)</f>
        <v>3</v>
      </c>
    </row>
    <row r="1311" spans="1:2" x14ac:dyDescent="0.35">
      <c r="A1311" s="1">
        <v>43314</v>
      </c>
      <c r="B1311">
        <f>WEEKDAY(Table4[[#This Row],[Date]],2)</f>
        <v>4</v>
      </c>
    </row>
    <row r="1312" spans="1:2" x14ac:dyDescent="0.35">
      <c r="A1312" s="1">
        <v>43315</v>
      </c>
      <c r="B1312">
        <f>WEEKDAY(Table4[[#This Row],[Date]],2)</f>
        <v>5</v>
      </c>
    </row>
    <row r="1313" spans="1:2" x14ac:dyDescent="0.35">
      <c r="A1313" s="1">
        <v>43316</v>
      </c>
      <c r="B1313">
        <f>WEEKDAY(Table4[[#This Row],[Date]],2)</f>
        <v>6</v>
      </c>
    </row>
    <row r="1314" spans="1:2" x14ac:dyDescent="0.35">
      <c r="A1314" s="1">
        <v>43317</v>
      </c>
      <c r="B1314">
        <f>WEEKDAY(Table4[[#This Row],[Date]],2)</f>
        <v>7</v>
      </c>
    </row>
    <row r="1315" spans="1:2" x14ac:dyDescent="0.35">
      <c r="A1315" s="1">
        <v>43318</v>
      </c>
      <c r="B1315">
        <f>WEEKDAY(Table4[[#This Row],[Date]],2)</f>
        <v>1</v>
      </c>
    </row>
    <row r="1316" spans="1:2" x14ac:dyDescent="0.35">
      <c r="A1316" s="1">
        <v>43319</v>
      </c>
      <c r="B1316">
        <f>WEEKDAY(Table4[[#This Row],[Date]],2)</f>
        <v>2</v>
      </c>
    </row>
    <row r="1317" spans="1:2" x14ac:dyDescent="0.35">
      <c r="A1317" s="1">
        <v>43320</v>
      </c>
      <c r="B1317">
        <f>WEEKDAY(Table4[[#This Row],[Date]],2)</f>
        <v>3</v>
      </c>
    </row>
    <row r="1318" spans="1:2" x14ac:dyDescent="0.35">
      <c r="A1318" s="1">
        <v>43321</v>
      </c>
      <c r="B1318">
        <f>WEEKDAY(Table4[[#This Row],[Date]],2)</f>
        <v>4</v>
      </c>
    </row>
    <row r="1319" spans="1:2" x14ac:dyDescent="0.35">
      <c r="A1319" s="1">
        <v>43322</v>
      </c>
      <c r="B1319">
        <f>WEEKDAY(Table4[[#This Row],[Date]],2)</f>
        <v>5</v>
      </c>
    </row>
    <row r="1320" spans="1:2" x14ac:dyDescent="0.35">
      <c r="A1320" s="1">
        <v>43323</v>
      </c>
      <c r="B1320">
        <f>WEEKDAY(Table4[[#This Row],[Date]],2)</f>
        <v>6</v>
      </c>
    </row>
    <row r="1321" spans="1:2" x14ac:dyDescent="0.35">
      <c r="A1321" s="1">
        <v>43324</v>
      </c>
      <c r="B1321">
        <f>WEEKDAY(Table4[[#This Row],[Date]],2)</f>
        <v>7</v>
      </c>
    </row>
    <row r="1322" spans="1:2" x14ac:dyDescent="0.35">
      <c r="A1322" s="1">
        <v>43325</v>
      </c>
      <c r="B1322">
        <f>WEEKDAY(Table4[[#This Row],[Date]],2)</f>
        <v>1</v>
      </c>
    </row>
    <row r="1323" spans="1:2" x14ac:dyDescent="0.35">
      <c r="A1323" s="1">
        <v>43326</v>
      </c>
      <c r="B1323">
        <f>WEEKDAY(Table4[[#This Row],[Date]],2)</f>
        <v>2</v>
      </c>
    </row>
    <row r="1324" spans="1:2" x14ac:dyDescent="0.35">
      <c r="A1324" s="1">
        <v>43327</v>
      </c>
      <c r="B1324">
        <f>WEEKDAY(Table4[[#This Row],[Date]],2)</f>
        <v>3</v>
      </c>
    </row>
    <row r="1325" spans="1:2" x14ac:dyDescent="0.35">
      <c r="A1325" s="1">
        <v>43328</v>
      </c>
      <c r="B1325">
        <f>WEEKDAY(Table4[[#This Row],[Date]],2)</f>
        <v>4</v>
      </c>
    </row>
    <row r="1326" spans="1:2" x14ac:dyDescent="0.35">
      <c r="A1326" s="1">
        <v>43329</v>
      </c>
      <c r="B1326">
        <f>WEEKDAY(Table4[[#This Row],[Date]],2)</f>
        <v>5</v>
      </c>
    </row>
    <row r="1327" spans="1:2" x14ac:dyDescent="0.35">
      <c r="A1327" s="1">
        <v>43330</v>
      </c>
      <c r="B1327">
        <f>WEEKDAY(Table4[[#This Row],[Date]],2)</f>
        <v>6</v>
      </c>
    </row>
    <row r="1328" spans="1:2" x14ac:dyDescent="0.35">
      <c r="A1328" s="1">
        <v>43331</v>
      </c>
      <c r="B1328">
        <f>WEEKDAY(Table4[[#This Row],[Date]],2)</f>
        <v>7</v>
      </c>
    </row>
    <row r="1329" spans="1:2" x14ac:dyDescent="0.35">
      <c r="A1329" s="1">
        <v>43332</v>
      </c>
      <c r="B1329">
        <f>WEEKDAY(Table4[[#This Row],[Date]],2)</f>
        <v>1</v>
      </c>
    </row>
    <row r="1330" spans="1:2" x14ac:dyDescent="0.35">
      <c r="A1330" s="1">
        <v>43333</v>
      </c>
      <c r="B1330">
        <f>WEEKDAY(Table4[[#This Row],[Date]],2)</f>
        <v>2</v>
      </c>
    </row>
    <row r="1331" spans="1:2" x14ac:dyDescent="0.35">
      <c r="A1331" s="1">
        <v>43334</v>
      </c>
      <c r="B1331">
        <f>WEEKDAY(Table4[[#This Row],[Date]],2)</f>
        <v>3</v>
      </c>
    </row>
    <row r="1332" spans="1:2" x14ac:dyDescent="0.35">
      <c r="A1332" s="1">
        <v>43335</v>
      </c>
      <c r="B1332">
        <f>WEEKDAY(Table4[[#This Row],[Date]],2)</f>
        <v>4</v>
      </c>
    </row>
    <row r="1333" spans="1:2" x14ac:dyDescent="0.35">
      <c r="A1333" s="1">
        <v>43336</v>
      </c>
      <c r="B1333">
        <f>WEEKDAY(Table4[[#This Row],[Date]],2)</f>
        <v>5</v>
      </c>
    </row>
    <row r="1334" spans="1:2" x14ac:dyDescent="0.35">
      <c r="A1334" s="1">
        <v>43337</v>
      </c>
      <c r="B1334">
        <f>WEEKDAY(Table4[[#This Row],[Date]],2)</f>
        <v>6</v>
      </c>
    </row>
    <row r="1335" spans="1:2" x14ac:dyDescent="0.35">
      <c r="A1335" s="1">
        <v>43338</v>
      </c>
      <c r="B1335">
        <f>WEEKDAY(Table4[[#This Row],[Date]],2)</f>
        <v>7</v>
      </c>
    </row>
    <row r="1336" spans="1:2" x14ac:dyDescent="0.35">
      <c r="A1336" s="1">
        <v>43339</v>
      </c>
      <c r="B1336">
        <f>WEEKDAY(Table4[[#This Row],[Date]],2)</f>
        <v>1</v>
      </c>
    </row>
    <row r="1337" spans="1:2" x14ac:dyDescent="0.35">
      <c r="A1337" s="1">
        <v>43340</v>
      </c>
      <c r="B1337">
        <f>WEEKDAY(Table4[[#This Row],[Date]],2)</f>
        <v>2</v>
      </c>
    </row>
    <row r="1338" spans="1:2" x14ac:dyDescent="0.35">
      <c r="A1338" s="1">
        <v>43341</v>
      </c>
      <c r="B1338">
        <f>WEEKDAY(Table4[[#This Row],[Date]],2)</f>
        <v>3</v>
      </c>
    </row>
    <row r="1339" spans="1:2" x14ac:dyDescent="0.35">
      <c r="A1339" s="1">
        <v>43342</v>
      </c>
      <c r="B1339">
        <f>WEEKDAY(Table4[[#This Row],[Date]],2)</f>
        <v>4</v>
      </c>
    </row>
    <row r="1340" spans="1:2" x14ac:dyDescent="0.35">
      <c r="A1340" s="1">
        <v>43343</v>
      </c>
      <c r="B1340">
        <f>WEEKDAY(Table4[[#This Row],[Date]],2)</f>
        <v>5</v>
      </c>
    </row>
    <row r="1341" spans="1:2" x14ac:dyDescent="0.35">
      <c r="A1341" s="1">
        <v>43344</v>
      </c>
      <c r="B1341">
        <f>WEEKDAY(Table4[[#This Row],[Date]],2)</f>
        <v>6</v>
      </c>
    </row>
    <row r="1342" spans="1:2" x14ac:dyDescent="0.35">
      <c r="A1342" s="1">
        <v>43345</v>
      </c>
      <c r="B1342">
        <f>WEEKDAY(Table4[[#This Row],[Date]],2)</f>
        <v>7</v>
      </c>
    </row>
    <row r="1343" spans="1:2" x14ac:dyDescent="0.35">
      <c r="A1343" s="1">
        <v>43346</v>
      </c>
      <c r="B1343">
        <f>WEEKDAY(Table4[[#This Row],[Date]],2)</f>
        <v>1</v>
      </c>
    </row>
    <row r="1344" spans="1:2" x14ac:dyDescent="0.35">
      <c r="A1344" s="1">
        <v>43347</v>
      </c>
      <c r="B1344">
        <f>WEEKDAY(Table4[[#This Row],[Date]],2)</f>
        <v>2</v>
      </c>
    </row>
    <row r="1345" spans="1:2" x14ac:dyDescent="0.35">
      <c r="A1345" s="1">
        <v>43348</v>
      </c>
      <c r="B1345">
        <f>WEEKDAY(Table4[[#This Row],[Date]],2)</f>
        <v>3</v>
      </c>
    </row>
    <row r="1346" spans="1:2" x14ac:dyDescent="0.35">
      <c r="A1346" s="1">
        <v>43349</v>
      </c>
      <c r="B1346">
        <f>WEEKDAY(Table4[[#This Row],[Date]],2)</f>
        <v>4</v>
      </c>
    </row>
    <row r="1347" spans="1:2" x14ac:dyDescent="0.35">
      <c r="A1347" s="1">
        <v>43350</v>
      </c>
      <c r="B1347">
        <f>WEEKDAY(Table4[[#This Row],[Date]],2)</f>
        <v>5</v>
      </c>
    </row>
    <row r="1348" spans="1:2" x14ac:dyDescent="0.35">
      <c r="A1348" s="1">
        <v>43351</v>
      </c>
      <c r="B1348">
        <f>WEEKDAY(Table4[[#This Row],[Date]],2)</f>
        <v>6</v>
      </c>
    </row>
    <row r="1349" spans="1:2" x14ac:dyDescent="0.35">
      <c r="A1349" s="1">
        <v>43352</v>
      </c>
      <c r="B1349">
        <f>WEEKDAY(Table4[[#This Row],[Date]],2)</f>
        <v>7</v>
      </c>
    </row>
    <row r="1350" spans="1:2" x14ac:dyDescent="0.35">
      <c r="A1350" s="1">
        <v>43353</v>
      </c>
      <c r="B1350">
        <f>WEEKDAY(Table4[[#This Row],[Date]],2)</f>
        <v>1</v>
      </c>
    </row>
    <row r="1351" spans="1:2" x14ac:dyDescent="0.35">
      <c r="A1351" s="1">
        <v>43354</v>
      </c>
      <c r="B1351">
        <f>WEEKDAY(Table4[[#This Row],[Date]],2)</f>
        <v>2</v>
      </c>
    </row>
    <row r="1352" spans="1:2" x14ac:dyDescent="0.35">
      <c r="A1352" s="1">
        <v>43355</v>
      </c>
      <c r="B1352">
        <f>WEEKDAY(Table4[[#This Row],[Date]],2)</f>
        <v>3</v>
      </c>
    </row>
    <row r="1353" spans="1:2" x14ac:dyDescent="0.35">
      <c r="A1353" s="1">
        <v>43356</v>
      </c>
      <c r="B1353">
        <f>WEEKDAY(Table4[[#This Row],[Date]],2)</f>
        <v>4</v>
      </c>
    </row>
    <row r="1354" spans="1:2" x14ac:dyDescent="0.35">
      <c r="A1354" s="1">
        <v>43357</v>
      </c>
      <c r="B1354">
        <f>WEEKDAY(Table4[[#This Row],[Date]],2)</f>
        <v>5</v>
      </c>
    </row>
    <row r="1355" spans="1:2" x14ac:dyDescent="0.35">
      <c r="A1355" s="1">
        <v>43358</v>
      </c>
      <c r="B1355">
        <f>WEEKDAY(Table4[[#This Row],[Date]],2)</f>
        <v>6</v>
      </c>
    </row>
    <row r="1356" spans="1:2" x14ac:dyDescent="0.35">
      <c r="A1356" s="1">
        <v>43359</v>
      </c>
      <c r="B1356">
        <f>WEEKDAY(Table4[[#This Row],[Date]],2)</f>
        <v>7</v>
      </c>
    </row>
    <row r="1357" spans="1:2" x14ac:dyDescent="0.35">
      <c r="A1357" s="1">
        <v>43360</v>
      </c>
      <c r="B1357">
        <f>WEEKDAY(Table4[[#This Row],[Date]],2)</f>
        <v>1</v>
      </c>
    </row>
    <row r="1358" spans="1:2" x14ac:dyDescent="0.35">
      <c r="A1358" s="1">
        <v>43361</v>
      </c>
      <c r="B1358">
        <f>WEEKDAY(Table4[[#This Row],[Date]],2)</f>
        <v>2</v>
      </c>
    </row>
    <row r="1359" spans="1:2" x14ac:dyDescent="0.35">
      <c r="A1359" s="1">
        <v>43362</v>
      </c>
      <c r="B1359">
        <f>WEEKDAY(Table4[[#This Row],[Date]],2)</f>
        <v>3</v>
      </c>
    </row>
    <row r="1360" spans="1:2" x14ac:dyDescent="0.35">
      <c r="A1360" s="1">
        <v>43363</v>
      </c>
      <c r="B1360">
        <f>WEEKDAY(Table4[[#This Row],[Date]],2)</f>
        <v>4</v>
      </c>
    </row>
    <row r="1361" spans="1:2" x14ac:dyDescent="0.35">
      <c r="A1361" s="1">
        <v>43364</v>
      </c>
      <c r="B1361">
        <f>WEEKDAY(Table4[[#This Row],[Date]],2)</f>
        <v>5</v>
      </c>
    </row>
    <row r="1362" spans="1:2" x14ac:dyDescent="0.35">
      <c r="A1362" s="1">
        <v>43365</v>
      </c>
      <c r="B1362">
        <f>WEEKDAY(Table4[[#This Row],[Date]],2)</f>
        <v>6</v>
      </c>
    </row>
    <row r="1363" spans="1:2" x14ac:dyDescent="0.35">
      <c r="A1363" s="1">
        <v>43366</v>
      </c>
      <c r="B1363">
        <f>WEEKDAY(Table4[[#This Row],[Date]],2)</f>
        <v>7</v>
      </c>
    </row>
    <row r="1364" spans="1:2" x14ac:dyDescent="0.35">
      <c r="A1364" s="1">
        <v>43367</v>
      </c>
      <c r="B1364">
        <f>WEEKDAY(Table4[[#This Row],[Date]],2)</f>
        <v>1</v>
      </c>
    </row>
    <row r="1365" spans="1:2" x14ac:dyDescent="0.35">
      <c r="A1365" s="1">
        <v>43368</v>
      </c>
      <c r="B1365">
        <f>WEEKDAY(Table4[[#This Row],[Date]],2)</f>
        <v>2</v>
      </c>
    </row>
    <row r="1366" spans="1:2" x14ac:dyDescent="0.35">
      <c r="A1366" s="1">
        <v>43369</v>
      </c>
      <c r="B1366">
        <f>WEEKDAY(Table4[[#This Row],[Date]],2)</f>
        <v>3</v>
      </c>
    </row>
    <row r="1367" spans="1:2" x14ac:dyDescent="0.35">
      <c r="A1367" s="1">
        <v>43370</v>
      </c>
      <c r="B1367">
        <f>WEEKDAY(Table4[[#This Row],[Date]],2)</f>
        <v>4</v>
      </c>
    </row>
    <row r="1368" spans="1:2" x14ac:dyDescent="0.35">
      <c r="A1368" s="1">
        <v>43371</v>
      </c>
      <c r="B1368">
        <f>WEEKDAY(Table4[[#This Row],[Date]],2)</f>
        <v>5</v>
      </c>
    </row>
    <row r="1369" spans="1:2" x14ac:dyDescent="0.35">
      <c r="A1369" s="1">
        <v>43372</v>
      </c>
      <c r="B1369">
        <f>WEEKDAY(Table4[[#This Row],[Date]],2)</f>
        <v>6</v>
      </c>
    </row>
    <row r="1370" spans="1:2" x14ac:dyDescent="0.35">
      <c r="A1370" s="1">
        <v>43373</v>
      </c>
      <c r="B1370">
        <f>WEEKDAY(Table4[[#This Row],[Date]],2)</f>
        <v>7</v>
      </c>
    </row>
    <row r="1371" spans="1:2" x14ac:dyDescent="0.35">
      <c r="A1371" s="1">
        <v>43374</v>
      </c>
      <c r="B1371">
        <f>WEEKDAY(Table4[[#This Row],[Date]],2)</f>
        <v>1</v>
      </c>
    </row>
    <row r="1372" spans="1:2" x14ac:dyDescent="0.35">
      <c r="A1372" s="1">
        <v>43375</v>
      </c>
      <c r="B1372">
        <f>WEEKDAY(Table4[[#This Row],[Date]],2)</f>
        <v>2</v>
      </c>
    </row>
    <row r="1373" spans="1:2" x14ac:dyDescent="0.35">
      <c r="A1373" s="1">
        <v>43376</v>
      </c>
      <c r="B1373">
        <f>WEEKDAY(Table4[[#This Row],[Date]],2)</f>
        <v>3</v>
      </c>
    </row>
    <row r="1374" spans="1:2" x14ac:dyDescent="0.35">
      <c r="A1374" s="1">
        <v>43377</v>
      </c>
      <c r="B1374">
        <f>WEEKDAY(Table4[[#This Row],[Date]],2)</f>
        <v>4</v>
      </c>
    </row>
    <row r="1375" spans="1:2" x14ac:dyDescent="0.35">
      <c r="A1375" s="1">
        <v>43378</v>
      </c>
      <c r="B1375">
        <f>WEEKDAY(Table4[[#This Row],[Date]],2)</f>
        <v>5</v>
      </c>
    </row>
    <row r="1376" spans="1:2" x14ac:dyDescent="0.35">
      <c r="A1376" s="1">
        <v>43379</v>
      </c>
      <c r="B1376">
        <f>WEEKDAY(Table4[[#This Row],[Date]],2)</f>
        <v>6</v>
      </c>
    </row>
    <row r="1377" spans="1:2" x14ac:dyDescent="0.35">
      <c r="A1377" s="1">
        <v>43380</v>
      </c>
      <c r="B1377">
        <f>WEEKDAY(Table4[[#This Row],[Date]],2)</f>
        <v>7</v>
      </c>
    </row>
    <row r="1378" spans="1:2" x14ac:dyDescent="0.35">
      <c r="A1378" s="1">
        <v>43381</v>
      </c>
      <c r="B1378">
        <f>WEEKDAY(Table4[[#This Row],[Date]],2)</f>
        <v>1</v>
      </c>
    </row>
    <row r="1379" spans="1:2" x14ac:dyDescent="0.35">
      <c r="A1379" s="1">
        <v>43382</v>
      </c>
      <c r="B1379">
        <f>WEEKDAY(Table4[[#This Row],[Date]],2)</f>
        <v>2</v>
      </c>
    </row>
    <row r="1380" spans="1:2" x14ac:dyDescent="0.35">
      <c r="A1380" s="1">
        <v>43383</v>
      </c>
      <c r="B1380">
        <f>WEEKDAY(Table4[[#This Row],[Date]],2)</f>
        <v>3</v>
      </c>
    </row>
    <row r="1381" spans="1:2" x14ac:dyDescent="0.35">
      <c r="A1381" s="1">
        <v>43384</v>
      </c>
      <c r="B1381">
        <f>WEEKDAY(Table4[[#This Row],[Date]],2)</f>
        <v>4</v>
      </c>
    </row>
    <row r="1382" spans="1:2" x14ac:dyDescent="0.35">
      <c r="A1382" s="1">
        <v>43385</v>
      </c>
      <c r="B1382">
        <f>WEEKDAY(Table4[[#This Row],[Date]],2)</f>
        <v>5</v>
      </c>
    </row>
    <row r="1383" spans="1:2" x14ac:dyDescent="0.35">
      <c r="A1383" s="1">
        <v>43386</v>
      </c>
      <c r="B1383">
        <f>WEEKDAY(Table4[[#This Row],[Date]],2)</f>
        <v>6</v>
      </c>
    </row>
    <row r="1384" spans="1:2" x14ac:dyDescent="0.35">
      <c r="A1384" s="1">
        <v>43387</v>
      </c>
      <c r="B1384">
        <f>WEEKDAY(Table4[[#This Row],[Date]],2)</f>
        <v>7</v>
      </c>
    </row>
    <row r="1385" spans="1:2" x14ac:dyDescent="0.35">
      <c r="A1385" s="1">
        <v>43388</v>
      </c>
      <c r="B1385">
        <f>WEEKDAY(Table4[[#This Row],[Date]],2)</f>
        <v>1</v>
      </c>
    </row>
    <row r="1386" spans="1:2" x14ac:dyDescent="0.35">
      <c r="A1386" s="1">
        <v>43389</v>
      </c>
      <c r="B1386">
        <f>WEEKDAY(Table4[[#This Row],[Date]],2)</f>
        <v>2</v>
      </c>
    </row>
    <row r="1387" spans="1:2" x14ac:dyDescent="0.35">
      <c r="A1387" s="1">
        <v>43390</v>
      </c>
      <c r="B1387">
        <f>WEEKDAY(Table4[[#This Row],[Date]],2)</f>
        <v>3</v>
      </c>
    </row>
    <row r="1388" spans="1:2" x14ac:dyDescent="0.35">
      <c r="A1388" s="1">
        <v>43391</v>
      </c>
      <c r="B1388">
        <f>WEEKDAY(Table4[[#This Row],[Date]],2)</f>
        <v>4</v>
      </c>
    </row>
    <row r="1389" spans="1:2" x14ac:dyDescent="0.35">
      <c r="A1389" s="1">
        <v>43392</v>
      </c>
      <c r="B1389">
        <f>WEEKDAY(Table4[[#This Row],[Date]],2)</f>
        <v>5</v>
      </c>
    </row>
    <row r="1390" spans="1:2" x14ac:dyDescent="0.35">
      <c r="A1390" s="1">
        <v>43393</v>
      </c>
      <c r="B1390">
        <f>WEEKDAY(Table4[[#This Row],[Date]],2)</f>
        <v>6</v>
      </c>
    </row>
    <row r="1391" spans="1:2" x14ac:dyDescent="0.35">
      <c r="A1391" s="1">
        <v>43394</v>
      </c>
      <c r="B1391">
        <f>WEEKDAY(Table4[[#This Row],[Date]],2)</f>
        <v>7</v>
      </c>
    </row>
    <row r="1392" spans="1:2" x14ac:dyDescent="0.35">
      <c r="A1392" s="1">
        <v>43395</v>
      </c>
      <c r="B1392">
        <f>WEEKDAY(Table4[[#This Row],[Date]],2)</f>
        <v>1</v>
      </c>
    </row>
    <row r="1393" spans="1:2" x14ac:dyDescent="0.35">
      <c r="A1393" s="1">
        <v>43396</v>
      </c>
      <c r="B1393">
        <f>WEEKDAY(Table4[[#This Row],[Date]],2)</f>
        <v>2</v>
      </c>
    </row>
    <row r="1394" spans="1:2" x14ac:dyDescent="0.35">
      <c r="A1394" s="1">
        <v>43397</v>
      </c>
      <c r="B1394">
        <f>WEEKDAY(Table4[[#This Row],[Date]],2)</f>
        <v>3</v>
      </c>
    </row>
    <row r="1395" spans="1:2" x14ac:dyDescent="0.35">
      <c r="A1395" s="1">
        <v>43398</v>
      </c>
      <c r="B1395">
        <f>WEEKDAY(Table4[[#This Row],[Date]],2)</f>
        <v>4</v>
      </c>
    </row>
    <row r="1396" spans="1:2" x14ac:dyDescent="0.35">
      <c r="A1396" s="1">
        <v>43399</v>
      </c>
      <c r="B1396">
        <f>WEEKDAY(Table4[[#This Row],[Date]],2)</f>
        <v>5</v>
      </c>
    </row>
    <row r="1397" spans="1:2" x14ac:dyDescent="0.35">
      <c r="A1397" s="1">
        <v>43400</v>
      </c>
      <c r="B1397">
        <f>WEEKDAY(Table4[[#This Row],[Date]],2)</f>
        <v>6</v>
      </c>
    </row>
    <row r="1398" spans="1:2" x14ac:dyDescent="0.35">
      <c r="A1398" s="1">
        <v>43401</v>
      </c>
      <c r="B1398">
        <f>WEEKDAY(Table4[[#This Row],[Date]],2)</f>
        <v>7</v>
      </c>
    </row>
    <row r="1399" spans="1:2" x14ac:dyDescent="0.35">
      <c r="A1399" s="1">
        <v>43402</v>
      </c>
      <c r="B1399">
        <f>WEEKDAY(Table4[[#This Row],[Date]],2)</f>
        <v>1</v>
      </c>
    </row>
    <row r="1400" spans="1:2" x14ac:dyDescent="0.35">
      <c r="A1400" s="1">
        <v>43403</v>
      </c>
      <c r="B1400">
        <f>WEEKDAY(Table4[[#This Row],[Date]],2)</f>
        <v>2</v>
      </c>
    </row>
    <row r="1401" spans="1:2" x14ac:dyDescent="0.35">
      <c r="A1401" s="1">
        <v>43404</v>
      </c>
      <c r="B1401">
        <f>WEEKDAY(Table4[[#This Row],[Date]],2)</f>
        <v>3</v>
      </c>
    </row>
    <row r="1402" spans="1:2" x14ac:dyDescent="0.35">
      <c r="A1402" s="1">
        <v>43405</v>
      </c>
      <c r="B1402">
        <f>WEEKDAY(Table4[[#This Row],[Date]],2)</f>
        <v>4</v>
      </c>
    </row>
    <row r="1403" spans="1:2" x14ac:dyDescent="0.35">
      <c r="A1403" s="1">
        <v>43406</v>
      </c>
      <c r="B1403">
        <f>WEEKDAY(Table4[[#This Row],[Date]],2)</f>
        <v>5</v>
      </c>
    </row>
    <row r="1404" spans="1:2" x14ac:dyDescent="0.35">
      <c r="A1404" s="1">
        <v>43407</v>
      </c>
      <c r="B1404">
        <f>WEEKDAY(Table4[[#This Row],[Date]],2)</f>
        <v>6</v>
      </c>
    </row>
    <row r="1405" spans="1:2" x14ac:dyDescent="0.35">
      <c r="A1405" s="1">
        <v>43408</v>
      </c>
      <c r="B1405">
        <f>WEEKDAY(Table4[[#This Row],[Date]],2)</f>
        <v>7</v>
      </c>
    </row>
    <row r="1406" spans="1:2" x14ac:dyDescent="0.35">
      <c r="A1406" s="1">
        <v>43409</v>
      </c>
      <c r="B1406">
        <f>WEEKDAY(Table4[[#This Row],[Date]],2)</f>
        <v>1</v>
      </c>
    </row>
    <row r="1407" spans="1:2" x14ac:dyDescent="0.35">
      <c r="A1407" s="1">
        <v>43410</v>
      </c>
      <c r="B1407">
        <f>WEEKDAY(Table4[[#This Row],[Date]],2)</f>
        <v>2</v>
      </c>
    </row>
    <row r="1408" spans="1:2" x14ac:dyDescent="0.35">
      <c r="A1408" s="1">
        <v>43411</v>
      </c>
      <c r="B1408">
        <f>WEEKDAY(Table4[[#This Row],[Date]],2)</f>
        <v>3</v>
      </c>
    </row>
    <row r="1409" spans="1:2" x14ac:dyDescent="0.35">
      <c r="A1409" s="1">
        <v>43412</v>
      </c>
      <c r="B1409">
        <f>WEEKDAY(Table4[[#This Row],[Date]],2)</f>
        <v>4</v>
      </c>
    </row>
    <row r="1410" spans="1:2" x14ac:dyDescent="0.35">
      <c r="A1410" s="1">
        <v>43413</v>
      </c>
      <c r="B1410">
        <f>WEEKDAY(Table4[[#This Row],[Date]],2)</f>
        <v>5</v>
      </c>
    </row>
    <row r="1411" spans="1:2" x14ac:dyDescent="0.35">
      <c r="A1411" s="1">
        <v>43414</v>
      </c>
      <c r="B1411">
        <f>WEEKDAY(Table4[[#This Row],[Date]],2)</f>
        <v>6</v>
      </c>
    </row>
    <row r="1412" spans="1:2" x14ac:dyDescent="0.35">
      <c r="A1412" s="1">
        <v>43415</v>
      </c>
      <c r="B1412">
        <f>WEEKDAY(Table4[[#This Row],[Date]],2)</f>
        <v>7</v>
      </c>
    </row>
    <row r="1413" spans="1:2" x14ac:dyDescent="0.35">
      <c r="A1413" s="1">
        <v>43416</v>
      </c>
      <c r="B1413">
        <f>WEEKDAY(Table4[[#This Row],[Date]],2)</f>
        <v>1</v>
      </c>
    </row>
    <row r="1414" spans="1:2" x14ac:dyDescent="0.35">
      <c r="A1414" s="1">
        <v>43417</v>
      </c>
      <c r="B1414">
        <f>WEEKDAY(Table4[[#This Row],[Date]],2)</f>
        <v>2</v>
      </c>
    </row>
    <row r="1415" spans="1:2" x14ac:dyDescent="0.35">
      <c r="A1415" s="1">
        <v>43418</v>
      </c>
      <c r="B1415">
        <f>WEEKDAY(Table4[[#This Row],[Date]],2)</f>
        <v>3</v>
      </c>
    </row>
    <row r="1416" spans="1:2" x14ac:dyDescent="0.35">
      <c r="A1416" s="1">
        <v>43419</v>
      </c>
      <c r="B1416">
        <f>WEEKDAY(Table4[[#This Row],[Date]],2)</f>
        <v>4</v>
      </c>
    </row>
    <row r="1417" spans="1:2" x14ac:dyDescent="0.35">
      <c r="A1417" s="1">
        <v>43420</v>
      </c>
      <c r="B1417">
        <f>WEEKDAY(Table4[[#This Row],[Date]],2)</f>
        <v>5</v>
      </c>
    </row>
    <row r="1418" spans="1:2" x14ac:dyDescent="0.35">
      <c r="A1418" s="1">
        <v>43421</v>
      </c>
      <c r="B1418">
        <f>WEEKDAY(Table4[[#This Row],[Date]],2)</f>
        <v>6</v>
      </c>
    </row>
    <row r="1419" spans="1:2" x14ac:dyDescent="0.35">
      <c r="A1419" s="1">
        <v>43422</v>
      </c>
      <c r="B1419">
        <f>WEEKDAY(Table4[[#This Row],[Date]],2)</f>
        <v>7</v>
      </c>
    </row>
    <row r="1420" spans="1:2" x14ac:dyDescent="0.35">
      <c r="A1420" s="1">
        <v>43423</v>
      </c>
      <c r="B1420">
        <f>WEEKDAY(Table4[[#This Row],[Date]],2)</f>
        <v>1</v>
      </c>
    </row>
    <row r="1421" spans="1:2" x14ac:dyDescent="0.35">
      <c r="A1421" s="1">
        <v>43424</v>
      </c>
      <c r="B1421">
        <f>WEEKDAY(Table4[[#This Row],[Date]],2)</f>
        <v>2</v>
      </c>
    </row>
    <row r="1422" spans="1:2" x14ac:dyDescent="0.35">
      <c r="A1422" s="1">
        <v>43425</v>
      </c>
      <c r="B1422">
        <f>WEEKDAY(Table4[[#This Row],[Date]],2)</f>
        <v>3</v>
      </c>
    </row>
    <row r="1423" spans="1:2" x14ac:dyDescent="0.35">
      <c r="A1423" s="1">
        <v>43426</v>
      </c>
      <c r="B1423">
        <f>WEEKDAY(Table4[[#This Row],[Date]],2)</f>
        <v>4</v>
      </c>
    </row>
    <row r="1424" spans="1:2" x14ac:dyDescent="0.35">
      <c r="A1424" s="1">
        <v>43427</v>
      </c>
      <c r="B1424">
        <f>WEEKDAY(Table4[[#This Row],[Date]],2)</f>
        <v>5</v>
      </c>
    </row>
    <row r="1425" spans="1:2" x14ac:dyDescent="0.35">
      <c r="A1425" s="1">
        <v>43428</v>
      </c>
      <c r="B1425">
        <f>WEEKDAY(Table4[[#This Row],[Date]],2)</f>
        <v>6</v>
      </c>
    </row>
    <row r="1426" spans="1:2" x14ac:dyDescent="0.35">
      <c r="A1426" s="1">
        <v>43429</v>
      </c>
      <c r="B1426">
        <f>WEEKDAY(Table4[[#This Row],[Date]],2)</f>
        <v>7</v>
      </c>
    </row>
    <row r="1427" spans="1:2" x14ac:dyDescent="0.35">
      <c r="A1427" s="1">
        <v>43430</v>
      </c>
      <c r="B1427">
        <f>WEEKDAY(Table4[[#This Row],[Date]],2)</f>
        <v>1</v>
      </c>
    </row>
    <row r="1428" spans="1:2" x14ac:dyDescent="0.35">
      <c r="A1428" s="1">
        <v>43431</v>
      </c>
      <c r="B1428">
        <f>WEEKDAY(Table4[[#This Row],[Date]],2)</f>
        <v>2</v>
      </c>
    </row>
    <row r="1429" spans="1:2" x14ac:dyDescent="0.35">
      <c r="A1429" s="1">
        <v>43432</v>
      </c>
      <c r="B1429">
        <f>WEEKDAY(Table4[[#This Row],[Date]],2)</f>
        <v>3</v>
      </c>
    </row>
    <row r="1430" spans="1:2" x14ac:dyDescent="0.35">
      <c r="A1430" s="1">
        <v>43433</v>
      </c>
      <c r="B1430">
        <f>WEEKDAY(Table4[[#This Row],[Date]],2)</f>
        <v>4</v>
      </c>
    </row>
    <row r="1431" spans="1:2" x14ac:dyDescent="0.35">
      <c r="A1431" s="1">
        <v>43434</v>
      </c>
      <c r="B1431">
        <f>WEEKDAY(Table4[[#This Row],[Date]],2)</f>
        <v>5</v>
      </c>
    </row>
    <row r="1432" spans="1:2" x14ac:dyDescent="0.35">
      <c r="A1432" s="1">
        <v>43435</v>
      </c>
      <c r="B1432">
        <f>WEEKDAY(Table4[[#This Row],[Date]],2)</f>
        <v>6</v>
      </c>
    </row>
    <row r="1433" spans="1:2" x14ac:dyDescent="0.35">
      <c r="A1433" s="1">
        <v>43436</v>
      </c>
      <c r="B1433">
        <f>WEEKDAY(Table4[[#This Row],[Date]],2)</f>
        <v>7</v>
      </c>
    </row>
    <row r="1434" spans="1:2" x14ac:dyDescent="0.35">
      <c r="A1434" s="1">
        <v>43437</v>
      </c>
      <c r="B1434">
        <f>WEEKDAY(Table4[[#This Row],[Date]],2)</f>
        <v>1</v>
      </c>
    </row>
    <row r="1435" spans="1:2" x14ac:dyDescent="0.35">
      <c r="A1435" s="1">
        <v>43438</v>
      </c>
      <c r="B1435">
        <f>WEEKDAY(Table4[[#This Row],[Date]],2)</f>
        <v>2</v>
      </c>
    </row>
    <row r="1436" spans="1:2" x14ac:dyDescent="0.35">
      <c r="A1436" s="1">
        <v>43439</v>
      </c>
      <c r="B1436">
        <f>WEEKDAY(Table4[[#This Row],[Date]],2)</f>
        <v>3</v>
      </c>
    </row>
    <row r="1437" spans="1:2" x14ac:dyDescent="0.35">
      <c r="A1437" s="1">
        <v>43440</v>
      </c>
      <c r="B1437">
        <f>WEEKDAY(Table4[[#This Row],[Date]],2)</f>
        <v>4</v>
      </c>
    </row>
    <row r="1438" spans="1:2" x14ac:dyDescent="0.35">
      <c r="A1438" s="1">
        <v>43441</v>
      </c>
      <c r="B1438">
        <f>WEEKDAY(Table4[[#This Row],[Date]],2)</f>
        <v>5</v>
      </c>
    </row>
    <row r="1439" spans="1:2" x14ac:dyDescent="0.35">
      <c r="A1439" s="1">
        <v>43442</v>
      </c>
      <c r="B1439">
        <f>WEEKDAY(Table4[[#This Row],[Date]],2)</f>
        <v>6</v>
      </c>
    </row>
    <row r="1440" spans="1:2" x14ac:dyDescent="0.35">
      <c r="A1440" s="1">
        <v>43443</v>
      </c>
      <c r="B1440">
        <f>WEEKDAY(Table4[[#This Row],[Date]],2)</f>
        <v>7</v>
      </c>
    </row>
    <row r="1441" spans="1:2" x14ac:dyDescent="0.35">
      <c r="A1441" s="1">
        <v>43444</v>
      </c>
      <c r="B1441">
        <f>WEEKDAY(Table4[[#This Row],[Date]],2)</f>
        <v>1</v>
      </c>
    </row>
    <row r="1442" spans="1:2" x14ac:dyDescent="0.35">
      <c r="A1442" s="1">
        <v>43445</v>
      </c>
      <c r="B1442">
        <f>WEEKDAY(Table4[[#This Row],[Date]],2)</f>
        <v>2</v>
      </c>
    </row>
    <row r="1443" spans="1:2" x14ac:dyDescent="0.35">
      <c r="A1443" s="1">
        <v>43446</v>
      </c>
      <c r="B1443">
        <f>WEEKDAY(Table4[[#This Row],[Date]],2)</f>
        <v>3</v>
      </c>
    </row>
    <row r="1444" spans="1:2" x14ac:dyDescent="0.35">
      <c r="A1444" s="1">
        <v>43447</v>
      </c>
      <c r="B1444">
        <f>WEEKDAY(Table4[[#This Row],[Date]],2)</f>
        <v>4</v>
      </c>
    </row>
    <row r="1445" spans="1:2" x14ac:dyDescent="0.35">
      <c r="A1445" s="1">
        <v>43448</v>
      </c>
      <c r="B1445">
        <f>WEEKDAY(Table4[[#This Row],[Date]],2)</f>
        <v>5</v>
      </c>
    </row>
    <row r="1446" spans="1:2" x14ac:dyDescent="0.35">
      <c r="A1446" s="1">
        <v>43449</v>
      </c>
      <c r="B1446">
        <f>WEEKDAY(Table4[[#This Row],[Date]],2)</f>
        <v>6</v>
      </c>
    </row>
    <row r="1447" spans="1:2" x14ac:dyDescent="0.35">
      <c r="A1447" s="1">
        <v>43450</v>
      </c>
      <c r="B1447">
        <f>WEEKDAY(Table4[[#This Row],[Date]],2)</f>
        <v>7</v>
      </c>
    </row>
    <row r="1448" spans="1:2" x14ac:dyDescent="0.35">
      <c r="A1448" s="1">
        <v>43451</v>
      </c>
      <c r="B1448">
        <f>WEEKDAY(Table4[[#This Row],[Date]],2)</f>
        <v>1</v>
      </c>
    </row>
    <row r="1449" spans="1:2" x14ac:dyDescent="0.35">
      <c r="A1449" s="1">
        <v>43452</v>
      </c>
      <c r="B1449">
        <f>WEEKDAY(Table4[[#This Row],[Date]],2)</f>
        <v>2</v>
      </c>
    </row>
    <row r="1450" spans="1:2" x14ac:dyDescent="0.35">
      <c r="A1450" s="1">
        <v>43453</v>
      </c>
      <c r="B1450">
        <f>WEEKDAY(Table4[[#This Row],[Date]],2)</f>
        <v>3</v>
      </c>
    </row>
    <row r="1451" spans="1:2" x14ac:dyDescent="0.35">
      <c r="A1451" s="1">
        <v>43454</v>
      </c>
      <c r="B1451">
        <f>WEEKDAY(Table4[[#This Row],[Date]],2)</f>
        <v>4</v>
      </c>
    </row>
    <row r="1452" spans="1:2" x14ac:dyDescent="0.35">
      <c r="A1452" s="1">
        <v>43455</v>
      </c>
      <c r="B1452">
        <f>WEEKDAY(Table4[[#This Row],[Date]],2)</f>
        <v>5</v>
      </c>
    </row>
    <row r="1453" spans="1:2" x14ac:dyDescent="0.35">
      <c r="A1453" s="1">
        <v>43456</v>
      </c>
      <c r="B1453">
        <f>WEEKDAY(Table4[[#This Row],[Date]],2)</f>
        <v>6</v>
      </c>
    </row>
    <row r="1454" spans="1:2" x14ac:dyDescent="0.35">
      <c r="A1454" s="1">
        <v>43457</v>
      </c>
      <c r="B1454">
        <f>WEEKDAY(Table4[[#This Row],[Date]],2)</f>
        <v>7</v>
      </c>
    </row>
    <row r="1455" spans="1:2" x14ac:dyDescent="0.35">
      <c r="A1455" s="1">
        <v>43458</v>
      </c>
      <c r="B1455">
        <f>WEEKDAY(Table4[[#This Row],[Date]],2)</f>
        <v>1</v>
      </c>
    </row>
    <row r="1456" spans="1:2" x14ac:dyDescent="0.35">
      <c r="A1456" s="1">
        <v>43459</v>
      </c>
      <c r="B1456">
        <f>WEEKDAY(Table4[[#This Row],[Date]],2)</f>
        <v>2</v>
      </c>
    </row>
    <row r="1457" spans="1:2" x14ac:dyDescent="0.35">
      <c r="A1457" s="1">
        <v>43460</v>
      </c>
      <c r="B1457">
        <f>WEEKDAY(Table4[[#This Row],[Date]],2)</f>
        <v>3</v>
      </c>
    </row>
    <row r="1458" spans="1:2" x14ac:dyDescent="0.35">
      <c r="A1458" s="1">
        <v>43461</v>
      </c>
      <c r="B1458">
        <f>WEEKDAY(Table4[[#This Row],[Date]],2)</f>
        <v>4</v>
      </c>
    </row>
    <row r="1459" spans="1:2" x14ac:dyDescent="0.35">
      <c r="A1459" s="1">
        <v>43462</v>
      </c>
      <c r="B1459">
        <f>WEEKDAY(Table4[[#This Row],[Date]],2)</f>
        <v>5</v>
      </c>
    </row>
    <row r="1460" spans="1:2" x14ac:dyDescent="0.35">
      <c r="A1460" s="1">
        <v>43463</v>
      </c>
      <c r="B1460">
        <f>WEEKDAY(Table4[[#This Row],[Date]],2)</f>
        <v>6</v>
      </c>
    </row>
    <row r="1461" spans="1:2" x14ac:dyDescent="0.35">
      <c r="A1461" s="1">
        <v>43464</v>
      </c>
      <c r="B1461">
        <f>WEEKDAY(Table4[[#This Row],[Date]],2)</f>
        <v>7</v>
      </c>
    </row>
    <row r="1462" spans="1:2" x14ac:dyDescent="0.35">
      <c r="A1462" s="1">
        <v>43465</v>
      </c>
      <c r="B1462">
        <f>WEEKDAY(Table4[[#This Row],[Date]],2)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A X Y z V 3 p a F e + j A A A A 9 g A A A B I A H A B D b 2 5 m a W c v U G F j a 2 F n Z S 5 4 b W w g o h g A K K A U A A A A A A A A A A A A A A A A A A A A A A A A A A A A h Y + x D o I w F E V / h b y d t t T F k E c d D J s k J i b G t S k V G q E Y W i z / 5 u A n + Q t i F H V z v O e e 4 d 7 7 9 Y a r s W 2 i i + 6 d 6 W w G C W E Q a a u 6 0 t g q g 8 E f 4 y W s B G 6 l O s l K R 5 N s X T q 6 M o P a + 3 N K a Q i B h A X p + o p y x h J 6 K D Y 7 V e t W w k c 2 / + X Y W O e l V R o E 7 l 9 j B C c J Z 4 R z T h j S G W J h 7 F f g 0 9 5 n + w N x P T R + 6 L X Q P s 5 z p H N E + v 4 g H l B L A w Q U A A I A C A A B d j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Y z V 1 + 3 u E K r A Q A A U g U A A B M A H A B G b 3 J t d W x h c y 9 T Z W N 0 a W 9 u M S 5 t I K I Y A C i g F A A A A A A A A A A A A A A A A A A A A A A A A A A A A N W S T 2 / T Q B D F z 0 T K d 1 i Z i 6 O u r A a R I k A + o E 0 D F a g q c r h Q I 7 S s h 3 S l 9 U 6 0 M 1 s S V f 3 u b J Q 0 f 5 D x G X z x e n 6 j N / O 8 j 8 C w R S + q 7 X v 8 d j g Y D u h O B 2 j E V L N W + P 0 m Y B M N k y i F A x 4 O R H o q j M F A q i i 6 L 6 Z o Y g u e 8 5 l 1 U C j 0 n D 4 o z 9 S b + g t B o P o j + G D n u K S Z 9 R j 0 + 4 B x W U / x l 3 e o G 6 o v V x C M J a A z 7 Z u z z V S C N C 4 f j w 5 I J C S e U H 1 y O F q x M H S f j e T t F J x t L U M o M 5 l J o d D F 1 l M 5 k e L S G 2 y s X 5 Q X k / P z s R S f I z J U v H Z Q H o 7 F N X r 4 N p J b r 8 + z J N 8 m 1 o g P o J t k K E v G 5 / p H a t y R X T 3 f / h Y p b n f 1 d 8 5 V R j s d q O Q Q j y X V n f a L p D h f L + E g N w / a 0 0 8 M 7 X b j D a S 8 Y 7 5 8 e M h 2 n s V V k x x e e b 5 4 W W z 6 H 6 U 4 s G v d Q q K c 6 o J h x S d Q a Y Y F h n W v w r 6 p V + o m W H N K H 0 f D g f W d b j s i p i I x t s n Z P 5 y x / Y 4 F r / i P k D 0 7 C t n r o 5 C N X 0 x e / c 8 Z e / L c G Z E 9 n P m u b O z x p 3 5 c w W J z s X 9 v U J b X P R S j 5 9 D T U H G K c B 8 O A D 3 T v 9 p l u k w 4 t d + X 7 t 9 Q S w E C L Q A U A A I A C A A B d j N X e l o V 7 6 M A A A D 2 A A A A E g A A A A A A A A A A A A A A A A A A A A A A Q 2 9 u Z m l n L 1 B h Y 2 t h Z 2 U u e G 1 s U E s B A i 0 A F A A C A A g A A X Y z V w / K 6 a u k A A A A 6 Q A A A B M A A A A A A A A A A A A A A A A A 7 w A A A F t D b 2 5 0 Z W 5 0 X 1 R 5 c G V z X S 5 4 b W x Q S w E C L Q A U A A I A C A A B d j N X X 7 e 4 Q q s B A A B S B Q A A E w A A A A A A A A A A A A A A A A D g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G A A A A A A A A I E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U N v X 1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l U M T E 6 N D c 6 M D U u M j U w O T A x N 1 o i I C 8 + P E V u d H J 5 I F R 5 c G U 9 I k Z p b G x D b 2 x 1 b W 5 U e X B l c y I g V m F s d W U 9 I n N B d 1 l E Q m d Z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D b 1 9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M T o 0 O D o w M i 4 5 M z U 0 M T E 4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N x + O D 0 O O R b Q a c C J I a e 1 F A A A A A A I A A A A A A B B m A A A A A Q A A I A A A A G 3 t M p Y b m b 6 N T i r v 9 V 2 8 i 1 E 6 G 6 j 5 5 h c C U v z U W s s t D i 3 o A A A A A A 6 A A A A A A g A A I A A A A F W S n + 3 M k 8 E Z p 2 F c A C F o k Y Y n T A a E A B R C d W B 7 w + M D a s X 4 U A A A A O S D h Z X 3 M T 6 / j 1 z p Z / i J O 7 l i V h r + v T D m 0 M g B 2 g M K V m Q e v U 3 h G d o u t U D 7 t B z L G g K 7 v i W Y m T v U 0 q 9 q a d n h b U N z q a D B 3 E O B 7 e Z D f Y L u u i L R u / e R Q A A A A G b o l D 6 + X d E j 4 d f U q Z 5 j Y m V o h 8 A t 7 8 h c a P L x 5 G d a 0 e r X V z j x v O Y q p 7 Y 5 v t b W a r W E j f t k s i F C S A 2 g g K E y / w e J x 8 4 = < / D a t a M a s h u p > 
</file>

<file path=customXml/itemProps1.xml><?xml version="1.0" encoding="utf-8"?>
<ds:datastoreItem xmlns:ds="http://schemas.openxmlformats.org/officeDocument/2006/customXml" ds:itemID="{BE7051E6-A130-4973-B96D-F265947865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Customers</vt:lpstr>
      <vt:lpstr>Products</vt:lpstr>
      <vt:lpstr>Sheet2</vt:lpstr>
      <vt:lpstr>Orders</vt:lpstr>
      <vt:lpstr>Dates</vt:lpstr>
      <vt:lpstr>Orders!_FilterDatabase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Kenri Tops | Finora Group</cp:lastModifiedBy>
  <dcterms:created xsi:type="dcterms:W3CDTF">2023-07-26T13:39:43Z</dcterms:created>
  <dcterms:modified xsi:type="dcterms:W3CDTF">2023-09-19T15:57:51Z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3ac37d-ac47-4a83-9af5-c98481a4fbe2_Enabled">
    <vt:lpwstr>true</vt:lpwstr>
  </property>
  <property fmtid="{D5CDD505-2E9C-101B-9397-08002B2CF9AE}" pid="3" name="MSIP_Label_e63ac37d-ac47-4a83-9af5-c98481a4fbe2_SetDate">
    <vt:lpwstr>2023-09-19T15:57:04Z</vt:lpwstr>
  </property>
  <property fmtid="{D5CDD505-2E9C-101B-9397-08002B2CF9AE}" pid="4" name="MSIP_Label_e63ac37d-ac47-4a83-9af5-c98481a4fbe2_Method">
    <vt:lpwstr>Standard</vt:lpwstr>
  </property>
  <property fmtid="{D5CDD505-2E9C-101B-9397-08002B2CF9AE}" pid="5" name="MSIP_Label_e63ac37d-ac47-4a83-9af5-c98481a4fbe2_Name">
    <vt:lpwstr>General</vt:lpwstr>
  </property>
  <property fmtid="{D5CDD505-2E9C-101B-9397-08002B2CF9AE}" pid="6" name="MSIP_Label_e63ac37d-ac47-4a83-9af5-c98481a4fbe2_SiteId">
    <vt:lpwstr>7b96cdb5-713d-4107-bbd8-db882a32926a</vt:lpwstr>
  </property>
  <property fmtid="{D5CDD505-2E9C-101B-9397-08002B2CF9AE}" pid="7" name="MSIP_Label_e63ac37d-ac47-4a83-9af5-c98481a4fbe2_ActionId">
    <vt:lpwstr>b9e7acf9-5f0d-42d6-8e4a-4f802379a01f</vt:lpwstr>
  </property>
  <property fmtid="{D5CDD505-2E9C-101B-9397-08002B2CF9AE}" pid="8" name="MSIP_Label_e63ac37d-ac47-4a83-9af5-c98481a4fbe2_ContentBits">
    <vt:lpwstr>0</vt:lpwstr>
  </property>
</Properties>
</file>