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TI\Projects\EXCEL Tasks\"/>
    </mc:Choice>
  </mc:AlternateContent>
  <xr:revisionPtr revIDLastSave="0" documentId="13_ncr:1_{FD7BEBCD-0B38-44E5-956D-CBD651AE1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1" sheetId="2" r:id="rId1"/>
  </sheets>
  <externalReferences>
    <externalReference r:id="rId2"/>
  </externalReferences>
  <definedNames>
    <definedName name="_xlnm._FilterDatabase" localSheetId="0" hidden="1">Task1!$H$1:$H$11</definedName>
    <definedName name="GRADES">[1]Sheet1!$H$18:$I$25</definedName>
    <definedName name="GRADES2">[1]Sheet1!#REF!</definedName>
    <definedName name="Order_Month">[1]Orders!#REF!</definedName>
    <definedName name="Order_No">[1]Orders!$A$6:$A$1044</definedName>
    <definedName name="Order_Priority">[1]Orders!$J$6:$J$1044</definedName>
    <definedName name="Ship_Date">[1]Orders!$O$6:$O$1044</definedName>
    <definedName name="Ship_Time">[1]Orders!#REF!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2" l="1"/>
  <c r="H27" i="2"/>
  <c r="H26" i="2"/>
  <c r="H25" i="2"/>
  <c r="H24" i="2"/>
  <c r="H23" i="2"/>
  <c r="H22" i="2"/>
  <c r="H21" i="2"/>
  <c r="D21" i="2"/>
  <c r="H20" i="2"/>
  <c r="D20" i="2"/>
  <c r="H19" i="2"/>
  <c r="H16" i="2"/>
  <c r="H15" i="2"/>
  <c r="D15" i="2"/>
  <c r="I11" i="2"/>
  <c r="F11" i="2"/>
  <c r="I10" i="2"/>
  <c r="F10" i="2"/>
  <c r="I9" i="2"/>
  <c r="F9" i="2"/>
  <c r="I8" i="2"/>
  <c r="F8" i="2"/>
  <c r="I7" i="2"/>
  <c r="F7" i="2"/>
  <c r="I6" i="2"/>
  <c r="F6" i="2"/>
  <c r="D18" i="2" s="1"/>
  <c r="I5" i="2"/>
  <c r="F5" i="2"/>
  <c r="I4" i="2"/>
  <c r="F4" i="2"/>
  <c r="I3" i="2"/>
  <c r="F3" i="2"/>
  <c r="D19" i="2" s="1"/>
  <c r="M2" i="2" a="1"/>
  <c r="M2" i="2" s="1"/>
  <c r="L2" i="2" a="1"/>
  <c r="L2" i="2" s="1"/>
  <c r="K2" i="2" a="1"/>
  <c r="K2" i="2" s="1"/>
  <c r="I2" i="2"/>
  <c r="F2" i="2"/>
  <c r="D23" i="2" s="1"/>
  <c r="G2" i="2" l="1" a="1"/>
  <c r="G2" i="2" s="1"/>
  <c r="D16" i="2"/>
  <c r="D22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<sst xmlns="http://schemas.openxmlformats.org/spreadsheetml/2006/main" count="73" uniqueCount="68">
  <si>
    <t>#</t>
  </si>
  <si>
    <t>F Name</t>
  </si>
  <si>
    <t>L Name</t>
  </si>
  <si>
    <t>Salary in USD</t>
  </si>
  <si>
    <t>Exchange rate</t>
  </si>
  <si>
    <t>Salary in LE</t>
  </si>
  <si>
    <t>Salary Order</t>
  </si>
  <si>
    <r>
      <t xml:space="preserve">Salary Order </t>
    </r>
    <r>
      <rPr>
        <sz val="11"/>
        <color theme="1"/>
        <rFont val="Calibri"/>
        <family val="2"/>
        <scheme val="minor"/>
      </rPr>
      <t>using (conditional formatting)</t>
    </r>
  </si>
  <si>
    <t>if</t>
  </si>
  <si>
    <t>Full Name</t>
  </si>
  <si>
    <t>No Of Letters</t>
  </si>
  <si>
    <t>First Letter</t>
  </si>
  <si>
    <t>Last Letter</t>
  </si>
  <si>
    <t>Ahmed</t>
  </si>
  <si>
    <t>Yassin</t>
  </si>
  <si>
    <t>Ahmed Yassin</t>
  </si>
  <si>
    <t>Mohamed</t>
  </si>
  <si>
    <t>ismail</t>
  </si>
  <si>
    <t>Mohamed ismail</t>
  </si>
  <si>
    <t>Kamal</t>
  </si>
  <si>
    <t>Hussien</t>
  </si>
  <si>
    <t>Kamal Hussien</t>
  </si>
  <si>
    <t>Ali</t>
  </si>
  <si>
    <t>Ismail</t>
  </si>
  <si>
    <t>Ali Ismail</t>
  </si>
  <si>
    <t>Eyad</t>
  </si>
  <si>
    <t>Eyad Ahmed</t>
  </si>
  <si>
    <t>Mazen</t>
  </si>
  <si>
    <t>sameh</t>
  </si>
  <si>
    <t>Mazen sameh</t>
  </si>
  <si>
    <t>Nermeen</t>
  </si>
  <si>
    <t>Nermeen Ali</t>
  </si>
  <si>
    <t>Ramy</t>
  </si>
  <si>
    <t>Hassan</t>
  </si>
  <si>
    <t>Ramy Hassan</t>
  </si>
  <si>
    <t>Sayed</t>
  </si>
  <si>
    <t>Hassan Sayed</t>
  </si>
  <si>
    <t>Yamen</t>
  </si>
  <si>
    <t>Yamen Mohamed</t>
  </si>
  <si>
    <t>Total  Salaries</t>
  </si>
  <si>
    <t>Total High Salaries</t>
  </si>
  <si>
    <t>AVG</t>
  </si>
  <si>
    <t>No of High  Salaries</t>
  </si>
  <si>
    <t>Emp_ID</t>
  </si>
  <si>
    <t>Name</t>
  </si>
  <si>
    <t>MAX</t>
  </si>
  <si>
    <t>ahmed yssin</t>
  </si>
  <si>
    <t>MIN</t>
  </si>
  <si>
    <t>Emp_Name</t>
  </si>
  <si>
    <t>mohamed ismail</t>
  </si>
  <si>
    <t>No of Salaries</t>
  </si>
  <si>
    <t>kamal Hussien</t>
  </si>
  <si>
    <t>No of Names</t>
  </si>
  <si>
    <t>ali ismail</t>
  </si>
  <si>
    <t>No empty Cells</t>
  </si>
  <si>
    <t>eyad ahmed</t>
  </si>
  <si>
    <t>Second High Salary</t>
  </si>
  <si>
    <t>Mazen Sameh</t>
  </si>
  <si>
    <t>Second Low Salary</t>
  </si>
  <si>
    <t>Nermeen ali</t>
  </si>
  <si>
    <t>eamy hassan</t>
  </si>
  <si>
    <t>hassan sayed</t>
  </si>
  <si>
    <t>yamen mohamed</t>
  </si>
  <si>
    <t>ahmed fawzy</t>
  </si>
  <si>
    <t>tamer talat</t>
  </si>
  <si>
    <t>maha ahmed</t>
  </si>
  <si>
    <t>larin ahmed</t>
  </si>
  <si>
    <t>Note 
In if question it based on the salary column, I want you to classify the salary between low, medium 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</si>
</sst>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\ [$ج.م.‏-C01]"/>
    <numFmt numFmtId="166" formatCode="_-* #,##0\ [$ج.م.‏-C01]_-;\-* #,##0\ [$ج.م.‏-C01]_-;_-* &quot;-&quot;??\ [$ج.م.‏-C01]_-;_-@_-"/>
    <numFmt numFmtId="167" formatCode="#,##0.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خط النص الأساسي"/>
      <family val="2"/>
      <charset val="178"/>
    </font>
    <font>
      <sz val="11"/>
      <name val="خط النص الأساسي"/>
      <family val="2"/>
      <charset val="178"/>
    </font>
    <font>
      <b/>
      <sz val="16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24994659260841701"/>
      </bottom>
      <diagonal/>
    </border>
    <border>
      <left/>
      <right/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thin">
        <color indexed="64"/>
      </bottom>
      <diagonal/>
    </border>
    <border>
      <left/>
      <right/>
      <top style="medium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2499465926084170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165" fontId="1" fillId="0" borderId="1" xfId="2" applyNumberFormat="1" applyFont="1" applyBorder="1" applyAlignment="1">
      <alignment horizontal="center" vertical="center"/>
    </xf>
    <xf numFmtId="166" fontId="1" fillId="0" borderId="1" xfId="2" applyNumberFormat="1" applyFont="1" applyBorder="1" applyAlignment="1">
      <alignment horizontal="center" vertic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7" fontId="1" fillId="0" borderId="1" xfId="1" applyNumberFormat="1" applyBorder="1" applyAlignment="1">
      <alignment horizontal="center"/>
    </xf>
    <xf numFmtId="167" fontId="1" fillId="0" borderId="0" xfId="1" applyNumberForma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3" borderId="5" xfId="1" applyFill="1" applyBorder="1"/>
    <xf numFmtId="0" fontId="1" fillId="3" borderId="0" xfId="1" applyFill="1"/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0" borderId="6" xfId="1" applyFont="1" applyBorder="1" applyAlignment="1">
      <alignment horizontal="left"/>
    </xf>
    <xf numFmtId="3" fontId="2" fillId="0" borderId="7" xfId="1" applyNumberFormat="1" applyFont="1" applyBorder="1" applyAlignment="1">
      <alignment horizontal="center"/>
    </xf>
    <xf numFmtId="0" fontId="2" fillId="0" borderId="8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3" fontId="2" fillId="0" borderId="10" xfId="1" applyNumberFormat="1" applyFont="1" applyBorder="1" applyAlignment="1">
      <alignment horizontal="center"/>
    </xf>
    <xf numFmtId="0" fontId="2" fillId="0" borderId="11" xfId="1" applyFont="1" applyBorder="1" applyAlignment="1">
      <alignment horizontal="left"/>
    </xf>
    <xf numFmtId="0" fontId="2" fillId="0" borderId="12" xfId="1" applyFont="1" applyBorder="1" applyAlignment="1">
      <alignment horizontal="left"/>
    </xf>
    <xf numFmtId="3" fontId="2" fillId="0" borderId="13" xfId="1" applyNumberFormat="1" applyFont="1" applyBorder="1" applyAlignment="1">
      <alignment horizontal="center"/>
    </xf>
    <xf numFmtId="0" fontId="6" fillId="4" borderId="14" xfId="3" applyFont="1" applyFill="1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2" fillId="0" borderId="0" xfId="1" applyFont="1"/>
    <xf numFmtId="0" fontId="1" fillId="0" borderId="1" xfId="1" applyBorder="1" applyAlignment="1">
      <alignment horizontal="center" vertical="center"/>
    </xf>
    <xf numFmtId="0" fontId="7" fillId="0" borderId="0" xfId="1" applyFont="1" applyAlignment="1">
      <alignment horizontal="center" wrapText="1"/>
    </xf>
    <xf numFmtId="0" fontId="1" fillId="0" borderId="0" xfId="1" applyAlignment="1">
      <alignment horizontal="center"/>
    </xf>
  </cellXfs>
  <cellStyles count="4">
    <cellStyle name="Comma 2" xfId="2" xr:uid="{CD1B713F-DDD1-4E14-97D9-04572FC3A32B}"/>
    <cellStyle name="Normal" xfId="0" builtinId="0"/>
    <cellStyle name="Normal 2" xfId="1" xr:uid="{612C7412-7C19-4060-93F1-1FAD8FB1F31B}"/>
    <cellStyle name="عادي 2" xfId="3" xr:uid="{A178B3C1-B426-458F-A0B5-57A52AB36A93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HIsmail\Desktop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Sheet1"/>
      <sheetName val="yes and no (2)"/>
      <sheetName val="yes and no"/>
      <sheetName val="Sheet3"/>
      <sheetName val="Sheet2"/>
      <sheetName val="Sheet4"/>
      <sheetName val="piviot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>
        <row r="18">
          <cell r="H18" t="str">
            <v>D</v>
          </cell>
          <cell r="I18" t="str">
            <v>G</v>
          </cell>
        </row>
        <row r="19">
          <cell r="H19">
            <v>0</v>
          </cell>
          <cell r="I19" t="str">
            <v>F</v>
          </cell>
        </row>
        <row r="20">
          <cell r="H20">
            <v>50</v>
          </cell>
          <cell r="I20" t="str">
            <v>P</v>
          </cell>
        </row>
        <row r="21">
          <cell r="H21">
            <v>60</v>
          </cell>
          <cell r="I21" t="str">
            <v>G</v>
          </cell>
        </row>
        <row r="22">
          <cell r="H22">
            <v>70</v>
          </cell>
          <cell r="I22" t="str">
            <v>VG</v>
          </cell>
        </row>
        <row r="23">
          <cell r="H23">
            <v>80</v>
          </cell>
          <cell r="I23" t="str">
            <v>EX</v>
          </cell>
        </row>
        <row r="24">
          <cell r="H24">
            <v>90</v>
          </cell>
          <cell r="I24" t="str">
            <v>EXH</v>
          </cell>
        </row>
        <row r="25">
          <cell r="H25">
            <v>100</v>
          </cell>
          <cell r="I25" t="str">
            <v>EXH2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8E69D-0D34-4470-AED6-C5AEE6956893}" name="Table142" displayName="Table142" ref="K16:L30" totalsRowShown="0" headerRowDxfId="5" dataDxfId="4" headerRowBorderDxfId="2" tableBorderDxfId="3" headerRowCellStyle="عادي 2" dataCellStyle="عادي 2">
  <tableColumns count="2">
    <tableColumn id="1" xr3:uid="{817D4D90-392D-4293-BBBB-8030857F1710}" name="Emp_ID" dataDxfId="1" dataCellStyle="عادي 2"/>
    <tableColumn id="2" xr3:uid="{C3A3F142-9062-4A8E-8258-59670AA2154F}" name="Name" dataDxfId="0" dataCellStyle="عادي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3037-CE78-4204-BB2B-1B303DB66B45}">
  <dimension ref="A1:O37"/>
  <sheetViews>
    <sheetView tabSelected="1" zoomScale="106" zoomScaleNormal="110" workbookViewId="0">
      <selection activeCell="D19" sqref="D19"/>
    </sheetView>
  </sheetViews>
  <sheetFormatPr defaultColWidth="9" defaultRowHeight="14.4"/>
  <cols>
    <col min="1" max="1" width="3.21875" style="4" bestFit="1" customWidth="1"/>
    <col min="2" max="2" width="9.5546875" style="25" bestFit="1" customWidth="1"/>
    <col min="3" max="3" width="17.88671875" style="25" bestFit="1" customWidth="1"/>
    <col min="4" max="4" width="12.88671875" style="19" bestFit="1" customWidth="1"/>
    <col min="5" max="5" width="13.33203125" style="19" bestFit="1" customWidth="1"/>
    <col min="6" max="6" width="11.33203125" style="24" bestFit="1" customWidth="1"/>
    <col min="7" max="7" width="14.21875" style="24" bestFit="1" customWidth="1"/>
    <col min="8" max="8" width="44.33203125" style="19" customWidth="1"/>
    <col min="9" max="9" width="13.44140625" style="19" customWidth="1"/>
    <col min="10" max="10" width="15.109375" style="4" bestFit="1" customWidth="1"/>
    <col min="11" max="11" width="12.77734375" style="19" bestFit="1" customWidth="1"/>
    <col min="12" max="12" width="16.21875" style="19" bestFit="1" customWidth="1"/>
    <col min="13" max="13" width="10.33203125" style="19" bestFit="1" customWidth="1"/>
    <col min="14" max="14" width="11" style="19" customWidth="1"/>
    <col min="15" max="15" width="8.44140625" style="4" bestFit="1" customWidth="1"/>
    <col min="16" max="16" width="17.5546875" style="4" customWidth="1"/>
    <col min="17" max="16384" width="9" style="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1:15">
      <c r="A2" s="5">
        <v>1</v>
      </c>
      <c r="B2" s="6" t="s">
        <v>13</v>
      </c>
      <c r="C2" s="6" t="s">
        <v>14</v>
      </c>
      <c r="D2" s="7">
        <v>671.49631999999997</v>
      </c>
      <c r="E2" s="8">
        <v>30.89</v>
      </c>
      <c r="F2" s="9">
        <f>D2 * $E$2</f>
        <v>20742.5213248</v>
      </c>
      <c r="G2" s="10" cm="1">
        <f t="array" ref="G2:G11">_xlfn._xlws.SORT(F2:F11)</f>
        <v>15445</v>
      </c>
      <c r="H2" s="9">
        <v>20742.5213248</v>
      </c>
      <c r="I2" s="5" t="str">
        <f>IF(H2&lt;20000,"LOW",(IF(H2&lt;25000,"MEDIUM","HIGH")))</f>
        <v>MEDIUM</v>
      </c>
      <c r="J2" s="11" t="s">
        <v>15</v>
      </c>
      <c r="K2" s="5" cm="1">
        <f t="array" ref="K2:K11">LEN(J2:J11) - 1</f>
        <v>11</v>
      </c>
      <c r="L2" s="12" t="str" cm="1">
        <f t="array" ref="L2:L11">LEFT(J2:J11, 1)</f>
        <v>A</v>
      </c>
      <c r="M2" s="13" t="str" cm="1">
        <f t="array" ref="M2:M11">RIGHT(J2:J11, 1)</f>
        <v>n</v>
      </c>
      <c r="N2" s="14"/>
    </row>
    <row r="3" spans="1:15">
      <c r="A3" s="5">
        <v>2</v>
      </c>
      <c r="B3" s="6" t="s">
        <v>16</v>
      </c>
      <c r="C3" s="6" t="s">
        <v>17</v>
      </c>
      <c r="D3" s="7">
        <v>830</v>
      </c>
      <c r="E3" s="15"/>
      <c r="F3" s="9">
        <f t="shared" ref="F3:F11" si="0">D3 * $E$2</f>
        <v>25638.7</v>
      </c>
      <c r="G3" s="10">
        <v>17265.4579773</v>
      </c>
      <c r="H3" s="9">
        <v>25638.7</v>
      </c>
      <c r="I3" s="5" t="str">
        <f t="shared" ref="I3:I11" si="1">IF(H3&lt;20000,"LOW",(IF(H3&lt;25000,"MEDIUM","HIGH")))</f>
        <v>HIGH</v>
      </c>
      <c r="J3" s="11" t="s">
        <v>18</v>
      </c>
      <c r="K3" s="5">
        <v>13</v>
      </c>
      <c r="L3" s="12" t="str">
        <v>M</v>
      </c>
      <c r="M3" s="13" t="str">
        <v>l</v>
      </c>
      <c r="N3" s="14"/>
    </row>
    <row r="4" spans="1:15">
      <c r="A4" s="5">
        <v>3</v>
      </c>
      <c r="B4" s="6" t="s">
        <v>19</v>
      </c>
      <c r="C4" s="6" t="s">
        <v>20</v>
      </c>
      <c r="D4" s="7">
        <v>886.20654000000002</v>
      </c>
      <c r="E4" s="15"/>
      <c r="F4" s="9">
        <f t="shared" si="0"/>
        <v>27374.920020600002</v>
      </c>
      <c r="G4" s="10">
        <v>17530.930035200003</v>
      </c>
      <c r="H4" s="9">
        <v>27374.920020600002</v>
      </c>
      <c r="I4" s="5" t="str">
        <f t="shared" si="1"/>
        <v>HIGH</v>
      </c>
      <c r="J4" s="11" t="s">
        <v>21</v>
      </c>
      <c r="K4" s="5">
        <v>12</v>
      </c>
      <c r="L4" s="12" t="str">
        <v>K</v>
      </c>
      <c r="M4" s="13" t="str">
        <v>n</v>
      </c>
      <c r="N4" s="14"/>
    </row>
    <row r="5" spans="1:15">
      <c r="A5" s="5">
        <v>4</v>
      </c>
      <c r="B5" s="6" t="s">
        <v>22</v>
      </c>
      <c r="C5" s="6" t="s">
        <v>23</v>
      </c>
      <c r="D5" s="7">
        <v>950.28737000000001</v>
      </c>
      <c r="E5" s="15"/>
      <c r="F5" s="9">
        <f t="shared" si="0"/>
        <v>29354.376859300002</v>
      </c>
      <c r="G5" s="10">
        <v>20742.5213248</v>
      </c>
      <c r="H5" s="9">
        <v>29354.376859300002</v>
      </c>
      <c r="I5" s="5" t="str">
        <f t="shared" si="1"/>
        <v>HIGH</v>
      </c>
      <c r="J5" s="11" t="s">
        <v>24</v>
      </c>
      <c r="K5" s="5">
        <v>9</v>
      </c>
      <c r="L5" s="12" t="str">
        <v>A</v>
      </c>
      <c r="M5" s="13" t="str">
        <v>l</v>
      </c>
      <c r="N5" s="14"/>
    </row>
    <row r="6" spans="1:15">
      <c r="A6" s="5">
        <v>5</v>
      </c>
      <c r="B6" s="6" t="s">
        <v>25</v>
      </c>
      <c r="C6" s="6" t="s">
        <v>13</v>
      </c>
      <c r="D6" s="7">
        <v>558.93357000000003</v>
      </c>
      <c r="E6" s="15"/>
      <c r="F6" s="9">
        <f t="shared" si="0"/>
        <v>17265.4579773</v>
      </c>
      <c r="G6" s="10">
        <v>25506.081198600001</v>
      </c>
      <c r="H6" s="9">
        <v>17265.4579773</v>
      </c>
      <c r="I6" s="5" t="str">
        <f t="shared" si="1"/>
        <v>LOW</v>
      </c>
      <c r="J6" s="11" t="s">
        <v>26</v>
      </c>
      <c r="K6" s="5">
        <v>9</v>
      </c>
      <c r="L6" s="12" t="str">
        <v>E</v>
      </c>
      <c r="M6" s="13" t="str">
        <v>d</v>
      </c>
      <c r="N6" s="14"/>
    </row>
    <row r="7" spans="1:15">
      <c r="A7" s="5">
        <v>6</v>
      </c>
      <c r="B7" s="6" t="s">
        <v>27</v>
      </c>
      <c r="C7" s="6" t="s">
        <v>28</v>
      </c>
      <c r="D7" s="7">
        <v>500</v>
      </c>
      <c r="E7" s="15"/>
      <c r="F7" s="9">
        <f t="shared" si="0"/>
        <v>15445</v>
      </c>
      <c r="G7" s="10">
        <v>25638.7</v>
      </c>
      <c r="H7" s="9">
        <v>15445</v>
      </c>
      <c r="I7" s="5" t="str">
        <f t="shared" si="1"/>
        <v>LOW</v>
      </c>
      <c r="J7" s="11" t="s">
        <v>29</v>
      </c>
      <c r="K7" s="5">
        <v>10</v>
      </c>
      <c r="L7" s="12" t="str">
        <v>M</v>
      </c>
      <c r="M7" s="13" t="str">
        <v>h</v>
      </c>
      <c r="N7" s="14"/>
    </row>
    <row r="8" spans="1:15">
      <c r="A8" s="5">
        <v>7</v>
      </c>
      <c r="B8" s="6" t="s">
        <v>30</v>
      </c>
      <c r="C8" s="6" t="s">
        <v>22</v>
      </c>
      <c r="D8" s="7">
        <v>825.70673999999997</v>
      </c>
      <c r="E8" s="15"/>
      <c r="F8" s="9">
        <f t="shared" si="0"/>
        <v>25506.081198600001</v>
      </c>
      <c r="G8" s="10">
        <v>27374.920020600002</v>
      </c>
      <c r="H8" s="9">
        <v>25506.081198600001</v>
      </c>
      <c r="I8" s="5" t="str">
        <f t="shared" si="1"/>
        <v>HIGH</v>
      </c>
      <c r="J8" s="11" t="s">
        <v>31</v>
      </c>
      <c r="K8" s="5">
        <v>10</v>
      </c>
      <c r="L8" s="12" t="str">
        <v>N</v>
      </c>
      <c r="M8" s="13" t="str">
        <v>i</v>
      </c>
      <c r="N8" s="14"/>
    </row>
    <row r="9" spans="1:15">
      <c r="A9" s="5">
        <v>8</v>
      </c>
      <c r="B9" s="6" t="s">
        <v>32</v>
      </c>
      <c r="C9" s="6" t="s">
        <v>33</v>
      </c>
      <c r="D9" s="7">
        <v>931.85544000000004</v>
      </c>
      <c r="E9" s="15"/>
      <c r="F9" s="9">
        <f t="shared" si="0"/>
        <v>28785.014541600001</v>
      </c>
      <c r="G9" s="10">
        <v>28785.014541600001</v>
      </c>
      <c r="H9" s="9">
        <v>28785.014541600001</v>
      </c>
      <c r="I9" s="5" t="str">
        <f t="shared" si="1"/>
        <v>HIGH</v>
      </c>
      <c r="J9" s="11" t="s">
        <v>34</v>
      </c>
      <c r="K9" s="5">
        <v>10</v>
      </c>
      <c r="L9" s="12" t="str">
        <v>R</v>
      </c>
      <c r="M9" s="13" t="str">
        <v>n</v>
      </c>
      <c r="N9" s="14"/>
    </row>
    <row r="10" spans="1:15">
      <c r="A10" s="5">
        <v>9</v>
      </c>
      <c r="B10" s="6" t="s">
        <v>33</v>
      </c>
      <c r="C10" s="6" t="s">
        <v>35</v>
      </c>
      <c r="D10" s="7">
        <v>567.52768000000003</v>
      </c>
      <c r="E10" s="15"/>
      <c r="F10" s="9">
        <f t="shared" si="0"/>
        <v>17530.930035200003</v>
      </c>
      <c r="G10" s="10">
        <v>29354.376859300002</v>
      </c>
      <c r="H10" s="9">
        <v>17530.930035200003</v>
      </c>
      <c r="I10" s="5" t="str">
        <f t="shared" si="1"/>
        <v>LOW</v>
      </c>
      <c r="J10" s="11" t="s">
        <v>36</v>
      </c>
      <c r="K10" s="5">
        <v>11</v>
      </c>
      <c r="L10" s="12" t="str">
        <v>H</v>
      </c>
      <c r="M10" s="13" t="str">
        <v>d</v>
      </c>
      <c r="N10" s="14"/>
    </row>
    <row r="11" spans="1:15">
      <c r="A11" s="5">
        <v>10</v>
      </c>
      <c r="B11" s="6" t="s">
        <v>37</v>
      </c>
      <c r="C11" s="6" t="s">
        <v>16</v>
      </c>
      <c r="D11" s="7">
        <v>957.68445999999994</v>
      </c>
      <c r="E11" s="16"/>
      <c r="F11" s="9">
        <f t="shared" si="0"/>
        <v>29582.872969399999</v>
      </c>
      <c r="G11" s="10">
        <v>29582.872969399999</v>
      </c>
      <c r="H11" s="9">
        <v>29582.872969399999</v>
      </c>
      <c r="I11" s="5" t="str">
        <f t="shared" si="1"/>
        <v>HIGH</v>
      </c>
      <c r="J11" s="11" t="s">
        <v>38</v>
      </c>
      <c r="K11" s="5">
        <v>12</v>
      </c>
      <c r="L11" s="12" t="str">
        <v>Y</v>
      </c>
      <c r="M11" s="13" t="str">
        <v>d</v>
      </c>
      <c r="N11" s="14"/>
    </row>
    <row r="12" spans="1: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4"/>
    </row>
    <row r="13" spans="1: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4"/>
    </row>
    <row r="14" spans="1:15">
      <c r="A14" s="19"/>
      <c r="B14" s="20"/>
      <c r="C14" s="20"/>
      <c r="D14" s="21"/>
      <c r="E14" s="22"/>
      <c r="F14" s="23"/>
      <c r="G14" s="23"/>
      <c r="L14" s="24"/>
      <c r="M14" s="14"/>
      <c r="N14" s="14"/>
      <c r="O14" s="25"/>
    </row>
    <row r="15" spans="1:15" ht="15" thickBot="1">
      <c r="C15" s="26" t="s">
        <v>39</v>
      </c>
      <c r="D15" s="27">
        <f>SUM(F2:F11)</f>
        <v>237225.87492680002</v>
      </c>
      <c r="F15" s="26" t="s">
        <v>40</v>
      </c>
      <c r="G15" s="28"/>
      <c r="H15" s="27">
        <f>SUMIF(I2:I11, "HIGH", H2:H11)</f>
        <v>166241.9655895</v>
      </c>
    </row>
    <row r="16" spans="1:15" ht="15" thickBot="1">
      <c r="C16" s="29" t="s">
        <v>41</v>
      </c>
      <c r="D16" s="30">
        <f>AVERAGE(F2:F11)</f>
        <v>23722.587492680002</v>
      </c>
      <c r="F16" s="31" t="s">
        <v>42</v>
      </c>
      <c r="G16" s="32"/>
      <c r="H16" s="33">
        <f>COUNTIF(I2:I11, "HIGH")</f>
        <v>6</v>
      </c>
      <c r="K16" s="34" t="s">
        <v>43</v>
      </c>
      <c r="L16" s="34" t="s">
        <v>44</v>
      </c>
    </row>
    <row r="17" spans="2:13" ht="15" thickBot="1">
      <c r="C17" s="29" t="s">
        <v>45</v>
      </c>
      <c r="D17" s="30">
        <f>MAX(F2:F11)</f>
        <v>29582.872969399999</v>
      </c>
      <c r="K17" s="35">
        <v>1001</v>
      </c>
      <c r="L17" s="35" t="s">
        <v>46</v>
      </c>
      <c r="M17" s="36"/>
    </row>
    <row r="18" spans="2:13" ht="15" thickBot="1">
      <c r="C18" s="29" t="s">
        <v>47</v>
      </c>
      <c r="D18" s="30">
        <f>MIN(F2:F11)</f>
        <v>15445</v>
      </c>
      <c r="F18" s="1" t="s">
        <v>43</v>
      </c>
      <c r="G18" s="1"/>
      <c r="H18" s="1" t="s">
        <v>48</v>
      </c>
      <c r="K18" s="35">
        <v>1002</v>
      </c>
      <c r="L18" s="35" t="s">
        <v>49</v>
      </c>
      <c r="M18" s="36"/>
    </row>
    <row r="19" spans="2:13" ht="15" thickBot="1">
      <c r="B19" s="3"/>
      <c r="C19" s="29" t="s">
        <v>50</v>
      </c>
      <c r="D19" s="30">
        <f>COUNT(F2:F11)</f>
        <v>10</v>
      </c>
      <c r="F19" s="37">
        <v>1006</v>
      </c>
      <c r="G19" s="37"/>
      <c r="H19" s="37" t="str">
        <f>_xlfn.XLOOKUP(F19,Table142[Emp_ID],Table142[Name], "Not Found",0)</f>
        <v>Mazen Sameh</v>
      </c>
      <c r="K19" s="35">
        <v>1003</v>
      </c>
      <c r="L19" s="35" t="s">
        <v>51</v>
      </c>
    </row>
    <row r="20" spans="2:13" ht="15" thickBot="1">
      <c r="C20" s="29" t="s">
        <v>52</v>
      </c>
      <c r="D20" s="30">
        <f>COUNTA(B2:B11)</f>
        <v>10</v>
      </c>
      <c r="F20" s="37">
        <v>1008</v>
      </c>
      <c r="G20" s="37"/>
      <c r="H20" s="37" t="str">
        <f>_xlfn.XLOOKUP(F20,Table142[Emp_ID],Table142[Name], "Not Found",0)</f>
        <v>eamy hassan</v>
      </c>
      <c r="K20" s="35">
        <v>1004</v>
      </c>
      <c r="L20" s="35" t="s">
        <v>53</v>
      </c>
    </row>
    <row r="21" spans="2:13" ht="15" thickBot="1">
      <c r="C21" s="29" t="s">
        <v>54</v>
      </c>
      <c r="D21" s="30">
        <f>COUNTBLANK(B2:B11)</f>
        <v>0</v>
      </c>
      <c r="F21" s="37">
        <v>1013</v>
      </c>
      <c r="G21" s="37"/>
      <c r="H21" s="37" t="str">
        <f>_xlfn.XLOOKUP(F21,Table142[Emp_ID],Table142[Name], "Not Found",0)</f>
        <v>maha ahmed</v>
      </c>
      <c r="K21" s="35">
        <v>1005</v>
      </c>
      <c r="L21" s="35" t="s">
        <v>55</v>
      </c>
    </row>
    <row r="22" spans="2:13" ht="15" thickBot="1">
      <c r="C22" s="29" t="s">
        <v>56</v>
      </c>
      <c r="D22" s="30">
        <f>LARGE(F2:F11, 2)</f>
        <v>29354.376859300002</v>
      </c>
      <c r="F22" s="37">
        <v>1002</v>
      </c>
      <c r="G22" s="37"/>
      <c r="H22" s="37" t="str">
        <f>_xlfn.XLOOKUP(F22,Table142[Emp_ID],Table142[Name], "Not Found",0)</f>
        <v>mohamed ismail</v>
      </c>
      <c r="K22" s="35">
        <v>1006</v>
      </c>
      <c r="L22" s="35" t="s">
        <v>57</v>
      </c>
    </row>
    <row r="23" spans="2:13">
      <c r="C23" s="31" t="s">
        <v>58</v>
      </c>
      <c r="D23" s="33">
        <f>SMALL(F2:F11, 2)</f>
        <v>17265.4579773</v>
      </c>
      <c r="F23" s="37">
        <v>1011</v>
      </c>
      <c r="G23" s="37"/>
      <c r="H23" s="37" t="str">
        <f>_xlfn.XLOOKUP(F23,Table142[Emp_ID],Table142[Name], "Not Found",0)</f>
        <v>ahmed fawzy</v>
      </c>
      <c r="K23" s="35">
        <v>1007</v>
      </c>
      <c r="L23" s="35" t="s">
        <v>59</v>
      </c>
    </row>
    <row r="24" spans="2:13">
      <c r="F24" s="37">
        <v>1003</v>
      </c>
      <c r="G24" s="37"/>
      <c r="H24" s="37" t="str">
        <f>_xlfn.XLOOKUP(F24,Table142[Emp_ID],Table142[Name], "Not Found",0)</f>
        <v>kamal Hussien</v>
      </c>
      <c r="K24" s="35">
        <v>1008</v>
      </c>
      <c r="L24" s="35" t="s">
        <v>60</v>
      </c>
    </row>
    <row r="25" spans="2:13">
      <c r="F25" s="37">
        <v>1005</v>
      </c>
      <c r="G25" s="37"/>
      <c r="H25" s="37" t="str">
        <f>_xlfn.XLOOKUP(F25,Table142[Emp_ID],Table142[Name], "Not Found",0)</f>
        <v>eyad ahmed</v>
      </c>
      <c r="K25" s="35">
        <v>1009</v>
      </c>
      <c r="L25" s="35" t="s">
        <v>61</v>
      </c>
    </row>
    <row r="26" spans="2:13">
      <c r="F26" s="37">
        <v>1010</v>
      </c>
      <c r="G26" s="37"/>
      <c r="H26" s="37" t="str">
        <f>_xlfn.XLOOKUP(F26,Table142[Emp_ID],Table142[Name], "Not Found",0)</f>
        <v>yamen mohamed</v>
      </c>
      <c r="K26" s="35">
        <v>1010</v>
      </c>
      <c r="L26" s="35" t="s">
        <v>62</v>
      </c>
    </row>
    <row r="27" spans="2:13">
      <c r="F27" s="37">
        <v>1006</v>
      </c>
      <c r="G27" s="37"/>
      <c r="H27" s="37" t="str">
        <f>_xlfn.XLOOKUP(F27,Table142[Emp_ID],Table142[Name], "Not Found",0)</f>
        <v>Mazen Sameh</v>
      </c>
      <c r="K27" s="35">
        <v>1011</v>
      </c>
      <c r="L27" s="35" t="s">
        <v>63</v>
      </c>
    </row>
    <row r="28" spans="2:13">
      <c r="F28" s="37">
        <v>1004</v>
      </c>
      <c r="G28" s="37"/>
      <c r="H28" s="37" t="str">
        <f>_xlfn.XLOOKUP(F28,Table142[Emp_ID],Table142[Name], "Not Found",0)</f>
        <v>ali ismail</v>
      </c>
      <c r="K28" s="35">
        <v>1012</v>
      </c>
      <c r="L28" s="35" t="s">
        <v>64</v>
      </c>
    </row>
    <row r="29" spans="2:13">
      <c r="K29" s="35">
        <v>1013</v>
      </c>
      <c r="L29" s="35" t="s">
        <v>65</v>
      </c>
    </row>
    <row r="30" spans="2:13">
      <c r="K30" s="35">
        <v>1014</v>
      </c>
      <c r="L30" s="35" t="s">
        <v>66</v>
      </c>
    </row>
    <row r="35" spans="1:13">
      <c r="A35" s="38" t="s">
        <v>67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</sheetData>
  <mergeCells count="2">
    <mergeCell ref="E2:E11"/>
    <mergeCell ref="A35:M37"/>
  </mergeCells>
  <conditionalFormatting sqref="H2:H11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Toqa Elraey</dc:creator>
  <cp:lastModifiedBy>Toqa Elraey</cp:lastModifiedBy>
  <dcterms:created xsi:type="dcterms:W3CDTF">2015-06-05T18:17:20Z</dcterms:created>
  <dcterms:modified xsi:type="dcterms:W3CDTF">2025-01-15T14:45:52Z</dcterms:modified>
</cp:coreProperties>
</file>