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4700" yWindow="3960" windowWidth="28240" windowHeight="17260" tabRatio="500" firstSheet="1" activeTab="2"/>
  </bookViews>
  <sheets>
    <sheet name="BasicMatrix" sheetId="1" r:id="rId1"/>
    <sheet name="Enemys" sheetId="7" r:id="rId2"/>
    <sheet name="Item" sheetId="8" r:id="rId3"/>
    <sheet name="MissionList" sheetId="2" r:id="rId4"/>
    <sheet name="TuningStyle" sheetId="6" r:id="rId5"/>
    <sheet name="ItemDesign" sheetId="3" r:id="rId6"/>
    <sheet name="Ability" sheetId="4" r:id="rId7"/>
    <sheet name="StackEffect" sheetId="5" r:id="rId8"/>
  </sheets>
  <definedNames>
    <definedName name="_xlnm._FilterDatabase" localSheetId="2" hidden="1">Item!$A$2:$G$102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5" i="6" l="1"/>
  <c r="P6" i="6"/>
  <c r="P7" i="6"/>
  <c r="P8" i="6"/>
  <c r="P9" i="6"/>
  <c r="P10" i="6"/>
  <c r="P11" i="6"/>
  <c r="P12" i="6"/>
  <c r="P13" i="6"/>
  <c r="P14" i="6"/>
  <c r="P15" i="6"/>
  <c r="P4" i="6"/>
  <c r="F36" i="7"/>
  <c r="F16" i="7"/>
  <c r="F74" i="7"/>
  <c r="F73" i="7"/>
  <c r="F72" i="7"/>
  <c r="F71" i="7"/>
  <c r="F70" i="7"/>
  <c r="F69" i="7"/>
  <c r="F68" i="7"/>
  <c r="F67" i="7"/>
  <c r="F66" i="7"/>
  <c r="F65" i="7"/>
  <c r="F64" i="7"/>
  <c r="F63" i="7"/>
  <c r="F62" i="7"/>
  <c r="F61" i="7"/>
  <c r="F60" i="7"/>
  <c r="F59" i="7"/>
  <c r="F58" i="7"/>
  <c r="F57" i="7"/>
  <c r="F56" i="7"/>
  <c r="F55" i="7"/>
  <c r="F54" i="7"/>
  <c r="F53" i="7"/>
  <c r="F52" i="7"/>
  <c r="F51" i="7"/>
  <c r="F27" i="1"/>
  <c r="G27" i="1"/>
  <c r="H27" i="1"/>
  <c r="I27" i="1"/>
  <c r="J27" i="1"/>
  <c r="K27" i="1"/>
  <c r="L27" i="1"/>
  <c r="M27" i="1"/>
  <c r="N27" i="1"/>
  <c r="O27" i="1"/>
  <c r="P27" i="1"/>
  <c r="Q27" i="1"/>
  <c r="E27" i="1"/>
  <c r="F24" i="7"/>
  <c r="F25" i="7"/>
  <c r="F26" i="7"/>
  <c r="F27" i="7"/>
  <c r="F28" i="7"/>
  <c r="F29" i="7"/>
  <c r="F30" i="7"/>
  <c r="F31" i="7"/>
  <c r="F32" i="7"/>
  <c r="F33" i="7"/>
  <c r="F34" i="7"/>
  <c r="F35" i="7"/>
  <c r="F37" i="7"/>
  <c r="F38" i="7"/>
  <c r="F39" i="7"/>
  <c r="F40" i="7"/>
  <c r="F41" i="7"/>
  <c r="F42" i="7"/>
  <c r="F43" i="7"/>
  <c r="F44" i="7"/>
  <c r="F45" i="7"/>
  <c r="F46" i="7"/>
  <c r="F47" i="7"/>
  <c r="F48" i="7"/>
  <c r="F49" i="7"/>
  <c r="F50" i="7"/>
  <c r="F17" i="7"/>
  <c r="F18" i="7"/>
  <c r="F19" i="7"/>
  <c r="F20" i="7"/>
  <c r="F21" i="7"/>
  <c r="F22" i="7"/>
  <c r="F23" i="7"/>
  <c r="F4" i="7"/>
  <c r="F9" i="7"/>
  <c r="F5" i="7"/>
  <c r="F6" i="7"/>
  <c r="F7" i="7"/>
  <c r="F8" i="7"/>
  <c r="F10" i="7"/>
  <c r="F11" i="7"/>
  <c r="F12" i="7"/>
  <c r="F13" i="7"/>
  <c r="F14" i="7"/>
  <c r="F15" i="7"/>
  <c r="F3" i="7"/>
  <c r="C12" i="3"/>
  <c r="E12" i="3"/>
  <c r="D12" i="3"/>
  <c r="C13" i="3"/>
  <c r="E13" i="3"/>
  <c r="D13" i="3"/>
  <c r="C3" i="3"/>
  <c r="C4" i="3"/>
  <c r="E4" i="3"/>
  <c r="C5" i="3"/>
  <c r="E5" i="3"/>
  <c r="C6" i="3"/>
  <c r="E6" i="3"/>
  <c r="C7" i="3"/>
  <c r="E7" i="3"/>
  <c r="C8" i="3"/>
  <c r="E8" i="3"/>
  <c r="C9" i="3"/>
  <c r="E9" i="3"/>
  <c r="C10" i="3"/>
  <c r="E10" i="3"/>
  <c r="C11" i="3"/>
  <c r="E11" i="3"/>
  <c r="E3" i="3"/>
  <c r="AF10" i="1"/>
  <c r="T10" i="1"/>
  <c r="S10" i="1"/>
  <c r="AF26" i="1"/>
  <c r="AF8" i="1"/>
  <c r="AF9" i="1"/>
  <c r="AF11" i="1"/>
  <c r="AF12" i="1"/>
  <c r="AF13" i="1"/>
  <c r="AF14" i="1"/>
  <c r="AF15" i="1"/>
  <c r="AF16" i="1"/>
  <c r="AF17" i="1"/>
  <c r="AF18" i="1"/>
  <c r="AF19" i="1"/>
  <c r="AF20" i="1"/>
  <c r="AF21" i="1"/>
  <c r="AF22" i="1"/>
  <c r="AF23" i="1"/>
  <c r="AF24" i="1"/>
  <c r="AF25" i="1"/>
  <c r="AF2" i="1"/>
  <c r="AF3" i="1"/>
  <c r="AF4" i="1"/>
  <c r="AF5" i="1"/>
  <c r="AF7" i="1"/>
  <c r="AF6" i="1"/>
  <c r="D3" i="3"/>
  <c r="D4" i="3"/>
  <c r="D5" i="3"/>
  <c r="D6" i="3"/>
  <c r="D7" i="3"/>
  <c r="D8" i="3"/>
  <c r="D9" i="3"/>
  <c r="D10" i="3"/>
  <c r="D11" i="3"/>
  <c r="T3" i="1"/>
  <c r="T4" i="1"/>
  <c r="T5" i="1"/>
  <c r="T6" i="1"/>
  <c r="T7" i="1"/>
  <c r="T8" i="1"/>
  <c r="T9" i="1"/>
  <c r="T11" i="1"/>
  <c r="T12" i="1"/>
  <c r="T13" i="1"/>
  <c r="T14" i="1"/>
  <c r="T15" i="1"/>
  <c r="T16" i="1"/>
  <c r="T17" i="1"/>
  <c r="T18" i="1"/>
  <c r="T19" i="1"/>
  <c r="T20" i="1"/>
  <c r="T21" i="1"/>
  <c r="T22" i="1"/>
  <c r="T23" i="1"/>
  <c r="T24" i="1"/>
  <c r="T25" i="1"/>
  <c r="T26" i="1"/>
  <c r="T2" i="1"/>
  <c r="T27" i="1"/>
  <c r="S5" i="1"/>
  <c r="S4" i="1"/>
  <c r="S3" i="1"/>
  <c r="S13" i="1"/>
  <c r="S14" i="1"/>
  <c r="S15" i="1"/>
  <c r="S6" i="1"/>
  <c r="S7" i="1"/>
  <c r="S9" i="1"/>
  <c r="S11" i="1"/>
  <c r="S8" i="1"/>
  <c r="S12" i="1"/>
  <c r="S26" i="1"/>
  <c r="S25" i="1"/>
  <c r="S18" i="1"/>
  <c r="S19" i="1"/>
  <c r="S20" i="1"/>
  <c r="S16" i="1"/>
  <c r="S17" i="1"/>
  <c r="S21" i="1"/>
  <c r="S22" i="1"/>
  <c r="S2" i="1"/>
  <c r="S23" i="1"/>
  <c r="S24" i="1"/>
  <c r="S27" i="1"/>
</calcChain>
</file>

<file path=xl/sharedStrings.xml><?xml version="1.0" encoding="utf-8"?>
<sst xmlns="http://schemas.openxmlformats.org/spreadsheetml/2006/main" count="1956" uniqueCount="1038">
  <si>
    <t>Character Type</t>
  </si>
  <si>
    <t>人</t>
  </si>
  <si>
    <t>Description</t>
  </si>
  <si>
    <t>Description of character type</t>
  </si>
  <si>
    <t>人型</t>
  </si>
  <si>
    <t>八</t>
  </si>
  <si>
    <t>大</t>
  </si>
  <si>
    <t>門</t>
  </si>
  <si>
    <t>重腕</t>
  </si>
  <si>
    <t>非</t>
  </si>
  <si>
    <t>多腕</t>
  </si>
  <si>
    <t>乙</t>
  </si>
  <si>
    <t>ヘビ型</t>
  </si>
  <si>
    <t>虫</t>
  </si>
  <si>
    <t>昆虫型</t>
  </si>
  <si>
    <t>皿</t>
  </si>
  <si>
    <t>装軌</t>
  </si>
  <si>
    <t>口</t>
  </si>
  <si>
    <t>装輪</t>
  </si>
  <si>
    <t>灬</t>
  </si>
  <si>
    <t>辶</t>
  </si>
  <si>
    <t>St1</t>
  </si>
  <si>
    <t>St2</t>
  </si>
  <si>
    <t>St3</t>
  </si>
  <si>
    <t>St4</t>
  </si>
  <si>
    <t>St5</t>
  </si>
  <si>
    <t>St6</t>
  </si>
  <si>
    <t>St7</t>
  </si>
  <si>
    <t>St8</t>
  </si>
  <si>
    <t>St9</t>
  </si>
  <si>
    <t>St10</t>
  </si>
  <si>
    <t>St11</t>
  </si>
  <si>
    <t>St12</t>
  </si>
  <si>
    <t>St13</t>
  </si>
  <si>
    <t>System</t>
  </si>
  <si>
    <t>介</t>
  </si>
  <si>
    <t>伏</t>
  </si>
  <si>
    <t>併</t>
  </si>
  <si>
    <t>候</t>
  </si>
  <si>
    <t>依</t>
  </si>
  <si>
    <t>俵</t>
  </si>
  <si>
    <t>傍</t>
  </si>
  <si>
    <t>傾</t>
  </si>
  <si>
    <t>傷</t>
  </si>
  <si>
    <t>備</t>
  </si>
  <si>
    <t>偽</t>
  </si>
  <si>
    <t>多脚歩行</t>
  </si>
  <si>
    <t>六</t>
  </si>
  <si>
    <t>共</t>
  </si>
  <si>
    <t>兵</t>
  </si>
  <si>
    <t>典</t>
  </si>
  <si>
    <t>冥</t>
  </si>
  <si>
    <t>貝</t>
  </si>
  <si>
    <t>具</t>
  </si>
  <si>
    <t>貞</t>
  </si>
  <si>
    <t>貢</t>
  </si>
  <si>
    <t>貨</t>
  </si>
  <si>
    <t>賀</t>
  </si>
  <si>
    <t>賃</t>
  </si>
  <si>
    <t>項</t>
  </si>
  <si>
    <t>頃</t>
  </si>
  <si>
    <t>頑</t>
  </si>
  <si>
    <t>逆関節</t>
  </si>
  <si>
    <t>元</t>
  </si>
  <si>
    <t>兄</t>
  </si>
  <si>
    <t>先</t>
  </si>
  <si>
    <t>兆</t>
  </si>
  <si>
    <t>克</t>
  </si>
  <si>
    <t>党</t>
  </si>
  <si>
    <t>夫</t>
  </si>
  <si>
    <t>失</t>
  </si>
  <si>
    <t>奏</t>
  </si>
  <si>
    <t>爽</t>
  </si>
  <si>
    <t>奥</t>
  </si>
  <si>
    <t>奨</t>
  </si>
  <si>
    <t>点</t>
  </si>
  <si>
    <t>烈</t>
  </si>
  <si>
    <t>無</t>
  </si>
  <si>
    <t>照</t>
  </si>
  <si>
    <t>怠</t>
  </si>
  <si>
    <t>恩</t>
  </si>
  <si>
    <t>患</t>
  </si>
  <si>
    <t>惑</t>
  </si>
  <si>
    <t>思</t>
  </si>
  <si>
    <t>占</t>
  </si>
  <si>
    <t>告</t>
  </si>
  <si>
    <t>品</t>
  </si>
  <si>
    <t>容</t>
  </si>
  <si>
    <t>答</t>
  </si>
  <si>
    <t>俳</t>
  </si>
  <si>
    <t>排</t>
  </si>
  <si>
    <t>悲</t>
  </si>
  <si>
    <t>罪</t>
  </si>
  <si>
    <t>血</t>
  </si>
  <si>
    <t>盆</t>
  </si>
  <si>
    <t>益</t>
  </si>
  <si>
    <t>盛</t>
  </si>
  <si>
    <t>盟</t>
  </si>
  <si>
    <t>九</t>
  </si>
  <si>
    <t>乞</t>
  </si>
  <si>
    <t>屯</t>
  </si>
  <si>
    <t>化</t>
  </si>
  <si>
    <t>芝</t>
  </si>
  <si>
    <t>竜</t>
  </si>
  <si>
    <t>鈍</t>
  </si>
  <si>
    <t>行</t>
  </si>
  <si>
    <t>閉</t>
  </si>
  <si>
    <t>開</t>
  </si>
  <si>
    <t>虹</t>
  </si>
  <si>
    <t>蚊</t>
  </si>
  <si>
    <t>蛇</t>
  </si>
  <si>
    <t>蛮</t>
  </si>
  <si>
    <t>蜂</t>
  </si>
  <si>
    <t>辺</t>
  </si>
  <si>
    <t>迅</t>
  </si>
  <si>
    <t>迎</t>
  </si>
  <si>
    <t>迫</t>
  </si>
  <si>
    <t>追</t>
  </si>
  <si>
    <t>逓</t>
  </si>
  <si>
    <t>進</t>
  </si>
  <si>
    <t>過</t>
  </si>
  <si>
    <t>遣</t>
  </si>
  <si>
    <t>#of items</t>
  </si>
  <si>
    <t>Total</t>
  </si>
  <si>
    <t>込</t>
  </si>
  <si>
    <t>近</t>
  </si>
  <si>
    <t>述</t>
  </si>
  <si>
    <t>送</t>
  </si>
  <si>
    <t>途</t>
  </si>
  <si>
    <t>逸</t>
  </si>
  <si>
    <t>遠</t>
  </si>
  <si>
    <t>発</t>
  </si>
  <si>
    <t>寛</t>
  </si>
  <si>
    <t>規</t>
  </si>
  <si>
    <t>側</t>
  </si>
  <si>
    <t>殿</t>
  </si>
  <si>
    <t>蜘蛛脚</t>
  </si>
  <si>
    <t>囚</t>
  </si>
  <si>
    <t>因</t>
  </si>
  <si>
    <t>囲</t>
  </si>
  <si>
    <t>固</t>
  </si>
  <si>
    <t>園</t>
  </si>
  <si>
    <t>圏</t>
  </si>
  <si>
    <t>肌</t>
  </si>
  <si>
    <t>肝</t>
  </si>
  <si>
    <t>肥</t>
  </si>
  <si>
    <t>胎</t>
  </si>
  <si>
    <t>脂</t>
  </si>
  <si>
    <t>脳</t>
  </si>
  <si>
    <t>腫</t>
  </si>
  <si>
    <t>犭</t>
  </si>
  <si>
    <t>獣型</t>
  </si>
  <si>
    <t>狂</t>
  </si>
  <si>
    <t>狙</t>
  </si>
  <si>
    <t>狩</t>
  </si>
  <si>
    <t>猫</t>
  </si>
  <si>
    <t>猶</t>
  </si>
  <si>
    <t>猿</t>
  </si>
  <si>
    <t>二脚</t>
  </si>
  <si>
    <t>飛行</t>
  </si>
  <si>
    <t>低重心積載</t>
  </si>
  <si>
    <t>積載型</t>
  </si>
  <si>
    <t>無足</t>
  </si>
  <si>
    <t>少</t>
  </si>
  <si>
    <t>夕</t>
  </si>
  <si>
    <t>叱</t>
  </si>
  <si>
    <t>多</t>
  </si>
  <si>
    <t>沙</t>
  </si>
  <si>
    <t>歩</t>
  </si>
  <si>
    <t>虎</t>
  </si>
  <si>
    <t>秒</t>
  </si>
  <si>
    <t>寒</t>
  </si>
  <si>
    <t>滑走型</t>
  </si>
  <si>
    <t>土</t>
  </si>
  <si>
    <t>圧</t>
  </si>
  <si>
    <t>在</t>
  </si>
  <si>
    <t>垂</t>
  </si>
  <si>
    <t>型</t>
  </si>
  <si>
    <t>基</t>
  </si>
  <si>
    <t>堅</t>
  </si>
  <si>
    <t>塞</t>
  </si>
  <si>
    <t>庶</t>
  </si>
  <si>
    <t>廃</t>
  </si>
  <si>
    <t>固定物</t>
  </si>
  <si>
    <t>日</t>
  </si>
  <si>
    <t>旧</t>
  </si>
  <si>
    <t>旨</t>
  </si>
  <si>
    <t>昔</t>
  </si>
  <si>
    <t>春</t>
  </si>
  <si>
    <t>晶</t>
  </si>
  <si>
    <t>防衛物</t>
  </si>
  <si>
    <t>設置物</t>
  </si>
  <si>
    <t xml:space="preserve"># of items in St1~St9 </t>
  </si>
  <si>
    <t>#</t>
  </si>
  <si>
    <t>Note</t>
  </si>
  <si>
    <t>Enemy Units</t>
  </si>
  <si>
    <t>Name of Mission</t>
  </si>
  <si>
    <t>Reward</t>
  </si>
  <si>
    <r>
      <t>Unit: "</t>
    </r>
    <r>
      <rPr>
        <sz val="12"/>
        <color theme="1"/>
        <rFont val="ＭＳ Ｐゴシック"/>
        <family val="2"/>
        <charset val="128"/>
      </rPr>
      <t>夫</t>
    </r>
    <r>
      <rPr>
        <sz val="12"/>
        <color theme="1"/>
        <rFont val="Calibri"/>
        <family val="2"/>
        <charset val="128"/>
        <scheme val="minor"/>
      </rPr>
      <t>"</t>
    </r>
  </si>
  <si>
    <r>
      <t>2</t>
    </r>
    <r>
      <rPr>
        <sz val="12"/>
        <color theme="1"/>
        <rFont val="ＭＳ Ｐゴシック"/>
        <family val="2"/>
        <charset val="128"/>
      </rPr>
      <t>体目のユニット"占"が手に入る。　1体目が3枠しか装備できない中、タンクポジションとはいえ5枠の贅沢なキャラとなり、大きく強化される。　
対面が大丈夫トリオ。　タンクにとりあえず武器と防具をもたせて一番最初においておけばなんとかなる難易度。</t>
    </r>
  </si>
  <si>
    <t>lv</t>
  </si>
  <si>
    <t>敵がレーザー兵器で攻撃をしてくる。
今までは一切光熱体制の装備がなかったため苦戦することになる。このダンジョンで光熱耐性装備が確保できるので、途中までの周回を繰返して確保する。</t>
  </si>
  <si>
    <t>装備しないとクリアできない。引分の状態となる。前のミッションで拾った装備をつけると攻略できる、そんな難易度。</t>
  </si>
  <si>
    <t>Memo</t>
  </si>
  <si>
    <r>
      <t>Unit:"</t>
    </r>
    <r>
      <rPr>
        <sz val="12"/>
        <color theme="1"/>
        <rFont val="ＭＳ Ｐゴシック"/>
        <family val="2"/>
        <charset val="128"/>
      </rPr>
      <t>失</t>
    </r>
    <r>
      <rPr>
        <sz val="12"/>
        <color theme="1"/>
        <rFont val="Calibri"/>
        <family val="2"/>
        <charset val="128"/>
        <scheme val="minor"/>
      </rPr>
      <t>"</t>
    </r>
  </si>
  <si>
    <r>
      <rPr>
        <sz val="12"/>
        <color theme="1"/>
        <rFont val="ＭＳ Ｐゴシック"/>
        <family val="2"/>
        <charset val="128"/>
      </rPr>
      <t>チーム枠</t>
    </r>
    <r>
      <rPr>
        <sz val="12"/>
        <color theme="1"/>
        <rFont val="Calibri"/>
        <family val="2"/>
        <charset val="128"/>
        <scheme val="minor"/>
      </rPr>
      <t>+1
Unit:"</t>
    </r>
    <r>
      <rPr>
        <sz val="12"/>
        <color theme="1"/>
        <rFont val="ＭＳ Ｐゴシック"/>
        <family val="2"/>
        <charset val="128"/>
      </rPr>
      <t>占</t>
    </r>
    <r>
      <rPr>
        <sz val="12"/>
        <color theme="1"/>
        <rFont val="Calibri"/>
        <family val="2"/>
        <charset val="128"/>
        <scheme val="minor"/>
      </rPr>
      <t>"</t>
    </r>
  </si>
  <si>
    <t>キャラクターメイク
チーム枠+2</t>
  </si>
  <si>
    <t>通常のミッション</t>
  </si>
  <si>
    <t>Unit:"伏"のドロップは回復役の強化に直結するので有用。(回復向き機体)</t>
  </si>
  <si>
    <t>割合</t>
  </si>
  <si>
    <t>累積</t>
  </si>
  <si>
    <t>耐性削減</t>
  </si>
  <si>
    <t>増幅倍率：倍</t>
  </si>
  <si>
    <t>装備の立ち位置</t>
  </si>
  <si>
    <t>超レア</t>
  </si>
  <si>
    <t>超レア・ノーマル</t>
  </si>
  <si>
    <t>ノーマル</t>
  </si>
  <si>
    <t>レア</t>
  </si>
  <si>
    <t>ー</t>
  </si>
  <si>
    <t>☆</t>
  </si>
  <si>
    <t>⇒</t>
  </si>
  <si>
    <r>
      <rPr>
        <sz val="12"/>
        <color theme="1"/>
        <rFont val="ＭＳ Ｐゴシック"/>
        <family val="2"/>
        <charset val="128"/>
      </rPr>
      <t>小型運動エネルギーミサイル</t>
    </r>
    <r>
      <rPr>
        <sz val="12"/>
        <color theme="1"/>
        <rFont val="Calibri"/>
        <family val="2"/>
        <charset val="128"/>
        <scheme val="minor"/>
      </rPr>
      <t>CKEM</t>
    </r>
  </si>
  <si>
    <t>装弾筒付翼安定徹甲弾　APDSDS</t>
  </si>
  <si>
    <t>装弾筒付徹甲弾 APDS</t>
  </si>
  <si>
    <t>榴弾　HE</t>
  </si>
  <si>
    <t>徹甲弾AP</t>
  </si>
  <si>
    <t>粘着榴弾 HESH</t>
  </si>
  <si>
    <t>成形炸薬弾 HEAT</t>
  </si>
  <si>
    <t>硫酸弾</t>
  </si>
  <si>
    <t>有機毒弾(状態異常:毒)</t>
  </si>
  <si>
    <t>電磁パルス(状態異常: 麻痺)</t>
  </si>
  <si>
    <t>衝撃(ノーマル名称)</t>
  </si>
  <si>
    <t>化学(ノーマル名称)</t>
  </si>
  <si>
    <t>光熱(ノーマル名称)</t>
  </si>
  <si>
    <t>多目的対機械榴弾　HEAT-MP</t>
  </si>
  <si>
    <t>％系</t>
  </si>
  <si>
    <t>備考</t>
  </si>
  <si>
    <r>
      <t>(</t>
    </r>
    <r>
      <rPr>
        <sz val="12"/>
        <color theme="1"/>
        <rFont val="ＭＳ Ｐゴシック"/>
        <family val="2"/>
        <charset val="128"/>
      </rPr>
      <t>未来っぽい武器)</t>
    </r>
  </si>
  <si>
    <t>衝撃耐性</t>
  </si>
  <si>
    <t>ジェットパック</t>
  </si>
  <si>
    <t>強化腕</t>
  </si>
  <si>
    <t>光熱耐性</t>
  </si>
  <si>
    <t>化学耐性</t>
  </si>
  <si>
    <t>装備適正(主) 1.3</t>
  </si>
  <si>
    <t>特徴</t>
  </si>
  <si>
    <t>頭部</t>
  </si>
  <si>
    <t>腕部</t>
  </si>
  <si>
    <t>背部</t>
  </si>
  <si>
    <t>脚部</t>
  </si>
  <si>
    <t>[無効]部位破壊:脚部</t>
  </si>
  <si>
    <t>特徴(主)</t>
  </si>
  <si>
    <t>格闘 x1.3</t>
  </si>
  <si>
    <r>
      <t>[</t>
    </r>
    <r>
      <rPr>
        <sz val="12"/>
        <color theme="1"/>
        <rFont val="ＭＳ Ｐゴシック"/>
        <family val="2"/>
        <charset val="128"/>
      </rPr>
      <t>無効]状態異常:ハックド</t>
    </r>
  </si>
  <si>
    <t>特徴(副)</t>
  </si>
  <si>
    <r>
      <t>[</t>
    </r>
    <r>
      <rPr>
        <sz val="12"/>
        <color theme="1"/>
        <rFont val="ＭＳ Ｐゴシック"/>
        <family val="2"/>
        <charset val="128"/>
      </rPr>
      <t>無効</t>
    </r>
    <r>
      <rPr>
        <sz val="12"/>
        <color theme="1"/>
        <rFont val="Calibri"/>
        <family val="2"/>
        <charset val="128"/>
        <scheme val="minor"/>
      </rPr>
      <t>]</t>
    </r>
    <r>
      <rPr>
        <sz val="12"/>
        <color theme="1"/>
        <rFont val="ＭＳ Ｐゴシック"/>
        <family val="2"/>
        <charset val="128"/>
      </rPr>
      <t>部位破壊</t>
    </r>
    <r>
      <rPr>
        <sz val="12"/>
        <color theme="1"/>
        <rFont val="Calibri"/>
        <family val="2"/>
        <charset val="128"/>
        <scheme val="minor"/>
      </rPr>
      <t>:</t>
    </r>
    <r>
      <rPr>
        <sz val="12"/>
        <color theme="1"/>
        <rFont val="ＭＳ Ｐゴシック"/>
        <family val="2"/>
        <charset val="128"/>
      </rPr>
      <t>腕部</t>
    </r>
  </si>
  <si>
    <r>
      <t>[</t>
    </r>
    <r>
      <rPr>
        <sz val="12"/>
        <color theme="1"/>
        <rFont val="ＭＳ Ｐゴシック"/>
        <family val="2"/>
        <charset val="128"/>
      </rPr>
      <t>無効]ノックバック</t>
    </r>
  </si>
  <si>
    <t>隠密 攻撃対象確率 x0.5</t>
  </si>
  <si>
    <t>力</t>
  </si>
  <si>
    <t>安定</t>
  </si>
  <si>
    <t>知性</t>
  </si>
  <si>
    <t>運</t>
  </si>
  <si>
    <t>敏捷</t>
  </si>
  <si>
    <t>精度</t>
  </si>
  <si>
    <t>発電</t>
  </si>
  <si>
    <t>合計</t>
  </si>
  <si>
    <r>
      <t>2</t>
    </r>
    <r>
      <rPr>
        <sz val="12"/>
        <color theme="1"/>
        <rFont val="ＭＳ Ｐゴシック"/>
        <family val="2"/>
        <charset val="128"/>
      </rPr>
      <t>回通常攻撃</t>
    </r>
  </si>
  <si>
    <t>制限2回行動(通常攻撃+支援行動)</t>
  </si>
  <si>
    <t>通制限2回行動常攻撃+妨害行動</t>
  </si>
  <si>
    <t>Power</t>
  </si>
  <si>
    <t>AbilityClass</t>
  </si>
  <si>
    <t>能力</t>
  </si>
  <si>
    <t>Generation</t>
  </si>
  <si>
    <t>Stability</t>
  </si>
  <si>
    <t>Responsiveness</t>
  </si>
  <si>
    <t>Precision</t>
  </si>
  <si>
    <t>Intelligence</t>
  </si>
  <si>
    <t>Luck</t>
  </si>
  <si>
    <t>要素</t>
  </si>
  <si>
    <t>攻撃威力(光熱)・シールド最大値・修復能力・回復能力</t>
  </si>
  <si>
    <t>解説</t>
  </si>
  <si>
    <t>エネルギー型。光熱属性は「攻撃力」を参照しないで相手にダメージを与える為、この発電に特化させることが出来る。　攻防一体となった唯一のパラメータである。　ただ、光熱攻撃はクールダウンが長く、戦闘で使える数は限定的。通常攻撃は「攻撃力」参照であるから、安定したダメージは出ない</t>
  </si>
  <si>
    <t>防御力は、大多数の攻撃(衝撃・化学)に対してダメージを減らす効果を持つため重要である。また、HP最大値も上がるため高いと堅いという認識で良い。　光熱だけが防御力無視でダメージが通るので光熱耐性は別途必要。</t>
  </si>
  <si>
    <t>攻撃力(衝撃・化学)、多段ダメージ減衰軽減</t>
  </si>
  <si>
    <t>命中、多段命中減衰軽減</t>
  </si>
  <si>
    <r>
      <rPr>
        <sz val="12"/>
        <color theme="1"/>
        <rFont val="ＭＳ Ｐゴシック"/>
        <family val="2"/>
        <charset val="128"/>
      </rPr>
      <t>防御力、</t>
    </r>
    <r>
      <rPr>
        <sz val="12"/>
        <color theme="1"/>
        <rFont val="Calibri"/>
        <family val="2"/>
        <charset val="128"/>
        <scheme val="minor"/>
      </rPr>
      <t>HP</t>
    </r>
    <r>
      <rPr>
        <sz val="12"/>
        <color theme="1"/>
        <rFont val="ＭＳ Ｐゴシック"/>
        <family val="2"/>
        <charset val="128"/>
      </rPr>
      <t>最大値、劣化率の低減</t>
    </r>
  </si>
  <si>
    <t>ハッキング、防諜(ハッキング対策)</t>
  </si>
  <si>
    <t>相手の機体のコントロールを奪う、奪われるのを抑止することに関わるパラメータ</t>
  </si>
  <si>
    <t>命中率が高いと1回の攻撃で多くのダメージを与えることが出来る。</t>
  </si>
  <si>
    <t>通常攻撃で強く参照するパラメータ。　メインアタッカー(ADC)は必要不可欠。　
攻撃力の大半は武器から得ることになるが、多段ダメージの威力減衰がある関係で、結局このPowerパラメータが一番重要になる。</t>
  </si>
  <si>
    <t>トレハン効果は一切ない。戦闘内にのみ有効なパラメータ。ダメージのブレを抑える傾向に動く。</t>
  </si>
  <si>
    <t>回避力、行動順</t>
  </si>
  <si>
    <t>攻撃を回避するためのパラメータ。高ければ高いほどよい。また、行動順が先にくる。</t>
  </si>
  <si>
    <t>比較的原始的で構造がシンプルな機体。イニシャルスコープでは目立った活躍の場がなくザコ敵賭して役目を終える。終盤では最強の必殺アタッカー系統になる。</t>
  </si>
  <si>
    <t>攻撃力、防御力、行動順のばらつき低減(下限値の上昇)、必殺率、必殺威力</t>
  </si>
  <si>
    <t>機動力を活かした汎用個体</t>
  </si>
  <si>
    <t>高い防御力と攻撃性能を持つ。機動力がほとんど無く、高い防御力を突破する火力が必要</t>
  </si>
  <si>
    <t>置物。前列に置かれると煩わしい。</t>
  </si>
  <si>
    <t>最も標準的な機体。</t>
  </si>
  <si>
    <t>攻撃特化型。前線向け。</t>
  </si>
  <si>
    <t>高機動を活かし、回避中心で支援行動を得意とする機体。</t>
  </si>
  <si>
    <t>精密射撃(1回目のみ必中)</t>
  </si>
  <si>
    <t>狙撃要員。精密射撃スキルを活かした1回必中の重厚攻撃を狙うのもよし、高命中による多段攻撃を狙うのも良い。</t>
  </si>
  <si>
    <t>有人機であり、防諜能力が高い。支援系を得意とする。</t>
  </si>
  <si>
    <t>有人機体の攻撃機体。あまり流行らない。</t>
  </si>
  <si>
    <t>研</t>
  </si>
  <si>
    <t>破</t>
  </si>
  <si>
    <t>硬</t>
  </si>
  <si>
    <t>光熱兵器の最大適正を持つ機体。石の部分はキャパシタ</t>
  </si>
  <si>
    <t>最大火力を誇るエース機体。機動性が犠牲になり、発電力も無いのでシールドで耐えれず、HPで耐えざるを得ず長期戦が不利となる。</t>
  </si>
  <si>
    <t>殴ることに特化した近接機体。</t>
  </si>
  <si>
    <t>力も発電も低いが、2回通常攻撃できるという点で高火力が実現できる。</t>
  </si>
  <si>
    <t>高火力機体。耐久や機動力は高くないので後方からの攻撃に向いている。</t>
  </si>
  <si>
    <t>補助役としての適性を持つ。高い火力は出ないため、ザコ敵の露払い的な立ち位置に近い。</t>
  </si>
  <si>
    <t>妨害役としての適性がある。</t>
  </si>
  <si>
    <t>飛行ユニット。</t>
  </si>
  <si>
    <t>弾種</t>
  </si>
  <si>
    <t>匚ー</t>
  </si>
  <si>
    <t>匚☆</t>
  </si>
  <si>
    <t>匚⇒</t>
  </si>
  <si>
    <t>榴弾砲 155mm</t>
  </si>
  <si>
    <t>キャノン砲　203mm</t>
  </si>
  <si>
    <t>グレネードランチャー 40mm</t>
  </si>
  <si>
    <t>ライフル砲 75mm</t>
  </si>
  <si>
    <t>滑腔砲 103mm</t>
  </si>
  <si>
    <t>滑腔砲 125mm</t>
  </si>
  <si>
    <t>ライフル砲 90mm</t>
  </si>
  <si>
    <t>ライフル砲 105mm</t>
  </si>
  <si>
    <t>ライフル砲 120mm</t>
  </si>
  <si>
    <t>ライフル砲 140mm</t>
  </si>
  <si>
    <t>ライフル砲 57mm</t>
  </si>
  <si>
    <t>榴散弾(有機生命体特攻)</t>
  </si>
  <si>
    <t>ロケット砲</t>
  </si>
  <si>
    <t>多連装ロケット砲</t>
  </si>
  <si>
    <t>フレシェット弾</t>
  </si>
  <si>
    <t>運動エネルギーミサイル(無反動)</t>
  </si>
  <si>
    <t>高射砲(飛行体特攻)</t>
  </si>
  <si>
    <t>プラズマキャノン</t>
  </si>
  <si>
    <t>s</t>
  </si>
  <si>
    <t>アイコン</t>
  </si>
  <si>
    <t>分類</t>
  </si>
  <si>
    <t>名称</t>
  </si>
  <si>
    <t>効果</t>
  </si>
  <si>
    <t>バフ</t>
  </si>
  <si>
    <t>デバフ</t>
  </si>
  <si>
    <t>衝撃威力UP</t>
  </si>
  <si>
    <t>衝撃耐性UP</t>
  </si>
  <si>
    <t>衝撃威力DOWN</t>
  </si>
  <si>
    <t>衝撃耐性DOWN</t>
  </si>
  <si>
    <t>化学威力UP</t>
  </si>
  <si>
    <t>化学耐性UP</t>
  </si>
  <si>
    <t>化学威力DOWN</t>
  </si>
  <si>
    <t>化学耐性DOWN</t>
  </si>
  <si>
    <t>光熱威力UP</t>
  </si>
  <si>
    <t>光熱耐性UP</t>
  </si>
  <si>
    <t>光熱威力DOWN</t>
  </si>
  <si>
    <t>光熱耐性DOWN</t>
  </si>
  <si>
    <t>状態異常</t>
  </si>
  <si>
    <t>Oo</t>
  </si>
  <si>
    <t>匚Oo</t>
  </si>
  <si>
    <t>麻痺</t>
  </si>
  <si>
    <t>炎</t>
  </si>
  <si>
    <t>匚炎</t>
  </si>
  <si>
    <t>麻痺耐性</t>
  </si>
  <si>
    <t>≪</t>
  </si>
  <si>
    <t>匚≪</t>
  </si>
  <si>
    <t>敏捷UP</t>
  </si>
  <si>
    <t>敏捷DOWN</t>
  </si>
  <si>
    <t>σσ</t>
  </si>
  <si>
    <t>命中UP</t>
  </si>
  <si>
    <t>命中DOWN</t>
  </si>
  <si>
    <t>ё</t>
  </si>
  <si>
    <t>匚ё</t>
  </si>
  <si>
    <t>劣化</t>
  </si>
  <si>
    <t>∽</t>
  </si>
  <si>
    <t>□</t>
  </si>
  <si>
    <t>シールド</t>
  </si>
  <si>
    <t>㌧</t>
  </si>
  <si>
    <t>射撃不良</t>
  </si>
  <si>
    <t>射撃不良耐性</t>
  </si>
  <si>
    <t>匚㌧</t>
  </si>
  <si>
    <t>スタック追加条件</t>
  </si>
  <si>
    <t>スタック除外条件</t>
  </si>
  <si>
    <t>衝撃攻撃
ターン経過</t>
  </si>
  <si>
    <t>衝撃被弾
ターン経過</t>
  </si>
  <si>
    <t>バフ(支援)</t>
  </si>
  <si>
    <t>衝撃威力+XX%</t>
  </si>
  <si>
    <t>TuningStyle</t>
  </si>
  <si>
    <t>Commander</t>
  </si>
  <si>
    <t>Destroyer</t>
  </si>
  <si>
    <t>Fighter</t>
  </si>
  <si>
    <t>Gunner</t>
  </si>
  <si>
    <t>Jammer</t>
  </si>
  <si>
    <t>Medic</t>
  </si>
  <si>
    <t>Reconnoiter</t>
  </si>
  <si>
    <t>Sniper</t>
  </si>
  <si>
    <t>Tank</t>
  </si>
  <si>
    <t>日本名</t>
  </si>
  <si>
    <t>戦士</t>
  </si>
  <si>
    <t>ジャマー</t>
  </si>
  <si>
    <t>メディック</t>
  </si>
  <si>
    <t>偵察機</t>
  </si>
  <si>
    <t>駆逐機</t>
  </si>
  <si>
    <t>指揮機</t>
  </si>
  <si>
    <t>戦闘機</t>
  </si>
  <si>
    <t>砲撃機</t>
  </si>
  <si>
    <t>狙撃機</t>
  </si>
  <si>
    <t>揮</t>
  </si>
  <si>
    <t>駆</t>
  </si>
  <si>
    <t>戦</t>
  </si>
  <si>
    <t>砲</t>
  </si>
  <si>
    <t>妨</t>
  </si>
  <si>
    <t>偵</t>
  </si>
  <si>
    <t>壁</t>
  </si>
  <si>
    <t>性能</t>
  </si>
  <si>
    <t>ADC</t>
  </si>
  <si>
    <t>Support</t>
  </si>
  <si>
    <t>Mage</t>
  </si>
  <si>
    <t>Assassin</t>
  </si>
  <si>
    <t>バースト</t>
  </si>
  <si>
    <t>バースト火力</t>
  </si>
  <si>
    <t>重量級1回攻撃</t>
  </si>
  <si>
    <t>グラスキャノン</t>
  </si>
  <si>
    <t>攻撃-耐久</t>
  </si>
  <si>
    <t>回復・救出役</t>
  </si>
  <si>
    <t>盾タンク</t>
  </si>
  <si>
    <t>装甲タンク</t>
  </si>
  <si>
    <t>シールドの回復と、救出の担当。状態異常の治療も行う</t>
  </si>
  <si>
    <t>敵にデバフを掛けることを得意とする。</t>
  </si>
  <si>
    <t>衝撃威力UPのバフを掛ける事ができる。衝撃威力DOWNのデバフ効果を打ち消す事ができる。</t>
  </si>
  <si>
    <t>化学威力UPのバフを掛けることが出来る。化学威力DOWNのデバフ効果を打ち消す事ができる。</t>
  </si>
  <si>
    <t>光熱威力UPのバフを掛けることが出来る。光熱耐性UPのバフを掛けることが出来る。</t>
  </si>
  <si>
    <t>高速徹甲弾　HVAP</t>
  </si>
  <si>
    <t>硬芯徹甲弾 APCR</t>
  </si>
  <si>
    <t>低抵抗被帽付徹甲 APCBC</t>
  </si>
  <si>
    <t>爆発反応装甲</t>
  </si>
  <si>
    <t>ケージ装甲</t>
  </si>
  <si>
    <t>飛散防止ライナー</t>
  </si>
  <si>
    <t>ダイナミック装甲</t>
  </si>
  <si>
    <t>αコーティング</t>
  </si>
  <si>
    <t>βコーティング</t>
  </si>
  <si>
    <t>γコーティング</t>
  </si>
  <si>
    <t>δコーティング</t>
  </si>
  <si>
    <t>εコーティング</t>
  </si>
  <si>
    <r>
      <t>ζ</t>
    </r>
    <r>
      <rPr>
        <sz val="12"/>
        <color theme="1"/>
        <rFont val="ＭＳ Ｐゴシック"/>
        <family val="2"/>
        <charset val="128"/>
      </rPr>
      <t>コーティング</t>
    </r>
  </si>
  <si>
    <t>後置詞</t>
  </si>
  <si>
    <t>天板装甲　57mm</t>
  </si>
  <si>
    <t>Group</t>
  </si>
  <si>
    <t>Item: "ライフル砲 57mm"</t>
  </si>
  <si>
    <t>草原の探索</t>
  </si>
  <si>
    <t>廃村の招かれざる客</t>
  </si>
  <si>
    <t>小洞窟での籠城戦</t>
  </si>
  <si>
    <t>古城への遠征</t>
  </si>
  <si>
    <t>空襲</t>
  </si>
  <si>
    <r>
      <t>[</t>
    </r>
    <r>
      <rPr>
        <sz val="12"/>
        <color theme="1"/>
        <rFont val="ＭＳ Ｐゴシック"/>
        <family val="2"/>
        <charset val="128"/>
      </rPr>
      <t>無効]状態異常:燃焼</t>
    </r>
  </si>
  <si>
    <t>飛行系ユニットがたくさん出てくる。今までの敵と回避力が段違いであり、今まで使い慣れていた衝撃攻撃(通常の銃弾等)がうまく有効に働かない。
1回でも当たれば効果が発揮する状態異常燃焼が役立つのと、命中を稼ぎやすい光熱兵器も役立つ。敵からの多段攻撃の煩わしさもあり、自パーティーも回避を底上げする必要が出てくる。
回避装備はたくさん手に入る。</t>
  </si>
  <si>
    <t>距離減衰あり
命中率稼ぎやすい</t>
  </si>
  <si>
    <t xml:space="preserve">距離減衰なし
</t>
  </si>
  <si>
    <t>距離減衰あり
攻撃回数多い</t>
  </si>
  <si>
    <t>ロボット製造工場の制圧</t>
  </si>
  <si>
    <t>砂岩地帯からの信号</t>
  </si>
  <si>
    <t>サイボーグ培養施設</t>
  </si>
  <si>
    <t>Icon</t>
  </si>
  <si>
    <t>初出典</t>
  </si>
  <si>
    <t>丈</t>
  </si>
  <si>
    <t>画数</t>
  </si>
  <si>
    <t>月</t>
  </si>
  <si>
    <t>通常二脚</t>
  </si>
  <si>
    <t>重量二脚</t>
  </si>
  <si>
    <t>低重心二脚</t>
  </si>
  <si>
    <t>高荷電二脚</t>
  </si>
  <si>
    <t>通常人脚</t>
  </si>
  <si>
    <r>
      <t xml:space="preserve">Initial </t>
    </r>
    <r>
      <rPr>
        <sz val="12"/>
        <color theme="1"/>
        <rFont val="ＭＳ Ｐゴシック"/>
        <family val="2"/>
        <charset val="128"/>
      </rPr>
      <t>Scope Item List</t>
    </r>
  </si>
  <si>
    <t>グランドスコープ ( 背景色青:イニシャルスコープ)</t>
  </si>
  <si>
    <t>ALL青</t>
  </si>
  <si>
    <t>ALL</t>
  </si>
  <si>
    <t>グレネードランチャー 78mm</t>
  </si>
  <si>
    <t>匚×</t>
  </si>
  <si>
    <t>ｍ</t>
  </si>
  <si>
    <t>Τ</t>
  </si>
  <si>
    <t>カートリッジ拡張</t>
  </si>
  <si>
    <t>卩㌧</t>
  </si>
  <si>
    <t>卩ё</t>
  </si>
  <si>
    <t>卩≪</t>
  </si>
  <si>
    <t>卩炎</t>
  </si>
  <si>
    <t>卩Oo</t>
  </si>
  <si>
    <t>ブースター</t>
  </si>
  <si>
    <t>パルスブースター</t>
  </si>
  <si>
    <t>武装腕</t>
  </si>
  <si>
    <t>赤外線センサ</t>
  </si>
  <si>
    <t>超音波センサ</t>
  </si>
  <si>
    <t>王</t>
  </si>
  <si>
    <t>構造強化</t>
  </si>
  <si>
    <t>卩J</t>
  </si>
  <si>
    <t>卩匚</t>
  </si>
  <si>
    <t>∧ー</t>
  </si>
  <si>
    <t>∧匚ー</t>
  </si>
  <si>
    <t>∨ー</t>
  </si>
  <si>
    <t>∨匚ー</t>
  </si>
  <si>
    <t>∧☆</t>
  </si>
  <si>
    <t>∧匚☆</t>
  </si>
  <si>
    <t>∨☆</t>
  </si>
  <si>
    <t>∨匚☆</t>
  </si>
  <si>
    <t>∧⇒</t>
  </si>
  <si>
    <t>∧匚⇒</t>
  </si>
  <si>
    <t>∨⇒</t>
  </si>
  <si>
    <t>∨匚⇒</t>
  </si>
  <si>
    <t>∧J</t>
  </si>
  <si>
    <t>∨J</t>
  </si>
  <si>
    <t>∧σσ</t>
  </si>
  <si>
    <t>∨σσ</t>
  </si>
  <si>
    <t>匚匚</t>
  </si>
  <si>
    <t>匚J</t>
  </si>
  <si>
    <t>＝</t>
  </si>
  <si>
    <t>÷</t>
  </si>
  <si>
    <t>∋</t>
  </si>
  <si>
    <t>＠</t>
  </si>
  <si>
    <t>&lt;☆&gt;</t>
  </si>
  <si>
    <t>‡⇒</t>
  </si>
  <si>
    <t>卩匚ー</t>
  </si>
  <si>
    <t>卩匚☆</t>
  </si>
  <si>
    <t>卩匚⇒</t>
  </si>
  <si>
    <t>化学兵器修復キット</t>
  </si>
  <si>
    <t>光熱兵器修復キット</t>
  </si>
  <si>
    <t>衝撃兵器修復キット</t>
  </si>
  <si>
    <t>ハッキング回復</t>
  </si>
  <si>
    <t>電気系統修復キット</t>
  </si>
  <si>
    <t>射撃制御装置修復キット</t>
  </si>
  <si>
    <t>攻撃回数　+5</t>
  </si>
  <si>
    <t>格闘　x2.0 攻撃力が増加しない装備を着けている場合、攻撃力が2倍になる</t>
  </si>
  <si>
    <t>命中基礎値　x1.3</t>
  </si>
  <si>
    <t xml:space="preserve">HP基礎値　x1.3 </t>
  </si>
  <si>
    <t>命中基礎値　x1.2</t>
  </si>
  <si>
    <t>武装人脚</t>
  </si>
  <si>
    <t>小型飛行</t>
  </si>
  <si>
    <t>中型飛行</t>
  </si>
  <si>
    <t>標準装軌</t>
  </si>
  <si>
    <t>昆虫</t>
  </si>
  <si>
    <t>重層多脚</t>
  </si>
  <si>
    <t>蜘蛛型</t>
  </si>
  <si>
    <t>装甲車両</t>
  </si>
  <si>
    <t>軽車両</t>
  </si>
  <si>
    <t>四足獣</t>
  </si>
  <si>
    <t>コンセプト</t>
  </si>
  <si>
    <t>簡略化</t>
  </si>
  <si>
    <t>装1</t>
  </si>
  <si>
    <t>装2</t>
  </si>
  <si>
    <t>装3</t>
  </si>
  <si>
    <t>装4</t>
  </si>
  <si>
    <t>装5</t>
  </si>
  <si>
    <t>装6</t>
  </si>
  <si>
    <t>装7</t>
  </si>
  <si>
    <t>装8</t>
  </si>
  <si>
    <t>装9</t>
  </si>
  <si>
    <t>装10</t>
  </si>
  <si>
    <t>楯</t>
  </si>
  <si>
    <t>炸</t>
  </si>
  <si>
    <t>救</t>
  </si>
  <si>
    <t>近接戦闘</t>
  </si>
  <si>
    <t>脚部修復キット</t>
  </si>
  <si>
    <t>増幅器:力</t>
  </si>
  <si>
    <t>増幅器:安定</t>
  </si>
  <si>
    <t>増幅器:敏捷</t>
  </si>
  <si>
    <t>増幅器:発電</t>
  </si>
  <si>
    <t>増幅器:精度</t>
  </si>
  <si>
    <t>増幅器:運</t>
  </si>
  <si>
    <t>消化器</t>
  </si>
  <si>
    <t>貫く</t>
  </si>
  <si>
    <t>接頭詞</t>
  </si>
  <si>
    <t>衝撃威力+9%</t>
  </si>
  <si>
    <t>化学威力+9%</t>
  </si>
  <si>
    <t>堅牢な</t>
  </si>
  <si>
    <t>衝撃耐性+9%</t>
  </si>
  <si>
    <t>化学耐性+9%</t>
  </si>
  <si>
    <t>安定した</t>
  </si>
  <si>
    <t>光熱威力+9%</t>
  </si>
  <si>
    <t>集束した</t>
  </si>
  <si>
    <t>放熱する</t>
  </si>
  <si>
    <t>光熱耐性+9%</t>
  </si>
  <si>
    <t>必殺威力+9%</t>
  </si>
  <si>
    <t>必殺耐性+9%</t>
  </si>
  <si>
    <t>安全な</t>
  </si>
  <si>
    <t>必殺の</t>
  </si>
  <si>
    <t>シールド基礎値 x1.6</t>
  </si>
  <si>
    <r>
      <t>HP</t>
    </r>
    <r>
      <rPr>
        <sz val="12"/>
        <color theme="1"/>
        <rFont val="ＭＳ Ｐゴシック"/>
        <family val="2"/>
        <charset val="128"/>
      </rPr>
      <t>基礎値　x1.6</t>
    </r>
  </si>
  <si>
    <t>タフな</t>
  </si>
  <si>
    <t>高出力の</t>
  </si>
  <si>
    <t>防御力基礎値　x1.6</t>
  </si>
  <si>
    <t>貫かない</t>
  </si>
  <si>
    <t>命中基礎値　x1.6</t>
  </si>
  <si>
    <t>逃さない</t>
  </si>
  <si>
    <t>回避基礎値　x1.6</t>
  </si>
  <si>
    <t>避ける</t>
  </si>
  <si>
    <t>征する</t>
  </si>
  <si>
    <t>攻撃力基礎値 x.1.6</t>
  </si>
  <si>
    <r>
      <rPr>
        <sz val="12"/>
        <color theme="1"/>
        <rFont val="ＭＳ Ｐゴシック"/>
        <family val="2"/>
        <charset val="128"/>
      </rPr>
      <t>シールド基礎値</t>
    </r>
    <r>
      <rPr>
        <sz val="12"/>
        <color theme="1"/>
        <rFont val="Calibri"/>
        <family val="2"/>
        <charset val="128"/>
        <scheme val="minor"/>
      </rPr>
      <t xml:space="preserve"> x1.4
HP</t>
    </r>
    <r>
      <rPr>
        <sz val="12"/>
        <color theme="1"/>
        <rFont val="ＭＳ Ｐゴシック"/>
        <family val="2"/>
        <charset val="128"/>
      </rPr>
      <t>基礎値　</t>
    </r>
    <r>
      <rPr>
        <sz val="12"/>
        <color theme="1"/>
        <rFont val="Calibri"/>
        <family val="2"/>
        <charset val="128"/>
        <scheme val="minor"/>
      </rPr>
      <t xml:space="preserve">x1.4
</t>
    </r>
    <r>
      <rPr>
        <sz val="12"/>
        <color theme="1"/>
        <rFont val="ＭＳ Ｐゴシック"/>
        <family val="2"/>
        <charset val="128"/>
      </rPr>
      <t>攻撃力基礎値</t>
    </r>
    <r>
      <rPr>
        <sz val="12"/>
        <color theme="1"/>
        <rFont val="Calibri"/>
        <family val="2"/>
        <charset val="128"/>
        <scheme val="minor"/>
      </rPr>
      <t xml:space="preserve"> x.1.4
</t>
    </r>
    <r>
      <rPr>
        <sz val="12"/>
        <color theme="1"/>
        <rFont val="ＭＳ Ｐゴシック"/>
        <family val="2"/>
        <charset val="128"/>
      </rPr>
      <t>防御力基礎値　</t>
    </r>
    <r>
      <rPr>
        <sz val="12"/>
        <color theme="1"/>
        <rFont val="Calibri"/>
        <family val="2"/>
        <charset val="128"/>
        <scheme val="minor"/>
      </rPr>
      <t xml:space="preserve">x1.4
</t>
    </r>
    <r>
      <rPr>
        <sz val="12"/>
        <color theme="1"/>
        <rFont val="ＭＳ Ｐゴシック"/>
        <family val="2"/>
        <charset val="128"/>
      </rPr>
      <t>命中基礎値　</t>
    </r>
    <r>
      <rPr>
        <sz val="12"/>
        <color theme="1"/>
        <rFont val="Calibri"/>
        <family val="2"/>
        <charset val="128"/>
        <scheme val="minor"/>
      </rPr>
      <t xml:space="preserve">x1.4
</t>
    </r>
    <r>
      <rPr>
        <sz val="12"/>
        <color theme="1"/>
        <rFont val="ＭＳ Ｐゴシック"/>
        <family val="2"/>
        <charset val="128"/>
      </rPr>
      <t>回避基礎値　</t>
    </r>
    <r>
      <rPr>
        <sz val="12"/>
        <color theme="1"/>
        <rFont val="Calibri"/>
        <family val="2"/>
        <charset val="128"/>
        <scheme val="minor"/>
      </rPr>
      <t>x1.4</t>
    </r>
  </si>
  <si>
    <t>Ｄ</t>
  </si>
  <si>
    <t>∨</t>
  </si>
  <si>
    <t>シールド強化 弱</t>
  </si>
  <si>
    <t>シールド強化 中</t>
  </si>
  <si>
    <t>シールド強化 強</t>
  </si>
  <si>
    <t>HP強化 弱</t>
  </si>
  <si>
    <t>HP強化 中</t>
  </si>
  <si>
    <t>HP強化 強</t>
  </si>
  <si>
    <t>力強い</t>
  </si>
  <si>
    <t>燃焼</t>
  </si>
  <si>
    <t>燃焼耐性</t>
  </si>
  <si>
    <t>焼夷弾　(状態異常:燃焼)</t>
  </si>
  <si>
    <t>ハッキング</t>
  </si>
  <si>
    <t>ハッキング耐性</t>
  </si>
  <si>
    <t>匚σ</t>
  </si>
  <si>
    <t>バリア生成装置</t>
  </si>
  <si>
    <t>攻撃属性:衝撃1, 攻撃力3, 防御1, 衝撃威力 x1.2, 衝撃威力 +14%</t>
  </si>
  <si>
    <t>攻撃属性:衝撃1, 攻撃力6, 防御2, 衝撃威力 x1.2, 衝撃威力 +13%</t>
  </si>
  <si>
    <t>攻撃属性:衝撃1, 攻撃力9, 防御3, 衝撃威力 x1.2, 衝撃威力 +12%</t>
  </si>
  <si>
    <t>攻撃属性:衝撃3, 攻撃力3, 防御1, 衝撃威力 +8%, スキル:跳弾　確率発動 威力x1.2</t>
  </si>
  <si>
    <t>攻撃属性:衝撃3, 攻撃力3, 防御1, 衝撃威力 +7%, スキル:速射　確率発動 攻撃回数2倍</t>
  </si>
  <si>
    <t>攻撃属性:衝撃2, 攻撃力15, 防御5</t>
  </si>
  <si>
    <t>攻撃属性:化学3, 攻撃力3, 命中1, 化学威力 +8%, スキル:正確投擲　確率発動 攻撃力のばらつきなく100％威力が確定する</t>
  </si>
  <si>
    <t>攻撃属性:化学3, 攻撃力3, 命中1, 化学威力 +7%, スキル:全体爆撃　確率発動　敵全体攻撃　威力x1.0 減衰なし</t>
  </si>
  <si>
    <t>攻撃属性:化学2, 攻撃力15, 命中5</t>
  </si>
  <si>
    <t>攻撃属性:化学1, 攻撃力9, 命中3, 化学威力 x1.3</t>
  </si>
  <si>
    <t>攻撃属性:化学1, 攻撃力9, 命中3, 化学威力 x1.2, 化学威力 +12%</t>
  </si>
  <si>
    <t>攻撃属性:化学1, 攻撃力6, 命中2, 化学威力 x1.2, 化学威力 +13%</t>
  </si>
  <si>
    <t>攻撃属性:化学1, 攻撃力3, 命中1, 化学威力 x1.2, 化学威力 +14%</t>
  </si>
  <si>
    <t>攻撃属性:光熱1, 攻撃力3, シールド1, 光熱威力 x1.2, 光熱威力 +14%</t>
  </si>
  <si>
    <t>攻撃属性:光熱1, 攻撃力6, シールド2, 光熱威力 x1.2, 光熱威力 +13%</t>
  </si>
  <si>
    <t>攻撃属性:光熱1, 攻撃力9, シールド3, 光熱威力 x1.2, 光熱威力 +12%</t>
  </si>
  <si>
    <t>攻撃属性:光熱3, 攻撃力3, シールド1, 光熱威力 +8%, スキル: オーバーチャージ 確率発動 威力x1.5</t>
  </si>
  <si>
    <t>攻撃属性:光熱3, 攻撃力3, シールド1, 光熱威力 +7%, スキル: シールド吸収 確率発動 敵のシールドダメージの一部を自身のシールドに還元する</t>
  </si>
  <si>
    <t>攻撃属性:光熱2, 攻撃力15, シールド5</t>
  </si>
  <si>
    <t>防御力1, 回避力3, 化学耐性 x0.9, 化学耐性 +14%</t>
  </si>
  <si>
    <t>防御力2, 回避力6, 化学耐性 x0.9, 化学耐性 +13%</t>
  </si>
  <si>
    <t>防御力3, 回避力9, 化学耐性 x0.9, 化学耐性 +12%</t>
  </si>
  <si>
    <t>防御力3, 回避力9, 化学耐性 x0.7</t>
  </si>
  <si>
    <t>攻撃属性:光熱1, 攻撃力6, シールド2, 光熱威力 x1.3</t>
  </si>
  <si>
    <t>攻撃属性:衝撃1, 攻撃力6, 防御2, 衝撃威力 x1.3</t>
  </si>
  <si>
    <t>防御力5, 回避力15</t>
  </si>
  <si>
    <t>シールド3, HP1, 光熱耐性 x0.9, 光熱耐性 +14%</t>
  </si>
  <si>
    <t>シールド6, HP2, 光熱耐性 x0.9, 光熱耐性 +13%</t>
  </si>
  <si>
    <t>シールド9, HP3, 光熱耐性 x0.9, 光熱耐性 +12%</t>
  </si>
  <si>
    <t>シールド6, HP2, 光熱耐性 x0.7</t>
  </si>
  <si>
    <t xml:space="preserve">シールド15, HP5, </t>
  </si>
  <si>
    <t>シールド +10</t>
  </si>
  <si>
    <t>シールド +20</t>
  </si>
  <si>
    <t>シールド +40</t>
  </si>
  <si>
    <t>HP +10</t>
  </si>
  <si>
    <t>HP +20</t>
  </si>
  <si>
    <t>HP +40</t>
  </si>
  <si>
    <t>回避力3, 敏捷DOWN耐性</t>
  </si>
  <si>
    <t>防御力1, 回避力3, 化学耐性 +8%, 回避基礎値 x1.2</t>
  </si>
  <si>
    <t>シールド3, HP1, 光熱耐性 +8%, シールド基礎値 x1.2</t>
  </si>
  <si>
    <t>防御力2, HP2, 衝撃耐性 x0.9, 衝撃耐性 +14%</t>
  </si>
  <si>
    <t>防御力4, HP4, 衝撃耐性 x0.9, 衝撃耐性 +13%</t>
  </si>
  <si>
    <t>防御力8, HP8, 衝撃耐性 x0.9, 衝撃耐性 +12%</t>
  </si>
  <si>
    <t>防御力4, HP4, 衝撃耐性 x0.7</t>
  </si>
  <si>
    <t>防御力2, HP2, 衝撃耐性 +7%, HP基礎値 x1.2</t>
  </si>
  <si>
    <t>防御力2, HP2, 衝撃耐性 +8%, 防御力基礎値 x1.2</t>
  </si>
  <si>
    <t>防御力1, 回避力3, 化学耐性 +7%, 防御基礎値 x1.2</t>
  </si>
  <si>
    <t>シールド3, HP1, 光熱耐性 +7%, HP基礎値 x1.2</t>
  </si>
  <si>
    <t>格闘　x1.5 攻撃力が増加しない装備を着けている場合、攻撃力が1.5倍になる</t>
  </si>
  <si>
    <t>シールド修復キット 中</t>
  </si>
  <si>
    <t>シールド修復キット 全体</t>
  </si>
  <si>
    <t>シールド修復キット 小</t>
  </si>
  <si>
    <t>サブマシンガン</t>
  </si>
  <si>
    <t>二連装砲 57mm</t>
  </si>
  <si>
    <t>レールガン 160mm</t>
  </si>
  <si>
    <t>ヘヴィハンマー</t>
  </si>
  <si>
    <t>ミサイルランチャー</t>
  </si>
  <si>
    <t>迫撃砲 103mm</t>
  </si>
  <si>
    <t>レーザー砲　50kW</t>
  </si>
  <si>
    <t>レーザー砲　75kW</t>
  </si>
  <si>
    <t>レーザー砲　100kW</t>
  </si>
  <si>
    <t>レーザー砲　125kW</t>
  </si>
  <si>
    <t>レーザー砲　150kW</t>
  </si>
  <si>
    <t>レーザー砲　175kW</t>
  </si>
  <si>
    <t>チャージレーザー</t>
  </si>
  <si>
    <t>ドレインレーザー</t>
  </si>
  <si>
    <t>大容量コンデンサ</t>
  </si>
  <si>
    <t>防弾鋼板 57mm</t>
  </si>
  <si>
    <t>防弾鋼板 75mm</t>
  </si>
  <si>
    <t>防弾鋼板 90mm</t>
  </si>
  <si>
    <t>防弾鋼板 105mm</t>
  </si>
  <si>
    <t>防弾鋼板 120mm</t>
  </si>
  <si>
    <t>防弾鋼板 140mm</t>
  </si>
  <si>
    <t>多重空間装甲 40mm</t>
  </si>
  <si>
    <t>多重空間装甲 78mm</t>
  </si>
  <si>
    <t>多重空間装甲 103mm</t>
  </si>
  <si>
    <t>爆発反応装甲 125mm</t>
  </si>
  <si>
    <t>付加装甲</t>
  </si>
  <si>
    <t>積層装甲</t>
  </si>
  <si>
    <t>傾斜装甲</t>
  </si>
  <si>
    <t>アルミニウム合金装甲</t>
  </si>
  <si>
    <t>チタニウム合金</t>
  </si>
  <si>
    <t>防御力10, HP10, 回避-2</t>
  </si>
  <si>
    <t>劣化ウラン装甲</t>
  </si>
  <si>
    <t>偏光シールド</t>
  </si>
  <si>
    <t>磁気シールド</t>
  </si>
  <si>
    <t>ミラーシールド</t>
  </si>
  <si>
    <t>αコーティングシールド</t>
  </si>
  <si>
    <t>βコーティングシールド</t>
  </si>
  <si>
    <t>γコーティングシールド</t>
  </si>
  <si>
    <t>エナジーシールド</t>
  </si>
  <si>
    <t>関節部保護装甲</t>
  </si>
  <si>
    <t>重装硬化装甲</t>
  </si>
  <si>
    <t>頭部保護装甲</t>
  </si>
  <si>
    <t>腐食耐性</t>
  </si>
  <si>
    <t>腐食</t>
  </si>
  <si>
    <t>囚因囲: 　円輪系は燃焼が効かない</t>
  </si>
  <si>
    <t>前のミッションクリア報酬により、チームは6枠編成となる。
ボスや主要な取り巻きに燃焼が効かないのと、固くて強く、初見ではまず全滅をさせられる難易度のミッション。呂布ポジションに相当する。
　とにかくトレハンしてたくさんいい装備を集めて、うまく耐性を組み上げ、火力も高めていき突破する必要がある。
　また、ユニットドロップをきちんと狙い、適切なビルドをして挑むことも重要となる、一つの壁</t>
  </si>
  <si>
    <t>前のミッションクリア報酬で獲得した支援系ユニットの"介"をチーム編成して出撃させる。
※この段階ではユニットのチューニング(職業)はできず、ユニット毎に推奨値で固定されている。
長期間連続した戦闘が行われるのと、敵も燃焼攻撃を仕掛けてくるので、回復役の役目と、適切な回復装備の所持が大切であることを理解いただく。</t>
  </si>
  <si>
    <t>防腐コーティング</t>
  </si>
  <si>
    <t>腐食修復キット</t>
  </si>
  <si>
    <t>不燃性追加装甲</t>
  </si>
  <si>
    <t>回路保護シールド</t>
  </si>
  <si>
    <t>ファイアーウォール</t>
  </si>
  <si>
    <t>射撃装置防護板</t>
  </si>
  <si>
    <t>脚部防塵布</t>
  </si>
  <si>
    <t>スキル:全体衝撃威力強化</t>
  </si>
  <si>
    <t>スキル:全体衝撃耐性強化</t>
  </si>
  <si>
    <t>スキル:全体化学威力強化</t>
  </si>
  <si>
    <t>スキル:全体化学耐性強化</t>
  </si>
  <si>
    <t>スキル:全体光熱威力強化</t>
  </si>
  <si>
    <t>スキル:全体光熱耐性強化</t>
  </si>
  <si>
    <t>スキル:全体敏捷強化</t>
  </si>
  <si>
    <t>スキル:全体命中強化</t>
  </si>
  <si>
    <t>スキル:全体衝撃威力弱化</t>
  </si>
  <si>
    <t>スキル:全体衝撃耐性弱化</t>
  </si>
  <si>
    <t>スキル:全体化学威力弱化</t>
  </si>
  <si>
    <t>スキル:全体化学耐性弱化</t>
  </si>
  <si>
    <t>スキル:全体光熱威力弱化</t>
  </si>
  <si>
    <t>スキル:全体光熱耐性弱化</t>
  </si>
  <si>
    <t>スキル:全体敏捷弱化</t>
  </si>
  <si>
    <t>スキル:全体命中弱化</t>
  </si>
  <si>
    <t>強化武装腕</t>
  </si>
  <si>
    <t>森を焼くもの</t>
  </si>
  <si>
    <t>タンク複数台に加え、衝撃耐性強化のバフを掛けてきてとにかく硬い。
前のミッションクリア報酬で獲得した焼夷弾を装備して攻撃しようという解説が丁寧につく。化学攻撃が解禁される。
焼夷弾を使うことで防御力が高くて削れないような敵でも倒せることを実感していただく。</t>
  </si>
  <si>
    <t>[チュートリアル]バフ 衝撃耐性強化</t>
  </si>
  <si>
    <t>硫酸弾(状態異常:腐食)</t>
  </si>
  <si>
    <t>榴弾 HE</t>
  </si>
  <si>
    <t>焼夷弾</t>
  </si>
  <si>
    <t>電磁パルス</t>
  </si>
  <si>
    <t>粘着弾</t>
  </si>
  <si>
    <t>プラスチック榴弾 HEP</t>
  </si>
  <si>
    <t>起爆する</t>
  </si>
  <si>
    <t>AvoidTank</t>
  </si>
  <si>
    <t>Burst</t>
  </si>
  <si>
    <t>近接-主力攻撃</t>
  </si>
  <si>
    <t>後列の味方の衝撃ダメージを緩和する。</t>
  </si>
  <si>
    <t>衝撃耐久壁(HP型)</t>
  </si>
  <si>
    <t>光熱耐久壁(シールド型)</t>
  </si>
  <si>
    <t>回避-光熱攻撃</t>
  </si>
  <si>
    <t>載</t>
  </si>
  <si>
    <t>キャリア</t>
  </si>
  <si>
    <t>Carrier</t>
  </si>
  <si>
    <t>積載機を搭載して攻撃する。しかし積載機が未実装なので役に立たない。</t>
  </si>
  <si>
    <t>冒ギル的にいうと</t>
  </si>
  <si>
    <t>侍</t>
  </si>
  <si>
    <t>魔法使い</t>
  </si>
  <si>
    <t>僧侶</t>
  </si>
  <si>
    <t>忍者</t>
  </si>
  <si>
    <t>剣士</t>
  </si>
  <si>
    <t>狩人</t>
  </si>
  <si>
    <t>君主</t>
  </si>
  <si>
    <t>該当なし</t>
  </si>
  <si>
    <t>剣聖風</t>
  </si>
  <si>
    <t>デバフ x1.4
デバフ効果 +3ターン増加</t>
  </si>
  <si>
    <t>修理 x1.4
救出</t>
  </si>
  <si>
    <t>耐衝撃 x1.4
守護: 後列の味方の衝撃ダメージ2/3</t>
  </si>
  <si>
    <t>耐光熱 x1.4
後列の味方の化学ダメージ2/3</t>
  </si>
  <si>
    <t>耐化学 x1.4
状態異常付与増大
後列味方の化学ダメージ2/3</t>
  </si>
  <si>
    <t>忍者?</t>
  </si>
  <si>
    <t>光熱兵器x1.4
装備回避力 2倍</t>
  </si>
  <si>
    <t>機体改造 x1.4
格闘 x1.3
非必殺攻撃時に反撃</t>
  </si>
  <si>
    <t>通常攻撃と追撃をする。耐久がない</t>
  </si>
  <si>
    <t>推奨TuningStyle</t>
  </si>
  <si>
    <t>積</t>
  </si>
  <si>
    <t>化学兵器 x1.4
残スキル使用数回復</t>
  </si>
  <si>
    <t>衝撃兵器 x1.4
味方の通常攻撃に追撃</t>
  </si>
  <si>
    <t>補助 x1.4
装備攻撃力 3倍
攻撃回数 1/3
[狙撃]1回攻撃時に威力2倍
撃墜時に再攻撃</t>
  </si>
  <si>
    <t>バフ x1.4
デバフ効果 +3ターン増加
味方全体の攻撃威力 x1.4</t>
  </si>
  <si>
    <t>内部機関 x1.4
味方全体の全状態異常耐性　+1
積載機運用</t>
  </si>
  <si>
    <t>状態異常-化学耐久</t>
  </si>
  <si>
    <t>☆炎</t>
  </si>
  <si>
    <t>榴</t>
  </si>
  <si>
    <t>s力</t>
  </si>
  <si>
    <t>s精</t>
  </si>
  <si>
    <t>s安</t>
  </si>
  <si>
    <t>味方のレベルキャップは30まで。レベルを上げて物理で殴るが成り立たなくなる分岐点</t>
  </si>
  <si>
    <t>化学攻撃を主体とする理想編成部隊との衝突</t>
  </si>
  <si>
    <t>通常のミッション(チャレンジ)</t>
  </si>
  <si>
    <t>αテストバランス確認用</t>
  </si>
  <si>
    <t>光熱兵器・ハッキング(混乱)を仕掛けてくる。</t>
  </si>
  <si>
    <t>砲撃戦(α検証用)</t>
  </si>
  <si>
    <t>塹壕戦(α検証用)</t>
  </si>
  <si>
    <t>電子戦(α検証用)</t>
  </si>
  <si>
    <t>総力戦(α検証用)</t>
  </si>
  <si>
    <t>一番強い。</t>
  </si>
  <si>
    <t>所謂エルダー戦。突破させる気はない。</t>
  </si>
  <si>
    <t>品冥点奏候送</t>
  </si>
  <si>
    <t>告歩垂併述狙</t>
  </si>
  <si>
    <t>衝撃攻撃を主体とする突破型。バフもしっかり賭けてくる。そしてデバフで衝撃威力と光熱威力と下げてくる補助も使ってくる</t>
  </si>
  <si>
    <t>春典送研秒併</t>
  </si>
  <si>
    <t>送：混乱もち</t>
  </si>
  <si>
    <t>昔虎迫追依具</t>
  </si>
  <si>
    <t>狗</t>
  </si>
  <si>
    <t>光と熱と</t>
  </si>
  <si>
    <t>s発</t>
  </si>
  <si>
    <t>☆Oo</t>
  </si>
  <si>
    <t>ー芯</t>
  </si>
  <si>
    <t>ー徹</t>
  </si>
  <si>
    <t>⇒≪</t>
  </si>
  <si>
    <t>隊員数</t>
  </si>
  <si>
    <t>敵として固定設置物がたくさんあり、少々面倒。
化学攻撃があると敵全体にダメージを与えられるため、前に固まっている邪魔な堅い固定物にターゲットを取られずに効率よく始末できる。
ロボットの生産設備を牛耳っていたごろつきを始末し、製造能力を確保する。　ドロップした機体も含め、チューニング(職業)を変更する事ができる。</t>
  </si>
  <si>
    <r>
      <t xml:space="preserve">Equipment: </t>
    </r>
    <r>
      <rPr>
        <sz val="12"/>
        <color theme="1"/>
        <rFont val="ＭＳ Ｐゴシック"/>
        <family val="2"/>
        <charset val="128"/>
      </rPr>
      <t>グレネードランチャー:焼夷弾
チーム枠+1
Unit:"介"</t>
    </r>
  </si>
  <si>
    <t>チーム枠+1
Unit:化</t>
  </si>
  <si>
    <t>伝</t>
  </si>
  <si>
    <t>s敏</t>
  </si>
  <si>
    <t>発電所の奪還</t>
  </si>
  <si>
    <t>敵が化学攻撃を本格的に仕掛けてくる。
前のミッションクリア報酬でチーム枠が2つ追加され、6枠体制となる。また、キャラクターメイクが開放される
装備ドロップよりも低い確率で、敵の機体そのものがドロップする事がある。(ドロップ対象はBasicMatrix記載のUnit)
　これまでにドロップ機体があればそれと追加する事ができるし、なくても、メインアタッカーの"失"の前のモデルの"夫"はあるので、それをもたせ底上げ可能。</t>
  </si>
  <si>
    <t>狙撃兵に狙われて</t>
  </si>
  <si>
    <t>[チュートリアル]狙撃機　の役割</t>
  </si>
  <si>
    <t>狙撃機である貝が出てくる。衝撃耐性をきちんとしておかないと一撃で沈む。ただし、耐久が殆どなく、特に化学耐性がないため、全体攻撃で先制して始末しよう。</t>
  </si>
  <si>
    <t>Waves</t>
  </si>
  <si>
    <r>
      <t>BOSS</t>
    </r>
    <r>
      <rPr>
        <sz val="12"/>
        <color theme="1"/>
        <rFont val="ＭＳ Ｐゴシック"/>
        <family val="2"/>
        <charset val="128"/>
      </rPr>
      <t>編成</t>
    </r>
  </si>
  <si>
    <t>乙乞</t>
  </si>
  <si>
    <t>土少</t>
  </si>
  <si>
    <t>Raid time(min)</t>
  </si>
  <si>
    <t>大丈夫</t>
  </si>
  <si>
    <t>六元屯</t>
  </si>
  <si>
    <t>化
夫皿血</t>
  </si>
  <si>
    <t>囚介
叱芝</t>
  </si>
  <si>
    <t>皿失
共兆</t>
  </si>
  <si>
    <t>込辺辺
迅</t>
  </si>
  <si>
    <t>旧在失
旨門</t>
  </si>
  <si>
    <t>先兄血
伏肝沙</t>
  </si>
  <si>
    <t>多血行
兵貝克</t>
  </si>
  <si>
    <t>道中にも狙撃兵が居る。救は存在しないので、削れれば勝ち</t>
  </si>
  <si>
    <t>因囲狂共在非</t>
  </si>
  <si>
    <r>
      <rPr>
        <sz val="12"/>
        <color theme="1"/>
        <rFont val="ＭＳ Ｐゴシック"/>
        <family val="2"/>
        <charset val="128"/>
      </rPr>
      <t>最初の仕事。</t>
    </r>
    <r>
      <rPr>
        <sz val="12"/>
        <color theme="1"/>
        <rFont val="Calibri"/>
        <family val="2"/>
        <charset val="128"/>
        <scheme val="minor"/>
      </rPr>
      <t>”</t>
    </r>
    <r>
      <rPr>
        <sz val="12"/>
        <color theme="1"/>
        <rFont val="ＭＳ Ｐゴシック"/>
        <family val="2"/>
        <charset val="128"/>
      </rPr>
      <t>大</t>
    </r>
    <r>
      <rPr>
        <sz val="12"/>
        <color theme="1"/>
        <rFont val="Calibri"/>
        <family val="2"/>
        <charset val="128"/>
        <scheme val="minor"/>
      </rPr>
      <t>”</t>
    </r>
    <r>
      <rPr>
        <sz val="12"/>
        <color theme="1"/>
        <rFont val="ＭＳ Ｐゴシック"/>
        <family val="2"/>
        <charset val="128"/>
      </rPr>
      <t>の</t>
    </r>
    <r>
      <rPr>
        <sz val="12"/>
        <color theme="1"/>
        <rFont val="Calibri"/>
        <family val="2"/>
        <charset val="128"/>
        <scheme val="minor"/>
      </rPr>
      <t>1</t>
    </r>
    <r>
      <rPr>
        <sz val="12"/>
        <color theme="1"/>
        <rFont val="ＭＳ Ｐゴシック"/>
        <family val="2"/>
        <charset val="128"/>
      </rPr>
      <t>ユニットだけで出撃する。蛇たちがたくさん出る。
何も装備を弄っていない状態でもクリアできる。</t>
    </r>
  </si>
  <si>
    <t>※デフォルトプレイヤーキャラに兵器と装甲の2つは装備している状態とし、装備付替なしでもクリアできる状態としておく。レベルを上げて物理で殴れば勝ち</t>
  </si>
  <si>
    <t xml:space="preserve">[チュートリアル]出撃する
</t>
  </si>
  <si>
    <t xml:space="preserve">[チュートリアル]装備をする
</t>
  </si>
  <si>
    <t xml:space="preserve">[チュートリアル]ユニットをパーティに配置する 
</t>
  </si>
  <si>
    <t>”大”ユニットを、先のミッションクリア報酬で手に入れた”夫”に置き換える案内をする。　これで装備枠が3→4枠となり、またステータスも強化される。
化学攻撃が注目され、焼夷弾の恐ろしさを味わうことになる。</t>
  </si>
  <si>
    <t>[チュートリアル]回復役</t>
  </si>
  <si>
    <t>[チュートリアル]光熱攻撃</t>
  </si>
  <si>
    <t>[チュートリアル]回避の重要性</t>
  </si>
  <si>
    <t>[チュートリアル]硬い敵には焼け</t>
  </si>
  <si>
    <t>[チュートリアル]:修了検定試験</t>
  </si>
  <si>
    <t>キャラ</t>
  </si>
  <si>
    <t>ステージID</t>
  </si>
  <si>
    <t>レベル</t>
  </si>
  <si>
    <t>機体型</t>
  </si>
  <si>
    <t>役割</t>
  </si>
  <si>
    <t>[チュートリアル]化学攻撃 [チュートリアル]キャラクターメイク</t>
  </si>
  <si>
    <t>[チュートリアル]キャラクターを置き換えする　大→夫 [チュートリアル]化学攻撃/燃焼攻撃</t>
  </si>
  <si>
    <t>sum</t>
  </si>
  <si>
    <t>1衝撃兵器</t>
  </si>
  <si>
    <t>OffKinx1.20</t>
  </si>
  <si>
    <t>2化学兵器</t>
  </si>
  <si>
    <t>3光熱兵器</t>
  </si>
  <si>
    <t>4耐衝撃</t>
  </si>
  <si>
    <t>5耐化学</t>
  </si>
  <si>
    <t>6耐光熱</t>
  </si>
  <si>
    <t>7機体改造</t>
  </si>
  <si>
    <t>8補助</t>
  </si>
  <si>
    <t>9修復</t>
  </si>
  <si>
    <t>10バフ</t>
  </si>
  <si>
    <t>11デバフ</t>
  </si>
  <si>
    <t>12内部機関</t>
  </si>
  <si>
    <t>010_WeaponKinetic</t>
  </si>
  <si>
    <t>020_WeaponChemical</t>
  </si>
  <si>
    <t>030_WeaponThermal</t>
  </si>
  <si>
    <t>040_ArmorKinetic</t>
  </si>
  <si>
    <t>041_HeavyArmor</t>
  </si>
  <si>
    <t>042_ArmorDef</t>
  </si>
  <si>
    <t>050_ArmorChemical</t>
  </si>
  <si>
    <t>防御力1, 回避力3, 必殺耐性 x0.7</t>
  </si>
  <si>
    <t>052_Avoid</t>
  </si>
  <si>
    <t>060_ArmorThermal</t>
  </si>
  <si>
    <r>
      <t>051_</t>
    </r>
    <r>
      <rPr>
        <sz val="12"/>
        <color theme="1"/>
        <rFont val="ＭＳ Ｐゴシック"/>
        <family val="2"/>
        <charset val="128"/>
      </rPr>
      <t>ArmorShield</t>
    </r>
  </si>
  <si>
    <t>061_ArmorHP</t>
  </si>
  <si>
    <t>070_Shield</t>
  </si>
  <si>
    <t>071_HP</t>
  </si>
  <si>
    <t>072_None</t>
  </si>
  <si>
    <t>073_NumberOfAttacks</t>
  </si>
  <si>
    <r>
      <t>090_</t>
    </r>
    <r>
      <rPr>
        <sz val="12"/>
        <color theme="1"/>
        <rFont val="ＭＳ Ｐゴシック"/>
        <family val="2"/>
        <charset val="128"/>
      </rPr>
      <t>Repair</t>
    </r>
  </si>
  <si>
    <t>HP1, 力+1</t>
  </si>
  <si>
    <t>HP1, 発電+1</t>
  </si>
  <si>
    <t>HP1, 安定+1</t>
  </si>
  <si>
    <t>HP1, 敏捷+1</t>
  </si>
  <si>
    <t>HP1, 精度+1</t>
  </si>
  <si>
    <t>HP1, 運+1 攻撃回数+1</t>
  </si>
  <si>
    <t>HP1, スキル: 3ターン目に自分自身にバリア +10</t>
  </si>
  <si>
    <t>100_Buff</t>
  </si>
  <si>
    <t>110_Debuff</t>
  </si>
  <si>
    <t>防御力1, スキル:全体衝撃威力強化　味方全体の衝撃威力を3ターンの間1スタック強化する</t>
  </si>
  <si>
    <t>防御力1, スキル:全体衝撃耐性強化　味方全体の衝撃耐性を3ターンの間1スタック強化する</t>
  </si>
  <si>
    <t>防御力1, スキル:全体化学威力強化　味方全体の化学威力を3ターンの間1スタック強化する</t>
  </si>
  <si>
    <t>防御力1, スキル:全体化学耐性強化　味方全体の化学耐性を3ターンの間1スタック強化する</t>
  </si>
  <si>
    <t>防御力1, スキル:全体光熱威力強化　味方全体の光熱威力を3ターンの間1スタック強化する</t>
  </si>
  <si>
    <t>防御力1, スキル:全体光熱耐性強化　味方全体の光熱耐性を3ターンの間1スタック強化する</t>
  </si>
  <si>
    <t>防御力1, スキル:全体敏捷強化　味方全体の回避力と行動決定速度を3ターンの間1スタック強化する</t>
  </si>
  <si>
    <t>防御力1, スキル:全体命中強化　味方全体の命中力を3ターンの間1スタック強化する</t>
  </si>
  <si>
    <t>命中1, スキル:全体衝撃威力弱化　相手全体の衝撃威力を3ターンの間1スタック弱化する</t>
  </si>
  <si>
    <t>命中1, スキル:全体衝撃耐性弱化　相手全体の衝撃耐性を3ターンの間1スタック弱化する</t>
  </si>
  <si>
    <t>命中1, スキル:全体化学威力弱化　相手全体の化学威力を3ターンの間1スタック弱化する</t>
  </si>
  <si>
    <t>命中1, スキル:全体化学耐性弱化　相手全体の化学耐性を3ターンの間1スタック弱化する</t>
  </si>
  <si>
    <t>命中1, スキル:全体光熱威力弱化　相手全体の光熱威力を3ターンの間1スタック弱化する</t>
  </si>
  <si>
    <t>命中1, スキル:全体光熱耐性弱化　相手全体の光熱耐性を3ターンの間1スタック弱化する</t>
  </si>
  <si>
    <t>命中1, スキル:全体敏捷弱化　相手全体の回避力と行動決定速度を3ターンの間1スタック弱化する</t>
  </si>
  <si>
    <t>命中1, スキル:全体命中弱化　相手全体の命中力を3ターンの間1スタック弱化する</t>
  </si>
  <si>
    <t>CalculateUnitStatus</t>
  </si>
  <si>
    <t>20接頭辞</t>
  </si>
  <si>
    <t>30接尾辞</t>
  </si>
  <si>
    <t>level</t>
  </si>
  <si>
    <t>攻撃属性は一旦保留</t>
  </si>
  <si>
    <t>itemId</t>
  </si>
  <si>
    <t>itemName</t>
  </si>
  <si>
    <t>itemDescription</t>
  </si>
  <si>
    <t>itemCategory</t>
  </si>
  <si>
    <t>combatBaseValue</t>
  </si>
  <si>
    <t>magnific1</t>
  </si>
  <si>
    <t>magnific2</t>
  </si>
  <si>
    <t>OffKin14Percent</t>
  </si>
  <si>
    <t>OffKin13Percent</t>
  </si>
  <si>
    <t>OffKin12Percent</t>
  </si>
  <si>
    <t>OffKin8Percent</t>
  </si>
  <si>
    <t>OffKin7Percent</t>
  </si>
  <si>
    <t>OffKinx1.30</t>
  </si>
  <si>
    <t>OffChex1.20</t>
  </si>
  <si>
    <t>OffChe14Percent</t>
  </si>
  <si>
    <t>OffChe13Percent</t>
  </si>
  <si>
    <t>OffChe12Percent</t>
  </si>
  <si>
    <t>OffChe8Percent</t>
  </si>
  <si>
    <t>OffChe7Percent</t>
  </si>
  <si>
    <t>OffChex1.30</t>
  </si>
  <si>
    <t>OffThex1.20</t>
  </si>
  <si>
    <t>OffThe14Percent</t>
  </si>
  <si>
    <t>OffThe13Percent</t>
  </si>
  <si>
    <t>OffThe12Percent</t>
  </si>
  <si>
    <t>OffThe8Percent</t>
  </si>
  <si>
    <t>OffThe7Percent</t>
  </si>
  <si>
    <t>OffThex1.30</t>
  </si>
  <si>
    <t>DefKinx0.9</t>
  </si>
  <si>
    <t>DefKin14Percent</t>
  </si>
  <si>
    <t>DefKin13Percent</t>
  </si>
  <si>
    <t>DefKin12Percent</t>
  </si>
  <si>
    <t>DefKin8Percent</t>
  </si>
  <si>
    <t>DefKin7Percent</t>
  </si>
  <si>
    <t>DefKinx0.7</t>
  </si>
  <si>
    <t>防御力5, 回避力-3, 重装甲(未実装),　行動順x0.7(未実装)</t>
  </si>
  <si>
    <t>DefChex0.9</t>
  </si>
  <si>
    <t>DefChe14Percent</t>
  </si>
  <si>
    <t>DefChe13Percent</t>
  </si>
  <si>
    <t>DefChe12Percent</t>
  </si>
  <si>
    <t>DefChe8Percent</t>
  </si>
  <si>
    <t>DefChe7Percent</t>
  </si>
  <si>
    <t>DefChex0.7</t>
  </si>
  <si>
    <t>DefThex0.9</t>
  </si>
  <si>
    <t>DefThe14Percent</t>
  </si>
  <si>
    <t>DefThe13Percent</t>
  </si>
  <si>
    <t>DefThe12Percent</t>
  </si>
  <si>
    <t>DefThe8Percent</t>
  </si>
  <si>
    <t>DefThe7Percent</t>
  </si>
  <si>
    <t>DefThex0.7</t>
  </si>
  <si>
    <t>BaseDefensex1.20</t>
  </si>
  <si>
    <t>BaseHitPointx1.20</t>
  </si>
  <si>
    <t>BaseMobilityx1.20</t>
  </si>
  <si>
    <t>BaseShieldx1.20</t>
  </si>
  <si>
    <t>BaseHitPointx1.30</t>
  </si>
  <si>
    <t>BaseAccuracyx1.30</t>
  </si>
  <si>
    <t>BaseAccuracyx1.20</t>
  </si>
  <si>
    <t>行動順 x1.3(未実装), 回避基礎値 x1.2</t>
  </si>
  <si>
    <t>行動順 x1.2(未実装), 回避基礎値 x1.2</t>
  </si>
  <si>
    <t>シールド1, 回避力1, 回復威力 x1.7(未実装), スキル: シールド修復　　味方単体のシールドを少量回復する</t>
  </si>
  <si>
    <t>シールド1, 回避力1, 回復威力 x1.6(未実装), スキル: シールド修復　　味方単体のシールドを中量回復する</t>
  </si>
  <si>
    <t>シールド1, 回避力1, 回復威力 x1.2(未実装), スキル: シールド修復　　味方全体のシールドを少量回復する</t>
  </si>
  <si>
    <t>シールド2, 回避力2, 回復威力 x1.3(未実装), スキル:衝撃耐性修復　味方全体にかかっている衝撃耐性のデバフを無効化する</t>
  </si>
  <si>
    <t>シールド2, 回避力2, 回復威力 x1.3(未実装), スキル:化学耐性修復　味方全体にかかっている化学耐性のデバフを無効化する</t>
  </si>
  <si>
    <t>シールド2, 回避力2, 回復威力 x1.3(未実装), スキル:光熱耐性修復　味方全体にかかっている衝撃耐性のデバフを無効化する</t>
  </si>
  <si>
    <t>シールド1, 回避力1, 回復威力 x1.4(未実装), スキル:腐食回復　味方全体にかかっている腐食効果を無効化する</t>
  </si>
  <si>
    <t>シールド1, 回避力1, 回復威力 x1.4(未実装), スキル:消火　味方全体にかかっている延焼効果を無効化する</t>
  </si>
  <si>
    <t>シールド1, 回避力1, 回復威力 x1.4(未実装), スキル:電気系統修復　味方全体にかかっている麻痺を無効化する</t>
  </si>
  <si>
    <t>シールド1, 回避力1, 回復威力 x1.4(未実装), スキル:ハッキング回復　味方全体にかかっている遠隔操作を無効化する</t>
  </si>
  <si>
    <t>シールド1, 回避力1, 回復威力 x1.4(未実装), スキル:射撃制御装置修復　味方全体にかかっている射撃不良を無効化する</t>
  </si>
  <si>
    <t>シールド1, 回避力1, 回復威力 x1.4(未実装), スキル:敏捷低下修復　味方全体にかかっている敏捷低下効果を無効化する</t>
  </si>
  <si>
    <t>シールド3, HP1, 射撃不良耐性 +1(未実装)</t>
  </si>
  <si>
    <t>シールド3, HP1, 麻痺耐性 +1(未実装)</t>
  </si>
  <si>
    <t>HP3, 燃焼耐性 +1(未実装)</t>
  </si>
  <si>
    <t>シールド3, 腐食耐性　+1(未実装)</t>
  </si>
  <si>
    <t>防御力3, ハッキング耐性 +1(未実装), 燃焼耐性-1(未実装)</t>
  </si>
  <si>
    <t>防御力3, 命中DOWN耐性 +1(未実装)</t>
  </si>
  <si>
    <t>衝撃兵器にのみ付く。　威力強化+1(未実装)</t>
  </si>
  <si>
    <t>衝撃兵器にのみ付く。　威力強化+2(未実装)</t>
  </si>
  <si>
    <t>衝撃兵器にのみ付く。　威力強化+3(未実装)</t>
  </si>
  <si>
    <t>化学兵器にのみ付く。　威力強化+1(未実装)</t>
  </si>
  <si>
    <t>化学兵器にのみ付く。　威力強化+2(未実装)</t>
  </si>
  <si>
    <t>化学兵器にのみ付く。　威力強化+3(未実装)</t>
  </si>
  <si>
    <t>化学兵器にのみ付く。　状態異常:腐食　1スタック付与(未実装)</t>
  </si>
  <si>
    <t>化学兵器にのみ付く。　状態異常:燃焼　1スタック付与(未実装)</t>
  </si>
  <si>
    <t>化学兵器にのみ付く。　デバフ:敏捷DOWN　1スタック付与(未実装)</t>
  </si>
  <si>
    <t>光熱兵器にのみ付く。　状態異常: 麻痺 1スタック付与(未実装)</t>
  </si>
  <si>
    <t>magnific3</t>
  </si>
  <si>
    <t>magnific4</t>
  </si>
  <si>
    <t>magnific5</t>
  </si>
  <si>
    <t>magnific6</t>
  </si>
  <si>
    <t>OffKin9Percent</t>
  </si>
  <si>
    <t>DefKin9Percent</t>
  </si>
  <si>
    <t>OffChe9Percent</t>
  </si>
  <si>
    <t>DefChe9Percent</t>
  </si>
  <si>
    <t>OffThe9Percent</t>
  </si>
  <si>
    <t>DefThe9Percent</t>
  </si>
  <si>
    <t>OffCri9Percent</t>
  </si>
  <si>
    <t>DefCri9Percent</t>
  </si>
  <si>
    <t>BaseShieldx1.60</t>
  </si>
  <si>
    <t>BaseHitPointx1.60</t>
  </si>
  <si>
    <t>BaseDefensex1.60</t>
  </si>
  <si>
    <t>BaseAccuracyx1.60</t>
  </si>
  <si>
    <t>BaseMobilityx1.60</t>
  </si>
  <si>
    <t>BaseShieldx1.40</t>
  </si>
  <si>
    <t>BaseHitPointx1.40</t>
  </si>
  <si>
    <t>BaseDefensex1.40</t>
  </si>
  <si>
    <t>BaseAccuracyx1.40</t>
  </si>
  <si>
    <t>BaseMobilityx1.40</t>
  </si>
  <si>
    <t>addAbility1</t>
  </si>
  <si>
    <t>addAbility2</t>
  </si>
  <si>
    <t>addAbility3</t>
  </si>
  <si>
    <t>skill1</t>
  </si>
  <si>
    <t>skill2</t>
  </si>
  <si>
    <t>skill3</t>
  </si>
  <si>
    <t>1Generation</t>
  </si>
  <si>
    <t>1Stability</t>
  </si>
  <si>
    <t>1Responsiveness</t>
  </si>
  <si>
    <t>1Precision</t>
  </si>
  <si>
    <t>1Luck</t>
  </si>
  <si>
    <t>1Power</t>
  </si>
  <si>
    <t>120_HP</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</si>
</sst>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2"/>
      <color theme="1"/>
      <name val="Calibri"/>
      <family val="2"/>
      <charset val="128"/>
      <scheme val="minor"/>
    </font>
    <font>
      <sz val="12"/>
      <color theme="1"/>
      <name val="ＭＳ Ｐゴシック"/>
      <family val="2"/>
      <charset val="128"/>
    </font>
    <font>
      <u/>
      <sz val="12"/>
      <color theme="10"/>
      <name val="Calibri"/>
      <family val="2"/>
      <charset val="128"/>
      <scheme val="minor"/>
    </font>
    <font>
      <u/>
      <sz val="12"/>
      <color theme="11"/>
      <name val="Calibri"/>
      <family val="2"/>
      <charset val="128"/>
      <scheme val="minor"/>
    </font>
    <font>
      <sz val="16"/>
      <color theme="1"/>
      <name val="Calibri"/>
      <family val="2"/>
      <charset val="128"/>
      <scheme val="minor"/>
    </font>
    <font>
      <sz val="12"/>
      <color theme="0" tint="-0.34998626667073579"/>
      <name val="Calibri"/>
      <scheme val="minor"/>
    </font>
    <font>
      <sz val="12"/>
      <color theme="0" tint="-0.34998626667073579"/>
      <name val="ＭＳ Ｐゴシック"/>
      <charset val="128"/>
    </font>
    <font>
      <sz val="9"/>
      <color theme="1"/>
      <name val="Calibri"/>
      <scheme val="minor"/>
    </font>
    <font>
      <sz val="8"/>
      <color theme="1"/>
      <name val="Calibri"/>
      <scheme val="minor"/>
    </font>
    <font>
      <sz val="16"/>
      <color theme="1"/>
      <name val="KSO金剛"/>
      <charset val="128"/>
    </font>
    <font>
      <sz val="22"/>
      <color theme="1"/>
      <name val="KSO金剛"/>
      <charset val="128"/>
    </font>
    <font>
      <sz val="22"/>
      <color theme="0" tint="-0.34998626667073579"/>
      <name val="KSO金剛"/>
      <charset val="128"/>
    </font>
    <font>
      <sz val="12"/>
      <color theme="1"/>
      <name val="KSO金剛"/>
      <charset val="128"/>
    </font>
    <font>
      <sz val="18"/>
      <color theme="1"/>
      <name val="KSO金剛"/>
      <charset val="128"/>
    </font>
    <font>
      <sz val="20"/>
      <color theme="1"/>
      <name val="KSO金剛"/>
      <charset val="128"/>
    </font>
    <font>
      <sz val="20"/>
      <color theme="1"/>
      <name val="ＭＳ Ｐゴシック"/>
      <family val="2"/>
      <charset val="128"/>
    </font>
    <font>
      <sz val="12"/>
      <color theme="1"/>
      <name val="????? ?? ?????"/>
      <family val="2"/>
    </font>
    <font>
      <sz val="11"/>
      <color theme="1"/>
      <name val="Calibri"/>
      <scheme val="minor"/>
    </font>
    <font>
      <sz val="18"/>
      <color theme="1"/>
      <name val="Calibri"/>
      <family val="2"/>
      <charset val="128"/>
      <scheme val="minor"/>
    </font>
    <font>
      <sz val="20"/>
      <color theme="1"/>
      <name val="Calibri"/>
      <family val="2"/>
      <charset val="128"/>
      <scheme val="minor"/>
    </font>
    <font>
      <sz val="26"/>
      <color theme="1"/>
      <name val="KSO金剛"/>
      <charset val="128"/>
    </font>
    <font>
      <sz val="28"/>
      <color theme="1"/>
      <name val="Calibri"/>
      <family val="2"/>
      <charset val="128"/>
      <scheme val="minor"/>
    </font>
    <font>
      <sz val="28"/>
      <color theme="1"/>
      <name val="KSO金剛"/>
      <charset val="128"/>
    </font>
    <font>
      <sz val="12"/>
      <color theme="1" tint="0.499984740745262"/>
      <name val="Calibri"/>
      <scheme val="minor"/>
    </font>
    <font>
      <sz val="12"/>
      <name val="ＭＳ Ｐゴシック"/>
      <charset val="128"/>
    </font>
    <font>
      <sz val="12"/>
      <color theme="1"/>
      <name val="Cambria"/>
      <scheme val="major"/>
    </font>
    <font>
      <sz val="10"/>
      <color theme="1"/>
      <name val="ＭＳ Ｐゴシック"/>
      <charset val="128"/>
    </font>
  </fonts>
  <fills count="15">
    <fill>
      <patternFill patternType="none"/>
    </fill>
    <fill>
      <patternFill patternType="gray125"/>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right/>
      <top style="thin">
        <color auto="1"/>
      </top>
      <bottom style="dotted">
        <color auto="1"/>
      </bottom>
      <diagonal/>
    </border>
    <border>
      <left/>
      <right/>
      <top style="dotted">
        <color auto="1"/>
      </top>
      <bottom style="dotted">
        <color auto="1"/>
      </bottom>
      <diagonal/>
    </border>
    <border>
      <left/>
      <right/>
      <top style="dotted">
        <color auto="1"/>
      </top>
      <bottom style="medium">
        <color auto="1"/>
      </bottom>
      <diagonal/>
    </border>
    <border>
      <left/>
      <right/>
      <top style="medium">
        <color auto="1"/>
      </top>
      <bottom style="dotted">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5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3">
    <xf numFmtId="0" fontId="0" fillId="0" borderId="0" xfId="0"/>
    <xf numFmtId="0" fontId="0" fillId="0" borderId="0" xfId="0" applyNumberFormat="1" applyAlignment="1">
      <alignment vertical="center" wrapText="1"/>
    </xf>
    <xf numFmtId="0" fontId="1"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horizontal="center" vertical="center"/>
    </xf>
    <xf numFmtId="0" fontId="0" fillId="2" borderId="1" xfId="0" applyNumberFormat="1" applyFill="1" applyBorder="1" applyAlignment="1">
      <alignment vertical="center" wrapText="1"/>
    </xf>
    <xf numFmtId="0" fontId="0" fillId="2" borderId="1" xfId="0" applyNumberFormat="1" applyFont="1" applyFill="1"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vertical="center"/>
    </xf>
    <xf numFmtId="0" fontId="0" fillId="0" borderId="2" xfId="0" applyBorder="1" applyAlignment="1">
      <alignment vertical="center" wrapText="1"/>
    </xf>
    <xf numFmtId="0" fontId="0" fillId="2" borderId="3" xfId="0" applyFill="1" applyBorder="1" applyAlignment="1">
      <alignment vertical="center"/>
    </xf>
    <xf numFmtId="0" fontId="4" fillId="2" borderId="3" xfId="0" applyFont="1" applyFill="1" applyBorder="1" applyAlignment="1">
      <alignment horizontal="center" vertical="center"/>
    </xf>
    <xf numFmtId="0" fontId="5" fillId="2" borderId="1" xfId="0" applyNumberFormat="1" applyFont="1" applyFill="1" applyBorder="1" applyAlignment="1">
      <alignment vertical="center" wrapText="1"/>
    </xf>
    <xf numFmtId="0" fontId="5" fillId="0" borderId="2" xfId="0" applyFont="1" applyBorder="1" applyAlignment="1">
      <alignment vertical="center"/>
    </xf>
    <xf numFmtId="0" fontId="5" fillId="2" borderId="3" xfId="0" applyFont="1" applyFill="1" applyBorder="1" applyAlignment="1">
      <alignment vertical="center"/>
    </xf>
    <xf numFmtId="0" fontId="6" fillId="0" borderId="2" xfId="0" applyFont="1" applyBorder="1" applyAlignment="1">
      <alignment vertical="center"/>
    </xf>
    <xf numFmtId="0" fontId="5" fillId="2" borderId="1" xfId="0" applyNumberFormat="1" applyFont="1" applyFill="1" applyBorder="1" applyAlignment="1">
      <alignment horizontal="center" vertical="center" wrapText="1"/>
    </xf>
    <xf numFmtId="0" fontId="7" fillId="2" borderId="1" xfId="0" applyNumberFormat="1" applyFont="1" applyFill="1" applyBorder="1" applyAlignment="1">
      <alignment vertical="center" wrapText="1"/>
    </xf>
    <xf numFmtId="0" fontId="8" fillId="2" borderId="1" xfId="0" applyNumberFormat="1" applyFont="1" applyFill="1" applyBorder="1" applyAlignment="1">
      <alignment vertical="center" wrapText="1"/>
    </xf>
    <xf numFmtId="0" fontId="1" fillId="0" borderId="0" xfId="0" applyFont="1" applyAlignment="1">
      <alignment vertical="center" wrapText="1"/>
    </xf>
    <xf numFmtId="0" fontId="0" fillId="0" borderId="0" xfId="0" applyAlignment="1">
      <alignment horizontal="center" vertical="center"/>
    </xf>
    <xf numFmtId="0" fontId="0" fillId="5" borderId="0" xfId="0" applyFill="1" applyAlignment="1">
      <alignment horizontal="center" vertical="center"/>
    </xf>
    <xf numFmtId="0" fontId="0" fillId="5" borderId="0" xfId="0" applyFill="1" applyAlignment="1">
      <alignment vertical="center"/>
    </xf>
    <xf numFmtId="0" fontId="0" fillId="5" borderId="0" xfId="0" applyFill="1" applyAlignment="1">
      <alignment vertical="center" wrapText="1"/>
    </xf>
    <xf numFmtId="0" fontId="10" fillId="0" borderId="2" xfId="0" applyFont="1" applyBorder="1" applyAlignment="1">
      <alignment horizontal="center" vertical="center"/>
    </xf>
    <xf numFmtId="0" fontId="10" fillId="4" borderId="2" xfId="0" applyFont="1" applyFill="1" applyBorder="1" applyAlignment="1">
      <alignment horizontal="center" vertical="center"/>
    </xf>
    <xf numFmtId="0" fontId="11" fillId="0" borderId="2" xfId="0" applyFont="1" applyBorder="1" applyAlignment="1">
      <alignment horizontal="center" vertical="center"/>
    </xf>
    <xf numFmtId="0" fontId="10" fillId="3" borderId="2" xfId="0" applyFont="1" applyFill="1" applyBorder="1" applyAlignment="1">
      <alignment horizontal="center" vertical="center"/>
    </xf>
    <xf numFmtId="0" fontId="10" fillId="0" borderId="2" xfId="0" applyFont="1" applyFill="1" applyBorder="1" applyAlignment="1">
      <alignment horizontal="center" vertical="center"/>
    </xf>
    <xf numFmtId="0" fontId="12" fillId="0" borderId="0" xfId="0" applyFont="1" applyAlignment="1">
      <alignment vertical="center" wrapText="1"/>
    </xf>
    <xf numFmtId="0" fontId="10" fillId="0" borderId="0" xfId="0" applyFont="1" applyAlignment="1">
      <alignment vertical="center" wrapText="1"/>
    </xf>
    <xf numFmtId="2" fontId="0" fillId="0" borderId="0" xfId="0" applyNumberFormat="1" applyAlignment="1">
      <alignment vertical="center"/>
    </xf>
    <xf numFmtId="0" fontId="12" fillId="0" borderId="0" xfId="0" applyFont="1" applyAlignment="1">
      <alignment vertical="center"/>
    </xf>
    <xf numFmtId="0" fontId="1" fillId="7" borderId="0" xfId="0" applyFont="1" applyFill="1" applyAlignment="1">
      <alignment vertical="center"/>
    </xf>
    <xf numFmtId="2" fontId="1" fillId="7" borderId="0" xfId="0" applyNumberFormat="1" applyFont="1" applyFill="1" applyAlignment="1">
      <alignment vertical="center"/>
    </xf>
    <xf numFmtId="0" fontId="1" fillId="7" borderId="0" xfId="0" applyFont="1" applyFill="1" applyAlignment="1">
      <alignment vertical="center" wrapText="1"/>
    </xf>
    <xf numFmtId="0" fontId="0" fillId="7" borderId="0" xfId="0" applyFill="1" applyAlignment="1">
      <alignment vertical="center"/>
    </xf>
    <xf numFmtId="9" fontId="0" fillId="0" borderId="0" xfId="0" applyNumberFormat="1" applyAlignment="1">
      <alignment vertical="center"/>
    </xf>
    <xf numFmtId="9" fontId="0" fillId="6" borderId="0" xfId="0" applyNumberFormat="1" applyFill="1" applyAlignment="1">
      <alignment vertical="center"/>
    </xf>
    <xf numFmtId="0" fontId="0" fillId="7" borderId="0" xfId="0" applyFill="1" applyAlignment="1">
      <alignment vertical="center" wrapText="1"/>
    </xf>
    <xf numFmtId="2" fontId="1" fillId="0" borderId="0" xfId="0" applyNumberFormat="1" applyFont="1" applyAlignment="1">
      <alignment vertical="center"/>
    </xf>
    <xf numFmtId="0" fontId="0" fillId="8" borderId="0" xfId="0" applyFill="1" applyAlignment="1">
      <alignment vertical="center"/>
    </xf>
    <xf numFmtId="0" fontId="0" fillId="8" borderId="3" xfId="0" applyFill="1" applyBorder="1" applyAlignment="1">
      <alignment vertical="center"/>
    </xf>
    <xf numFmtId="0" fontId="1" fillId="8" borderId="4" xfId="0" applyNumberFormat="1" applyFont="1" applyFill="1" applyBorder="1" applyAlignment="1">
      <alignment vertical="center" wrapText="1"/>
    </xf>
    <xf numFmtId="0" fontId="1" fillId="8" borderId="4" xfId="0" applyNumberFormat="1" applyFont="1" applyFill="1" applyBorder="1" applyAlignment="1">
      <alignment horizontal="center" vertical="center" wrapText="1"/>
    </xf>
    <xf numFmtId="0" fontId="1" fillId="9" borderId="4" xfId="0" applyNumberFormat="1" applyFont="1" applyFill="1" applyBorder="1" applyAlignment="1">
      <alignment horizontal="center" vertical="center" wrapText="1"/>
    </xf>
    <xf numFmtId="0" fontId="1" fillId="0" borderId="2" xfId="0" applyFont="1" applyBorder="1" applyAlignment="1">
      <alignment vertical="center" wrapText="1"/>
    </xf>
    <xf numFmtId="0" fontId="0" fillId="8" borderId="3" xfId="0" applyFill="1" applyBorder="1" applyAlignment="1">
      <alignment vertical="center" wrapText="1"/>
    </xf>
    <xf numFmtId="0" fontId="1" fillId="8" borderId="0" xfId="0" applyNumberFormat="1" applyFont="1" applyFill="1" applyBorder="1" applyAlignment="1">
      <alignment horizontal="center" vertical="center" wrapText="1"/>
    </xf>
    <xf numFmtId="0" fontId="1" fillId="10" borderId="0" xfId="0" applyFont="1" applyFill="1" applyBorder="1" applyAlignment="1">
      <alignment vertical="center"/>
    </xf>
    <xf numFmtId="0" fontId="0" fillId="10" borderId="0" xfId="0" applyFill="1" applyAlignment="1">
      <alignment vertical="center"/>
    </xf>
    <xf numFmtId="0" fontId="1" fillId="10" borderId="0" xfId="0" applyFont="1" applyFill="1" applyAlignment="1">
      <alignment vertical="center" wrapText="1"/>
    </xf>
    <xf numFmtId="0" fontId="0" fillId="0" borderId="0" xfId="0" applyBorder="1" applyAlignment="1">
      <alignment vertical="center"/>
    </xf>
    <xf numFmtId="0" fontId="1" fillId="9" borderId="5" xfId="0" applyFont="1" applyFill="1" applyBorder="1" applyAlignment="1">
      <alignment vertical="center"/>
    </xf>
    <xf numFmtId="0" fontId="1" fillId="9" borderId="6" xfId="0" applyFont="1" applyFill="1" applyBorder="1" applyAlignment="1">
      <alignment vertical="center"/>
    </xf>
    <xf numFmtId="0" fontId="1" fillId="9" borderId="7" xfId="0" applyFont="1" applyFill="1" applyBorder="1" applyAlignment="1">
      <alignment vertical="center"/>
    </xf>
    <xf numFmtId="0" fontId="13"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7" xfId="0" applyFont="1" applyBorder="1" applyAlignment="1">
      <alignment vertical="center" wrapText="1"/>
    </xf>
    <xf numFmtId="0" fontId="0" fillId="0" borderId="7" xfId="0" applyBorder="1" applyAlignment="1">
      <alignment vertical="center"/>
    </xf>
    <xf numFmtId="0" fontId="0" fillId="0" borderId="6" xfId="0" applyBorder="1" applyAlignment="1">
      <alignment vertical="center"/>
    </xf>
    <xf numFmtId="0" fontId="18" fillId="0" borderId="8" xfId="0" applyFont="1"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0" xfId="0" applyAlignment="1">
      <alignment horizontal="left" vertical="center"/>
    </xf>
    <xf numFmtId="0" fontId="1" fillId="9" borderId="0" xfId="0" applyFont="1" applyFill="1" applyAlignment="1">
      <alignment horizontal="left" vertical="center"/>
    </xf>
    <xf numFmtId="0" fontId="0" fillId="9" borderId="0" xfId="0" applyFill="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9"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center" vertical="center"/>
    </xf>
    <xf numFmtId="0" fontId="0" fillId="9" borderId="0" xfId="0" applyFill="1" applyAlignment="1">
      <alignment vertical="center"/>
    </xf>
    <xf numFmtId="0" fontId="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1" fillId="9" borderId="0" xfId="0" applyFont="1" applyFill="1" applyAlignment="1">
      <alignment vertical="center"/>
    </xf>
    <xf numFmtId="0" fontId="10" fillId="5" borderId="2" xfId="0" applyFont="1" applyFill="1" applyBorder="1" applyAlignment="1">
      <alignment horizontal="center" vertical="center"/>
    </xf>
    <xf numFmtId="0" fontId="24" fillId="7" borderId="0" xfId="0" applyFont="1" applyFill="1" applyAlignment="1">
      <alignment vertical="center"/>
    </xf>
    <xf numFmtId="2" fontId="24" fillId="7" borderId="0" xfId="0" applyNumberFormat="1" applyFont="1" applyFill="1" applyAlignment="1">
      <alignment vertic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5" fillId="0" borderId="2" xfId="0" applyFont="1" applyBorder="1" applyAlignment="1">
      <alignment horizontal="center" vertical="center"/>
    </xf>
    <xf numFmtId="0" fontId="0" fillId="12" borderId="0" xfId="0" applyFill="1" applyAlignment="1">
      <alignment vertical="center"/>
    </xf>
    <xf numFmtId="9" fontId="0" fillId="12" borderId="0" xfId="0" applyNumberFormat="1" applyFill="1" applyAlignment="1">
      <alignment vertical="center"/>
    </xf>
    <xf numFmtId="9" fontId="23" fillId="12" borderId="0" xfId="0" applyNumberFormat="1" applyFont="1" applyFill="1" applyAlignment="1">
      <alignment vertical="center"/>
    </xf>
    <xf numFmtId="2" fontId="23" fillId="12" borderId="0" xfId="0" applyNumberFormat="1" applyFont="1" applyFill="1" applyAlignment="1">
      <alignment vertical="center"/>
    </xf>
    <xf numFmtId="0" fontId="1" fillId="12" borderId="0" xfId="0" applyFont="1" applyFill="1" applyAlignment="1">
      <alignment vertical="center"/>
    </xf>
    <xf numFmtId="0" fontId="1" fillId="12" borderId="0" xfId="0" applyFont="1" applyFill="1" applyAlignment="1">
      <alignment vertical="center" wrapText="1"/>
    </xf>
    <xf numFmtId="0" fontId="0" fillId="12" borderId="0" xfId="0" applyFill="1" applyAlignment="1">
      <alignment vertical="center" wrapText="1"/>
    </xf>
    <xf numFmtId="2" fontId="0" fillId="12" borderId="0" xfId="0" applyNumberFormat="1" applyFill="1" applyAlignment="1">
      <alignment vertical="center"/>
    </xf>
    <xf numFmtId="9" fontId="1" fillId="12" borderId="0" xfId="0" applyNumberFormat="1" applyFont="1" applyFill="1" applyAlignment="1">
      <alignment vertical="center"/>
    </xf>
    <xf numFmtId="0" fontId="12" fillId="12" borderId="0" xfId="0" applyFont="1" applyFill="1" applyAlignment="1">
      <alignment vertical="center" wrapText="1"/>
    </xf>
    <xf numFmtId="0" fontId="0" fillId="0" borderId="0" xfId="0" applyFont="1" applyAlignment="1">
      <alignment horizontal="left" vertical="center" wrapText="1"/>
    </xf>
    <xf numFmtId="0" fontId="13" fillId="0" borderId="2" xfId="0" applyFont="1" applyBorder="1" applyAlignment="1">
      <alignment horizontal="center" vertical="center"/>
    </xf>
    <xf numFmtId="0" fontId="13" fillId="0" borderId="0" xfId="0" applyFont="1" applyAlignment="1">
      <alignment horizontal="center" vertical="center" shrinkToFit="1"/>
    </xf>
    <xf numFmtId="0" fontId="13" fillId="11" borderId="0" xfId="0" applyFont="1" applyFill="1" applyAlignment="1">
      <alignment horizontal="center" vertical="center" shrinkToFit="1"/>
    </xf>
    <xf numFmtId="0" fontId="13" fillId="11" borderId="0" xfId="0" applyFont="1" applyFill="1" applyBorder="1" applyAlignment="1">
      <alignment horizontal="center" vertical="center" shrinkToFit="1"/>
    </xf>
    <xf numFmtId="0" fontId="14" fillId="0" borderId="0" xfId="0" applyFont="1" applyAlignment="1">
      <alignment vertical="center" shrinkToFit="1"/>
    </xf>
    <xf numFmtId="0" fontId="25" fillId="9" borderId="0" xfId="0" applyFont="1" applyFill="1" applyAlignment="1">
      <alignment vertical="center" shrinkToFit="1"/>
    </xf>
    <xf numFmtId="0" fontId="19" fillId="0" borderId="0" xfId="0" applyFont="1" applyAlignment="1">
      <alignment vertical="center" shrinkToFit="1"/>
    </xf>
    <xf numFmtId="0" fontId="16" fillId="0" borderId="0" xfId="0" applyFont="1" applyAlignment="1">
      <alignment vertical="center"/>
    </xf>
    <xf numFmtId="0" fontId="0" fillId="13" borderId="0" xfId="0" applyFill="1" applyAlignment="1">
      <alignment vertical="center"/>
    </xf>
    <xf numFmtId="0" fontId="0" fillId="13" borderId="0" xfId="0" applyFill="1" applyAlignment="1">
      <alignment horizontal="center" vertical="center"/>
    </xf>
    <xf numFmtId="0" fontId="1" fillId="0" borderId="0" xfId="0" applyFont="1" applyAlignment="1">
      <alignment horizontal="center" vertical="center" shrinkToFit="1"/>
    </xf>
    <xf numFmtId="0" fontId="0" fillId="0" borderId="0" xfId="0" applyAlignment="1">
      <alignment horizontal="center" vertical="center" shrinkToFit="1"/>
    </xf>
    <xf numFmtId="0" fontId="1" fillId="9" borderId="0" xfId="0" applyFont="1" applyFill="1" applyAlignment="1">
      <alignment horizontal="center" vertical="center" shrinkToFit="1"/>
    </xf>
    <xf numFmtId="0" fontId="14" fillId="0" borderId="0" xfId="0" applyFont="1" applyAlignment="1">
      <alignment horizontal="center" vertical="center" shrinkToFit="1"/>
    </xf>
    <xf numFmtId="0" fontId="1" fillId="4" borderId="0" xfId="0" applyFont="1" applyFill="1" applyAlignment="1">
      <alignment vertical="center"/>
    </xf>
    <xf numFmtId="0" fontId="1" fillId="5" borderId="0" xfId="0" applyFont="1" applyFill="1" applyAlignment="1">
      <alignment vertical="center" wrapText="1"/>
    </xf>
    <xf numFmtId="0" fontId="26" fillId="9" borderId="0" xfId="0" applyFont="1" applyFill="1" applyAlignment="1">
      <alignment horizontal="center" vertical="center"/>
    </xf>
    <xf numFmtId="0" fontId="1" fillId="9" borderId="0" xfId="0" applyFont="1" applyFill="1" applyAlignment="1">
      <alignment horizontal="center" vertical="center"/>
    </xf>
    <xf numFmtId="0" fontId="10" fillId="4" borderId="0" xfId="0" applyFont="1" applyFill="1" applyAlignment="1">
      <alignment vertical="center" wrapText="1"/>
    </xf>
    <xf numFmtId="0" fontId="10" fillId="13" borderId="0" xfId="0" applyFont="1" applyFill="1" applyAlignment="1">
      <alignment vertical="center" wrapText="1"/>
    </xf>
    <xf numFmtId="0" fontId="1" fillId="8" borderId="0" xfId="0" applyFont="1" applyFill="1" applyAlignment="1">
      <alignment horizontal="left" vertical="center"/>
    </xf>
    <xf numFmtId="0" fontId="1" fillId="8" borderId="0" xfId="0" applyFont="1" applyFill="1" applyAlignment="1">
      <alignment horizontal="left" vertical="center" wrapText="1"/>
    </xf>
    <xf numFmtId="0" fontId="0" fillId="14" borderId="0" xfId="0" applyFill="1" applyAlignment="1">
      <alignment vertical="center"/>
    </xf>
    <xf numFmtId="0" fontId="0" fillId="14" borderId="0" xfId="0" applyFill="1"/>
    <xf numFmtId="0" fontId="1" fillId="14" borderId="0" xfId="0" applyFont="1" applyFill="1" applyAlignment="1">
      <alignment vertical="center"/>
    </xf>
  </cellXfs>
  <cellStyles count="15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
  <sheetViews>
    <sheetView workbookViewId="0">
      <pane xSplit="4" ySplit="1" topLeftCell="E2" activePane="bottomRight" state="frozen"/>
      <selection pane="topRight" activeCell="E1" sqref="E1"/>
      <selection pane="bottomLeft" activeCell="A2" sqref="A2"/>
      <selection pane="bottomRight" activeCell="L31" sqref="L31"/>
    </sheetView>
  </sheetViews>
  <sheetFormatPr baseColWidth="10" defaultRowHeight="20" x14ac:dyDescent="0"/>
  <cols>
    <col min="1" max="1" width="3.33203125" style="3" customWidth="1"/>
    <col min="2" max="2" width="4" style="3" customWidth="1"/>
    <col min="3" max="3" width="8.6640625" style="3" customWidth="1"/>
    <col min="4" max="4" width="12" style="3" customWidth="1"/>
    <col min="5" max="17" width="4.6640625" style="5" customWidth="1"/>
    <col min="18" max="18" width="2.5" style="3" customWidth="1"/>
    <col min="19" max="19" width="5.83203125" style="3" customWidth="1"/>
    <col min="20" max="20" width="6.6640625" style="3" customWidth="1"/>
    <col min="21" max="21" width="11.83203125" style="3" customWidth="1"/>
    <col min="22" max="22" width="9.1640625" style="3" customWidth="1"/>
    <col min="23" max="23" width="21.5" style="3" customWidth="1"/>
    <col min="24" max="24" width="19" style="4" customWidth="1"/>
    <col min="25" max="32" width="4.33203125" style="3" customWidth="1"/>
    <col min="33" max="33" width="29" style="4" customWidth="1"/>
    <col min="34" max="16384" width="10.83203125" style="3"/>
  </cols>
  <sheetData>
    <row r="1" spans="1:34" s="1" customFormat="1" ht="36">
      <c r="A1" s="6" t="s">
        <v>193</v>
      </c>
      <c r="B1" s="19" t="s">
        <v>0</v>
      </c>
      <c r="C1" s="18" t="s">
        <v>3</v>
      </c>
      <c r="D1" s="6" t="s">
        <v>34</v>
      </c>
      <c r="E1" s="7" t="s">
        <v>21</v>
      </c>
      <c r="F1" s="7" t="s">
        <v>22</v>
      </c>
      <c r="G1" s="7" t="s">
        <v>23</v>
      </c>
      <c r="H1" s="7" t="s">
        <v>24</v>
      </c>
      <c r="I1" s="7" t="s">
        <v>25</v>
      </c>
      <c r="J1" s="7" t="s">
        <v>26</v>
      </c>
      <c r="K1" s="7" t="s">
        <v>27</v>
      </c>
      <c r="L1" s="7" t="s">
        <v>28</v>
      </c>
      <c r="M1" s="7" t="s">
        <v>29</v>
      </c>
      <c r="N1" s="17" t="s">
        <v>30</v>
      </c>
      <c r="O1" s="17" t="s">
        <v>31</v>
      </c>
      <c r="P1" s="17" t="s">
        <v>32</v>
      </c>
      <c r="Q1" s="17" t="s">
        <v>33</v>
      </c>
      <c r="R1" s="6"/>
      <c r="S1" s="13" t="s">
        <v>122</v>
      </c>
      <c r="T1" s="18" t="s">
        <v>192</v>
      </c>
      <c r="U1" s="44" t="s">
        <v>243</v>
      </c>
      <c r="V1" s="44" t="s">
        <v>774</v>
      </c>
      <c r="W1" s="44" t="s">
        <v>250</v>
      </c>
      <c r="X1" s="44" t="s">
        <v>253</v>
      </c>
      <c r="Y1" s="45" t="s">
        <v>257</v>
      </c>
      <c r="Z1" s="45" t="s">
        <v>263</v>
      </c>
      <c r="AA1" s="45" t="s">
        <v>258</v>
      </c>
      <c r="AB1" s="45" t="s">
        <v>261</v>
      </c>
      <c r="AC1" s="45" t="s">
        <v>262</v>
      </c>
      <c r="AD1" s="45" t="s">
        <v>259</v>
      </c>
      <c r="AE1" s="45" t="s">
        <v>260</v>
      </c>
      <c r="AF1" s="46" t="s">
        <v>264</v>
      </c>
      <c r="AG1" s="44" t="s">
        <v>279</v>
      </c>
      <c r="AH1" s="44"/>
    </row>
    <row r="2" spans="1:34" ht="70">
      <c r="A2" s="8">
        <v>1</v>
      </c>
      <c r="B2" s="84" t="s">
        <v>11</v>
      </c>
      <c r="C2" s="9" t="s">
        <v>162</v>
      </c>
      <c r="D2" s="9" t="s">
        <v>12</v>
      </c>
      <c r="E2" s="25" t="s">
        <v>11</v>
      </c>
      <c r="F2" s="25" t="s">
        <v>98</v>
      </c>
      <c r="G2" s="25" t="s">
        <v>99</v>
      </c>
      <c r="H2" s="25" t="s">
        <v>100</v>
      </c>
      <c r="I2" s="25" t="s">
        <v>165</v>
      </c>
      <c r="J2" s="26" t="s">
        <v>102</v>
      </c>
      <c r="K2" s="25"/>
      <c r="L2" s="25"/>
      <c r="M2" s="25"/>
      <c r="N2" s="27" t="s">
        <v>103</v>
      </c>
      <c r="O2" s="27"/>
      <c r="P2" s="27" t="s">
        <v>104</v>
      </c>
      <c r="Q2" s="27"/>
      <c r="R2" s="8"/>
      <c r="S2" s="14">
        <f>COUNTA(E2:Q2)</f>
        <v>8</v>
      </c>
      <c r="T2" s="8">
        <f>COUNTA(E2:M2)</f>
        <v>6</v>
      </c>
      <c r="U2" s="9" t="s">
        <v>245</v>
      </c>
      <c r="V2" s="98" t="s">
        <v>411</v>
      </c>
      <c r="W2" s="9" t="s">
        <v>249</v>
      </c>
      <c r="X2" s="10" t="s">
        <v>254</v>
      </c>
      <c r="Y2" s="8">
        <v>7</v>
      </c>
      <c r="Z2" s="8">
        <v>3</v>
      </c>
      <c r="AA2" s="8">
        <v>8</v>
      </c>
      <c r="AB2" s="8">
        <v>6</v>
      </c>
      <c r="AC2" s="8">
        <v>6</v>
      </c>
      <c r="AD2" s="8">
        <v>4</v>
      </c>
      <c r="AE2" s="8">
        <v>12</v>
      </c>
      <c r="AF2" s="8">
        <f t="shared" ref="AF2:AF5" si="0">SUM(Y2:AE2)</f>
        <v>46</v>
      </c>
      <c r="AG2" s="47" t="s">
        <v>292</v>
      </c>
      <c r="AH2" s="8"/>
    </row>
    <row r="3" spans="1:34" ht="23">
      <c r="A3" s="8"/>
      <c r="B3" s="84"/>
      <c r="C3" s="9"/>
      <c r="D3" s="9" t="s">
        <v>172</v>
      </c>
      <c r="E3" s="25"/>
      <c r="F3" s="25"/>
      <c r="G3" s="25" t="s">
        <v>164</v>
      </c>
      <c r="H3" s="25" t="s">
        <v>163</v>
      </c>
      <c r="I3" s="25"/>
      <c r="J3" s="25" t="s">
        <v>166</v>
      </c>
      <c r="K3" s="26" t="s">
        <v>167</v>
      </c>
      <c r="L3" s="25" t="s">
        <v>168</v>
      </c>
      <c r="M3" s="25" t="s">
        <v>170</v>
      </c>
      <c r="N3" s="27"/>
      <c r="O3" s="27"/>
      <c r="P3" s="27" t="s">
        <v>171</v>
      </c>
      <c r="Q3" s="27"/>
      <c r="R3" s="8"/>
      <c r="S3" s="14">
        <f t="shared" ref="S3:S22" si="1">COUNTA(E3:Q3)</f>
        <v>7</v>
      </c>
      <c r="T3" s="8">
        <f t="shared" ref="T3:T26" si="2">COUNTA(E3:M3)</f>
        <v>6</v>
      </c>
      <c r="U3" s="9" t="s">
        <v>245</v>
      </c>
      <c r="V3" s="98" t="s">
        <v>407</v>
      </c>
      <c r="W3" s="9" t="s">
        <v>249</v>
      </c>
      <c r="X3" s="10"/>
      <c r="Y3" s="8">
        <v>7</v>
      </c>
      <c r="Z3" s="8">
        <v>6</v>
      </c>
      <c r="AA3" s="8">
        <v>7</v>
      </c>
      <c r="AB3" s="8">
        <v>9</v>
      </c>
      <c r="AC3" s="8">
        <v>7</v>
      </c>
      <c r="AD3" s="8">
        <v>4</v>
      </c>
      <c r="AE3" s="8">
        <v>6</v>
      </c>
      <c r="AF3" s="8">
        <f t="shared" si="0"/>
        <v>46</v>
      </c>
      <c r="AG3" s="47" t="s">
        <v>294</v>
      </c>
      <c r="AH3" s="8"/>
    </row>
    <row r="4" spans="1:34" ht="44">
      <c r="A4" s="8">
        <v>2</v>
      </c>
      <c r="B4" s="84" t="s">
        <v>173</v>
      </c>
      <c r="C4" s="9" t="s">
        <v>183</v>
      </c>
      <c r="D4" s="9" t="s">
        <v>190</v>
      </c>
      <c r="E4" s="25"/>
      <c r="F4" s="25"/>
      <c r="G4" s="25" t="s">
        <v>173</v>
      </c>
      <c r="H4" s="25"/>
      <c r="I4" s="25" t="s">
        <v>174</v>
      </c>
      <c r="J4" s="25" t="s">
        <v>175</v>
      </c>
      <c r="K4" s="25"/>
      <c r="L4" s="25" t="s">
        <v>176</v>
      </c>
      <c r="M4" s="26" t="s">
        <v>177</v>
      </c>
      <c r="N4" s="27"/>
      <c r="O4" s="27" t="s">
        <v>178</v>
      </c>
      <c r="P4" s="27" t="s">
        <v>179</v>
      </c>
      <c r="Q4" s="27" t="s">
        <v>180</v>
      </c>
      <c r="R4" s="8"/>
      <c r="S4" s="14">
        <f t="shared" si="1"/>
        <v>8</v>
      </c>
      <c r="T4" s="8">
        <f t="shared" si="2"/>
        <v>5</v>
      </c>
      <c r="U4" s="9" t="s">
        <v>242</v>
      </c>
      <c r="V4" s="98" t="s">
        <v>556</v>
      </c>
      <c r="W4" s="8" t="s">
        <v>453</v>
      </c>
      <c r="X4" s="10"/>
      <c r="Y4" s="8">
        <v>9</v>
      </c>
      <c r="Z4" s="8">
        <v>6</v>
      </c>
      <c r="AA4" s="8">
        <v>13</v>
      </c>
      <c r="AB4" s="8">
        <v>2</v>
      </c>
      <c r="AC4" s="8">
        <v>8</v>
      </c>
      <c r="AD4" s="8">
        <v>4</v>
      </c>
      <c r="AE4" s="8">
        <v>4</v>
      </c>
      <c r="AF4" s="8">
        <f t="shared" si="0"/>
        <v>46</v>
      </c>
      <c r="AG4" s="47" t="s">
        <v>295</v>
      </c>
      <c r="AH4" s="8"/>
    </row>
    <row r="5" spans="1:34" ht="31">
      <c r="A5" s="8"/>
      <c r="B5" s="84"/>
      <c r="C5" s="9"/>
      <c r="D5" s="9" t="s">
        <v>191</v>
      </c>
      <c r="E5" s="25"/>
      <c r="F5" s="25"/>
      <c r="G5" s="25"/>
      <c r="H5" s="25" t="s">
        <v>184</v>
      </c>
      <c r="I5" s="25" t="s">
        <v>185</v>
      </c>
      <c r="J5" s="26" t="s">
        <v>186</v>
      </c>
      <c r="K5" s="25"/>
      <c r="L5" s="25" t="s">
        <v>187</v>
      </c>
      <c r="M5" s="25" t="s">
        <v>188</v>
      </c>
      <c r="N5" s="27"/>
      <c r="O5" s="27"/>
      <c r="P5" s="27" t="s">
        <v>189</v>
      </c>
      <c r="Q5" s="27"/>
      <c r="R5" s="8"/>
      <c r="S5" s="14">
        <f t="shared" si="1"/>
        <v>6</v>
      </c>
      <c r="T5" s="8">
        <f t="shared" si="2"/>
        <v>5</v>
      </c>
      <c r="U5" s="9" t="s">
        <v>242</v>
      </c>
      <c r="V5" s="98" t="s">
        <v>412</v>
      </c>
      <c r="W5" s="8" t="s">
        <v>453</v>
      </c>
      <c r="X5" s="10"/>
      <c r="Y5" s="8">
        <v>4</v>
      </c>
      <c r="Z5" s="8">
        <v>8</v>
      </c>
      <c r="AA5" s="8">
        <v>14</v>
      </c>
      <c r="AB5" s="8">
        <v>2</v>
      </c>
      <c r="AC5" s="8">
        <v>7</v>
      </c>
      <c r="AD5" s="8">
        <v>7</v>
      </c>
      <c r="AE5" s="8">
        <v>4</v>
      </c>
      <c r="AF5" s="8">
        <f t="shared" si="0"/>
        <v>46</v>
      </c>
      <c r="AG5" s="47" t="s">
        <v>296</v>
      </c>
      <c r="AH5" s="8"/>
    </row>
    <row r="6" spans="1:34" ht="23">
      <c r="A6" s="8">
        <v>3</v>
      </c>
      <c r="B6" s="84" t="s">
        <v>5</v>
      </c>
      <c r="C6" s="9" t="s">
        <v>158</v>
      </c>
      <c r="D6" s="9" t="s">
        <v>466</v>
      </c>
      <c r="E6" s="25"/>
      <c r="F6" s="25" t="s">
        <v>5</v>
      </c>
      <c r="G6" s="25"/>
      <c r="H6" s="25" t="s">
        <v>47</v>
      </c>
      <c r="I6" s="25"/>
      <c r="J6" s="25" t="s">
        <v>48</v>
      </c>
      <c r="K6" s="25" t="s">
        <v>49</v>
      </c>
      <c r="L6" s="25" t="s">
        <v>50</v>
      </c>
      <c r="M6" s="26" t="s">
        <v>51</v>
      </c>
      <c r="N6" s="27"/>
      <c r="O6" s="27"/>
      <c r="P6" s="27"/>
      <c r="Q6" s="27" t="s">
        <v>135</v>
      </c>
      <c r="R6" s="8"/>
      <c r="S6" s="14">
        <f t="shared" si="1"/>
        <v>7</v>
      </c>
      <c r="T6" s="8">
        <f t="shared" si="2"/>
        <v>6</v>
      </c>
      <c r="U6" s="9"/>
      <c r="V6" s="98" t="s">
        <v>408</v>
      </c>
      <c r="W6" s="8"/>
      <c r="X6" s="10"/>
      <c r="Y6" s="8">
        <v>7</v>
      </c>
      <c r="Z6" s="8">
        <v>7</v>
      </c>
      <c r="AA6" s="8">
        <v>6</v>
      </c>
      <c r="AB6" s="8">
        <v>7</v>
      </c>
      <c r="AC6" s="8">
        <v>7</v>
      </c>
      <c r="AD6" s="8">
        <v>6</v>
      </c>
      <c r="AE6" s="8">
        <v>6</v>
      </c>
      <c r="AF6" s="8">
        <f>SUM(Y6:AE6)</f>
        <v>46</v>
      </c>
      <c r="AG6" s="47" t="s">
        <v>297</v>
      </c>
      <c r="AH6" s="8"/>
    </row>
    <row r="7" spans="1:34" ht="23">
      <c r="A7" s="8"/>
      <c r="B7" s="84"/>
      <c r="C7" s="9"/>
      <c r="D7" s="9" t="s">
        <v>467</v>
      </c>
      <c r="E7" s="25"/>
      <c r="F7" s="25"/>
      <c r="G7" s="28" t="s">
        <v>6</v>
      </c>
      <c r="H7" s="25" t="s">
        <v>69</v>
      </c>
      <c r="I7" s="29" t="s">
        <v>70</v>
      </c>
      <c r="J7" s="25"/>
      <c r="K7" s="25"/>
      <c r="L7" s="25"/>
      <c r="M7" s="25" t="s">
        <v>71</v>
      </c>
      <c r="N7" s="27"/>
      <c r="O7" s="27" t="s">
        <v>72</v>
      </c>
      <c r="P7" s="27" t="s">
        <v>73</v>
      </c>
      <c r="Q7" s="27" t="s">
        <v>74</v>
      </c>
      <c r="R7" s="8"/>
      <c r="S7" s="14">
        <f>COUNTA(E7:Q7)</f>
        <v>7</v>
      </c>
      <c r="T7" s="8">
        <f t="shared" si="2"/>
        <v>4</v>
      </c>
      <c r="U7" s="9"/>
      <c r="V7" s="98" t="s">
        <v>409</v>
      </c>
      <c r="W7" s="8"/>
      <c r="X7" s="10"/>
      <c r="Y7" s="8">
        <v>10</v>
      </c>
      <c r="Z7" s="8">
        <v>5</v>
      </c>
      <c r="AA7" s="8">
        <v>7</v>
      </c>
      <c r="AB7" s="8">
        <v>5</v>
      </c>
      <c r="AC7" s="8">
        <v>8</v>
      </c>
      <c r="AD7" s="8">
        <v>6</v>
      </c>
      <c r="AE7" s="8">
        <v>5</v>
      </c>
      <c r="AF7" s="8">
        <f>SUM(Y7:AE7)</f>
        <v>46</v>
      </c>
      <c r="AG7" s="47" t="s">
        <v>298</v>
      </c>
      <c r="AH7" s="8"/>
    </row>
    <row r="8" spans="1:34" ht="31">
      <c r="A8" s="8"/>
      <c r="B8" s="85"/>
      <c r="C8" s="9"/>
      <c r="D8" s="9" t="s">
        <v>62</v>
      </c>
      <c r="E8" s="25"/>
      <c r="F8" s="25"/>
      <c r="G8" s="25"/>
      <c r="H8" s="25" t="s">
        <v>63</v>
      </c>
      <c r="I8" s="25" t="s">
        <v>64</v>
      </c>
      <c r="J8" s="25" t="s">
        <v>65</v>
      </c>
      <c r="K8" s="26" t="s">
        <v>67</v>
      </c>
      <c r="L8" s="25" t="s">
        <v>169</v>
      </c>
      <c r="M8" s="25" t="s">
        <v>131</v>
      </c>
      <c r="N8" s="27" t="s">
        <v>68</v>
      </c>
      <c r="O8" s="27" t="s">
        <v>133</v>
      </c>
      <c r="P8" s="27" t="s">
        <v>182</v>
      </c>
      <c r="Q8" s="27" t="s">
        <v>132</v>
      </c>
      <c r="R8" s="8"/>
      <c r="S8" s="14">
        <f>COUNTA(E8:Q8)</f>
        <v>10</v>
      </c>
      <c r="T8" s="8">
        <f t="shared" si="2"/>
        <v>6</v>
      </c>
      <c r="U8" s="9"/>
      <c r="V8" s="98" t="s">
        <v>407</v>
      </c>
      <c r="W8" s="9"/>
      <c r="X8" s="10"/>
      <c r="Y8" s="8">
        <v>6</v>
      </c>
      <c r="Z8" s="8">
        <v>5</v>
      </c>
      <c r="AA8" s="8">
        <v>4</v>
      </c>
      <c r="AB8" s="8">
        <v>11</v>
      </c>
      <c r="AC8" s="8">
        <v>6</v>
      </c>
      <c r="AD8" s="8">
        <v>4</v>
      </c>
      <c r="AE8" s="8">
        <v>10</v>
      </c>
      <c r="AF8" s="8">
        <f t="shared" ref="AF8:AF26" si="3">SUM(Y8:AE8)</f>
        <v>46</v>
      </c>
      <c r="AG8" s="47" t="s">
        <v>299</v>
      </c>
      <c r="AH8" s="8"/>
    </row>
    <row r="9" spans="1:34" ht="57">
      <c r="A9" s="8"/>
      <c r="B9" s="84"/>
      <c r="C9" s="9"/>
      <c r="D9" s="9" t="s">
        <v>468</v>
      </c>
      <c r="E9" s="25"/>
      <c r="F9" s="25"/>
      <c r="G9" s="25"/>
      <c r="H9" s="25"/>
      <c r="I9" s="25"/>
      <c r="J9" s="25"/>
      <c r="K9" s="25" t="s">
        <v>52</v>
      </c>
      <c r="L9" s="25" t="s">
        <v>53</v>
      </c>
      <c r="M9" s="25" t="s">
        <v>54</v>
      </c>
      <c r="N9" s="27" t="s">
        <v>55</v>
      </c>
      <c r="O9" s="27" t="s">
        <v>56</v>
      </c>
      <c r="P9" s="27" t="s">
        <v>57</v>
      </c>
      <c r="Q9" s="27" t="s">
        <v>58</v>
      </c>
      <c r="R9" s="8"/>
      <c r="S9" s="14">
        <f t="shared" si="1"/>
        <v>7</v>
      </c>
      <c r="T9" s="8">
        <f t="shared" si="2"/>
        <v>3</v>
      </c>
      <c r="U9" s="9"/>
      <c r="V9" s="98" t="s">
        <v>153</v>
      </c>
      <c r="W9" s="8"/>
      <c r="X9" s="47" t="s">
        <v>300</v>
      </c>
      <c r="Y9" s="8">
        <v>8</v>
      </c>
      <c r="Z9" s="8">
        <v>7</v>
      </c>
      <c r="AA9" s="8">
        <v>6</v>
      </c>
      <c r="AB9" s="8">
        <v>5</v>
      </c>
      <c r="AC9" s="8">
        <v>11</v>
      </c>
      <c r="AD9" s="8">
        <v>5</v>
      </c>
      <c r="AE9" s="8">
        <v>4</v>
      </c>
      <c r="AF9" s="8">
        <f t="shared" si="3"/>
        <v>46</v>
      </c>
      <c r="AG9" s="47" t="s">
        <v>301</v>
      </c>
      <c r="AH9" s="8"/>
    </row>
    <row r="10" spans="1:34" ht="31">
      <c r="A10" s="8"/>
      <c r="B10" s="84"/>
      <c r="C10" s="9"/>
      <c r="D10" s="9" t="s">
        <v>469</v>
      </c>
      <c r="E10" s="25"/>
      <c r="F10" s="25"/>
      <c r="G10" s="25"/>
      <c r="H10" s="25"/>
      <c r="I10" s="25"/>
      <c r="J10" s="25"/>
      <c r="K10" s="25"/>
      <c r="L10" s="25"/>
      <c r="M10" s="25" t="s">
        <v>304</v>
      </c>
      <c r="N10" s="27" t="s">
        <v>305</v>
      </c>
      <c r="O10" s="27"/>
      <c r="P10" s="27" t="s">
        <v>306</v>
      </c>
      <c r="Q10" s="27"/>
      <c r="R10" s="8"/>
      <c r="S10" s="14">
        <f t="shared" ref="S10" si="4">COUNTA(E10:Q10)</f>
        <v>3</v>
      </c>
      <c r="T10" s="8">
        <f t="shared" ref="T10" si="5">COUNTA(E10:M10)</f>
        <v>1</v>
      </c>
      <c r="U10" s="9"/>
      <c r="V10" s="98" t="s">
        <v>407</v>
      </c>
      <c r="W10" s="8"/>
      <c r="X10" s="47"/>
      <c r="Y10" s="8">
        <v>4</v>
      </c>
      <c r="Z10" s="8">
        <v>13</v>
      </c>
      <c r="AA10" s="8">
        <v>6</v>
      </c>
      <c r="AB10" s="8">
        <v>6</v>
      </c>
      <c r="AC10" s="8">
        <v>7</v>
      </c>
      <c r="AD10" s="8">
        <v>6</v>
      </c>
      <c r="AE10" s="8">
        <v>4</v>
      </c>
      <c r="AF10" s="8">
        <f t="shared" si="3"/>
        <v>46</v>
      </c>
      <c r="AG10" s="47" t="s">
        <v>307</v>
      </c>
      <c r="AH10" s="8"/>
    </row>
    <row r="11" spans="1:34" ht="23">
      <c r="A11" s="8"/>
      <c r="B11" s="84"/>
      <c r="C11" s="9"/>
      <c r="D11" s="16" t="s">
        <v>160</v>
      </c>
      <c r="E11" s="25"/>
      <c r="F11" s="25"/>
      <c r="G11" s="25"/>
      <c r="H11" s="25"/>
      <c r="I11" s="25"/>
      <c r="J11" s="25"/>
      <c r="K11" s="25"/>
      <c r="L11" s="25"/>
      <c r="M11" s="25"/>
      <c r="N11" s="27"/>
      <c r="O11" s="27" t="s">
        <v>60</v>
      </c>
      <c r="P11" s="27" t="s">
        <v>59</v>
      </c>
      <c r="Q11" s="27" t="s">
        <v>61</v>
      </c>
      <c r="R11" s="8"/>
      <c r="S11" s="14">
        <f t="shared" si="1"/>
        <v>3</v>
      </c>
      <c r="T11" s="8">
        <f t="shared" si="2"/>
        <v>0</v>
      </c>
      <c r="U11" s="9"/>
      <c r="V11" s="98" t="s">
        <v>409</v>
      </c>
      <c r="W11" s="8"/>
      <c r="X11" s="10"/>
      <c r="Y11" s="8">
        <v>8</v>
      </c>
      <c r="Z11" s="8">
        <v>7</v>
      </c>
      <c r="AA11" s="8">
        <v>8</v>
      </c>
      <c r="AB11" s="8">
        <v>4</v>
      </c>
      <c r="AC11" s="8">
        <v>9</v>
      </c>
      <c r="AD11" s="8">
        <v>6</v>
      </c>
      <c r="AE11" s="8">
        <v>4</v>
      </c>
      <c r="AF11" s="8">
        <f t="shared" si="3"/>
        <v>46</v>
      </c>
      <c r="AG11" s="10"/>
      <c r="AH11" s="8"/>
    </row>
    <row r="12" spans="1:34" ht="23">
      <c r="A12" s="8"/>
      <c r="B12" s="84"/>
      <c r="C12" s="9"/>
      <c r="D12" s="9" t="s">
        <v>161</v>
      </c>
      <c r="E12" s="25"/>
      <c r="F12" s="25"/>
      <c r="G12" s="25"/>
      <c r="H12" s="25"/>
      <c r="I12" s="25"/>
      <c r="J12" s="25" t="s">
        <v>143</v>
      </c>
      <c r="K12" s="25" t="s">
        <v>144</v>
      </c>
      <c r="L12" s="25" t="s">
        <v>145</v>
      </c>
      <c r="M12" s="26" t="s">
        <v>146</v>
      </c>
      <c r="N12" s="27" t="s">
        <v>147</v>
      </c>
      <c r="O12" s="27" t="s">
        <v>148</v>
      </c>
      <c r="P12" s="27" t="s">
        <v>149</v>
      </c>
      <c r="Q12" s="27"/>
      <c r="R12" s="8"/>
      <c r="S12" s="14">
        <f t="shared" si="1"/>
        <v>7</v>
      </c>
      <c r="T12" s="8">
        <f t="shared" si="2"/>
        <v>4</v>
      </c>
      <c r="U12" s="9"/>
      <c r="V12" s="98" t="s">
        <v>775</v>
      </c>
      <c r="W12" s="8"/>
      <c r="X12" s="10"/>
      <c r="Y12" s="8">
        <v>7</v>
      </c>
      <c r="Z12" s="8">
        <v>6</v>
      </c>
      <c r="AA12" s="8">
        <v>8</v>
      </c>
      <c r="AB12" s="8">
        <v>7</v>
      </c>
      <c r="AC12" s="8">
        <v>7</v>
      </c>
      <c r="AD12" s="8">
        <v>6</v>
      </c>
      <c r="AE12" s="8">
        <v>5</v>
      </c>
      <c r="AF12" s="8">
        <f t="shared" si="3"/>
        <v>46</v>
      </c>
      <c r="AG12" s="10"/>
      <c r="AH12" s="8"/>
    </row>
    <row r="13" spans="1:34" ht="31">
      <c r="A13" s="8">
        <v>4</v>
      </c>
      <c r="B13" s="84" t="s">
        <v>1</v>
      </c>
      <c r="C13" s="9" t="s">
        <v>4</v>
      </c>
      <c r="D13" s="9" t="s">
        <v>470</v>
      </c>
      <c r="E13" s="25"/>
      <c r="F13" s="25"/>
      <c r="G13" s="25"/>
      <c r="H13" s="28" t="s">
        <v>35</v>
      </c>
      <c r="I13" s="25"/>
      <c r="J13" s="25" t="s">
        <v>36</v>
      </c>
      <c r="K13" s="25"/>
      <c r="L13" s="25" t="s">
        <v>37</v>
      </c>
      <c r="M13" s="25" t="s">
        <v>38</v>
      </c>
      <c r="N13" s="27"/>
      <c r="O13" s="27" t="s">
        <v>134</v>
      </c>
      <c r="P13" s="27"/>
      <c r="Q13" s="27" t="s">
        <v>42</v>
      </c>
      <c r="R13" s="8"/>
      <c r="S13" s="14">
        <f t="shared" ref="S13:S20" si="6">COUNTA(E13:Q13)</f>
        <v>6</v>
      </c>
      <c r="T13" s="8">
        <f t="shared" si="2"/>
        <v>4</v>
      </c>
      <c r="U13" s="9" t="s">
        <v>241</v>
      </c>
      <c r="V13" s="98" t="s">
        <v>556</v>
      </c>
      <c r="W13" s="10" t="s">
        <v>252</v>
      </c>
      <c r="X13" s="10"/>
      <c r="Y13" s="8">
        <v>5</v>
      </c>
      <c r="Z13" s="8">
        <v>8</v>
      </c>
      <c r="AA13" s="8">
        <v>6</v>
      </c>
      <c r="AB13" s="8">
        <v>6</v>
      </c>
      <c r="AC13" s="8">
        <v>5</v>
      </c>
      <c r="AD13" s="8">
        <v>10</v>
      </c>
      <c r="AE13" s="8">
        <v>6</v>
      </c>
      <c r="AF13" s="8">
        <f t="shared" si="3"/>
        <v>46</v>
      </c>
      <c r="AG13" s="47" t="s">
        <v>302</v>
      </c>
      <c r="AH13" s="8"/>
    </row>
    <row r="14" spans="1:34" ht="31">
      <c r="A14" s="8"/>
      <c r="B14" s="84"/>
      <c r="C14" s="9"/>
      <c r="D14" s="9" t="s">
        <v>532</v>
      </c>
      <c r="E14" s="25"/>
      <c r="F14" s="25"/>
      <c r="G14" s="25"/>
      <c r="H14" s="28" t="s">
        <v>101</v>
      </c>
      <c r="I14" s="25"/>
      <c r="J14" s="25" t="s">
        <v>815</v>
      </c>
      <c r="K14" s="25"/>
      <c r="L14" s="25" t="s">
        <v>39</v>
      </c>
      <c r="M14" s="25"/>
      <c r="N14" s="27" t="s">
        <v>40</v>
      </c>
      <c r="O14" s="27"/>
      <c r="P14" s="27" t="s">
        <v>41</v>
      </c>
      <c r="Q14" s="27"/>
      <c r="R14" s="8"/>
      <c r="S14" s="14">
        <f t="shared" si="6"/>
        <v>5</v>
      </c>
      <c r="T14" s="8">
        <f t="shared" si="2"/>
        <v>3</v>
      </c>
      <c r="U14" s="9" t="s">
        <v>241</v>
      </c>
      <c r="V14" s="98" t="s">
        <v>406</v>
      </c>
      <c r="W14" s="10" t="s">
        <v>252</v>
      </c>
      <c r="X14" s="10"/>
      <c r="Y14" s="8">
        <v>7</v>
      </c>
      <c r="Z14" s="8">
        <v>6</v>
      </c>
      <c r="AA14" s="8">
        <v>6</v>
      </c>
      <c r="AB14" s="8">
        <v>7</v>
      </c>
      <c r="AC14" s="8">
        <v>7</v>
      </c>
      <c r="AD14" s="8">
        <v>8</v>
      </c>
      <c r="AE14" s="8">
        <v>5</v>
      </c>
      <c r="AF14" s="8">
        <f t="shared" si="3"/>
        <v>46</v>
      </c>
      <c r="AG14" s="47" t="s">
        <v>303</v>
      </c>
      <c r="AH14" s="9"/>
    </row>
    <row r="15" spans="1:34" ht="23">
      <c r="A15" s="8"/>
      <c r="B15" s="84"/>
      <c r="C15" s="9"/>
      <c r="D15" s="16" t="s">
        <v>46</v>
      </c>
      <c r="E15" s="25"/>
      <c r="F15" s="25"/>
      <c r="G15" s="25"/>
      <c r="H15" s="25"/>
      <c r="I15" s="25"/>
      <c r="J15" s="25"/>
      <c r="K15" s="25"/>
      <c r="L15" s="25"/>
      <c r="M15" s="25"/>
      <c r="N15" s="27"/>
      <c r="O15" s="27" t="s">
        <v>45</v>
      </c>
      <c r="P15" s="27" t="s">
        <v>44</v>
      </c>
      <c r="Q15" s="27" t="s">
        <v>43</v>
      </c>
      <c r="R15" s="8"/>
      <c r="S15" s="14">
        <f t="shared" si="6"/>
        <v>3</v>
      </c>
      <c r="T15" s="8">
        <f t="shared" si="2"/>
        <v>0</v>
      </c>
      <c r="U15" s="9" t="s">
        <v>241</v>
      </c>
      <c r="V15" s="98" t="s">
        <v>409</v>
      </c>
      <c r="W15" s="10" t="s">
        <v>252</v>
      </c>
      <c r="X15" s="10"/>
      <c r="Y15" s="8">
        <v>7</v>
      </c>
      <c r="Z15" s="8">
        <v>6</v>
      </c>
      <c r="AA15" s="8">
        <v>6</v>
      </c>
      <c r="AB15" s="8">
        <v>7</v>
      </c>
      <c r="AC15" s="8">
        <v>7</v>
      </c>
      <c r="AD15" s="8">
        <v>8</v>
      </c>
      <c r="AE15" s="8">
        <v>5</v>
      </c>
      <c r="AF15" s="8">
        <f t="shared" si="3"/>
        <v>46</v>
      </c>
      <c r="AG15" s="10"/>
      <c r="AH15" s="8"/>
    </row>
    <row r="16" spans="1:34" ht="23">
      <c r="A16" s="8">
        <v>5</v>
      </c>
      <c r="B16" s="84" t="s">
        <v>17</v>
      </c>
      <c r="C16" s="9" t="s">
        <v>18</v>
      </c>
      <c r="D16" s="9" t="s">
        <v>540</v>
      </c>
      <c r="E16" s="25"/>
      <c r="F16" s="25"/>
      <c r="G16" s="25"/>
      <c r="H16" s="25"/>
      <c r="I16" s="28" t="s">
        <v>84</v>
      </c>
      <c r="J16" s="25"/>
      <c r="K16" s="25" t="s">
        <v>85</v>
      </c>
      <c r="L16" s="25"/>
      <c r="M16" s="25" t="s">
        <v>86</v>
      </c>
      <c r="N16" s="27" t="s">
        <v>87</v>
      </c>
      <c r="O16" s="27"/>
      <c r="P16" s="27" t="s">
        <v>88</v>
      </c>
      <c r="Q16" s="27"/>
      <c r="R16" s="8"/>
      <c r="S16" s="14">
        <f t="shared" si="6"/>
        <v>5</v>
      </c>
      <c r="T16" s="8">
        <f t="shared" si="2"/>
        <v>3</v>
      </c>
      <c r="U16" s="9"/>
      <c r="V16" s="98" t="s">
        <v>412</v>
      </c>
      <c r="W16" s="9"/>
      <c r="X16" s="10"/>
      <c r="Y16" s="8">
        <v>6</v>
      </c>
      <c r="Z16" s="8">
        <v>9</v>
      </c>
      <c r="AA16" s="8">
        <v>7</v>
      </c>
      <c r="AB16" s="8">
        <v>8</v>
      </c>
      <c r="AC16" s="8">
        <v>7</v>
      </c>
      <c r="AD16" s="8">
        <v>4</v>
      </c>
      <c r="AE16" s="8">
        <v>5</v>
      </c>
      <c r="AF16" s="8">
        <f t="shared" si="3"/>
        <v>46</v>
      </c>
      <c r="AG16" s="47"/>
      <c r="AH16" s="8"/>
    </row>
    <row r="17" spans="1:34" ht="23">
      <c r="A17" s="8"/>
      <c r="B17" s="84"/>
      <c r="C17" s="9"/>
      <c r="D17" s="9" t="s">
        <v>539</v>
      </c>
      <c r="E17" s="25"/>
      <c r="F17" s="25"/>
      <c r="G17" s="25"/>
      <c r="H17" s="25"/>
      <c r="I17" s="25" t="s">
        <v>137</v>
      </c>
      <c r="J17" s="25" t="s">
        <v>138</v>
      </c>
      <c r="K17" s="26" t="s">
        <v>139</v>
      </c>
      <c r="L17" s="25" t="s">
        <v>140</v>
      </c>
      <c r="M17" s="25"/>
      <c r="N17" s="27"/>
      <c r="O17" s="27"/>
      <c r="P17" s="27" t="s">
        <v>142</v>
      </c>
      <c r="Q17" s="27" t="s">
        <v>141</v>
      </c>
      <c r="R17" s="8"/>
      <c r="S17" s="14">
        <f t="shared" si="6"/>
        <v>6</v>
      </c>
      <c r="T17" s="8">
        <f t="shared" si="2"/>
        <v>4</v>
      </c>
      <c r="U17" s="9"/>
      <c r="V17" s="98" t="s">
        <v>554</v>
      </c>
      <c r="W17" s="8" t="s">
        <v>453</v>
      </c>
      <c r="X17" s="10"/>
      <c r="Y17" s="8">
        <v>7</v>
      </c>
      <c r="Z17" s="8">
        <v>7</v>
      </c>
      <c r="AA17" s="8">
        <v>9</v>
      </c>
      <c r="AB17" s="8">
        <v>7</v>
      </c>
      <c r="AC17" s="8">
        <v>8</v>
      </c>
      <c r="AD17" s="8">
        <v>4</v>
      </c>
      <c r="AE17" s="8">
        <v>4</v>
      </c>
      <c r="AF17" s="8">
        <f t="shared" si="3"/>
        <v>46</v>
      </c>
      <c r="AG17" s="10"/>
      <c r="AH17" s="8"/>
    </row>
    <row r="18" spans="1:34" ht="28">
      <c r="A18" s="8">
        <v>6</v>
      </c>
      <c r="B18" s="86" t="s">
        <v>20</v>
      </c>
      <c r="C18" s="9" t="s">
        <v>159</v>
      </c>
      <c r="D18" s="9" t="s">
        <v>533</v>
      </c>
      <c r="E18" s="25"/>
      <c r="F18" s="25"/>
      <c r="G18" s="25"/>
      <c r="H18" s="25"/>
      <c r="I18" s="25" t="s">
        <v>124</v>
      </c>
      <c r="J18" s="25"/>
      <c r="K18" s="25" t="s">
        <v>125</v>
      </c>
      <c r="L18" s="25" t="s">
        <v>126</v>
      </c>
      <c r="M18" s="25" t="s">
        <v>127</v>
      </c>
      <c r="N18" s="27" t="s">
        <v>128</v>
      </c>
      <c r="O18" s="27" t="s">
        <v>129</v>
      </c>
      <c r="P18" s="27"/>
      <c r="Q18" s="27" t="s">
        <v>130</v>
      </c>
      <c r="R18" s="8"/>
      <c r="S18" s="14">
        <f t="shared" si="6"/>
        <v>7</v>
      </c>
      <c r="T18" s="8">
        <f t="shared" si="2"/>
        <v>4</v>
      </c>
      <c r="U18" s="9" t="s">
        <v>239</v>
      </c>
      <c r="V18" s="98" t="s">
        <v>410</v>
      </c>
      <c r="W18" s="9" t="s">
        <v>249</v>
      </c>
      <c r="X18" s="10"/>
      <c r="Y18" s="8">
        <v>6</v>
      </c>
      <c r="Z18" s="8">
        <v>5</v>
      </c>
      <c r="AA18" s="8">
        <v>6</v>
      </c>
      <c r="AB18" s="8">
        <v>10</v>
      </c>
      <c r="AC18" s="8">
        <v>7</v>
      </c>
      <c r="AD18" s="8">
        <v>6</v>
      </c>
      <c r="AE18" s="8">
        <v>6</v>
      </c>
      <c r="AF18" s="8">
        <f t="shared" si="3"/>
        <v>46</v>
      </c>
      <c r="AG18" s="47" t="s">
        <v>314</v>
      </c>
      <c r="AH18" s="8"/>
    </row>
    <row r="19" spans="1:34" ht="23">
      <c r="A19" s="8"/>
      <c r="B19" s="84"/>
      <c r="C19" s="9"/>
      <c r="D19" s="9" t="s">
        <v>534</v>
      </c>
      <c r="E19" s="25"/>
      <c r="F19" s="25"/>
      <c r="G19" s="25"/>
      <c r="H19" s="25"/>
      <c r="I19" s="25" t="s">
        <v>113</v>
      </c>
      <c r="J19" s="26" t="s">
        <v>114</v>
      </c>
      <c r="K19" s="25" t="s">
        <v>115</v>
      </c>
      <c r="L19" s="25" t="s">
        <v>116</v>
      </c>
      <c r="M19" s="25" t="s">
        <v>117</v>
      </c>
      <c r="N19" s="27" t="s">
        <v>118</v>
      </c>
      <c r="O19" s="27" t="s">
        <v>119</v>
      </c>
      <c r="P19" s="27" t="s">
        <v>120</v>
      </c>
      <c r="Q19" s="27" t="s">
        <v>121</v>
      </c>
      <c r="R19" s="8"/>
      <c r="S19" s="14">
        <f t="shared" si="6"/>
        <v>9</v>
      </c>
      <c r="T19" s="8">
        <f t="shared" si="2"/>
        <v>5</v>
      </c>
      <c r="U19" s="9" t="s">
        <v>239</v>
      </c>
      <c r="V19" s="98" t="s">
        <v>555</v>
      </c>
      <c r="W19" s="9" t="s">
        <v>249</v>
      </c>
      <c r="X19" s="10"/>
      <c r="Y19" s="8">
        <v>6</v>
      </c>
      <c r="Z19" s="8">
        <v>5</v>
      </c>
      <c r="AA19" s="8">
        <v>8</v>
      </c>
      <c r="AB19" s="8">
        <v>9</v>
      </c>
      <c r="AC19" s="8">
        <v>7</v>
      </c>
      <c r="AD19" s="8">
        <v>6</v>
      </c>
      <c r="AE19" s="8">
        <v>5</v>
      </c>
      <c r="AF19" s="8">
        <f t="shared" si="3"/>
        <v>46</v>
      </c>
      <c r="AG19" s="10"/>
      <c r="AH19" s="8"/>
    </row>
    <row r="20" spans="1:34" ht="70">
      <c r="A20" s="8">
        <v>7</v>
      </c>
      <c r="B20" s="84" t="s">
        <v>15</v>
      </c>
      <c r="C20" s="9" t="s">
        <v>16</v>
      </c>
      <c r="D20" s="9" t="s">
        <v>535</v>
      </c>
      <c r="E20" s="25"/>
      <c r="F20" s="25"/>
      <c r="G20" s="25"/>
      <c r="H20" s="25"/>
      <c r="I20" s="25" t="s">
        <v>15</v>
      </c>
      <c r="J20" s="25" t="s">
        <v>93</v>
      </c>
      <c r="K20" s="25"/>
      <c r="L20" s="25"/>
      <c r="M20" s="25" t="s">
        <v>94</v>
      </c>
      <c r="N20" s="27" t="s">
        <v>95</v>
      </c>
      <c r="O20" s="27" t="s">
        <v>96</v>
      </c>
      <c r="P20" s="27"/>
      <c r="Q20" s="27" t="s">
        <v>97</v>
      </c>
      <c r="R20" s="8"/>
      <c r="S20" s="14">
        <f t="shared" si="6"/>
        <v>6</v>
      </c>
      <c r="T20" s="8">
        <f t="shared" si="2"/>
        <v>3</v>
      </c>
      <c r="U20" s="9" t="s">
        <v>238</v>
      </c>
      <c r="V20" s="98" t="s">
        <v>412</v>
      </c>
      <c r="W20" s="8" t="s">
        <v>255</v>
      </c>
      <c r="X20" s="10"/>
      <c r="Y20" s="8">
        <v>13</v>
      </c>
      <c r="Z20" s="8">
        <v>2</v>
      </c>
      <c r="AA20" s="8">
        <v>10</v>
      </c>
      <c r="AB20" s="8">
        <v>3</v>
      </c>
      <c r="AC20" s="8">
        <v>9</v>
      </c>
      <c r="AD20" s="8">
        <v>5</v>
      </c>
      <c r="AE20" s="8">
        <v>4</v>
      </c>
      <c r="AF20" s="8">
        <f t="shared" si="3"/>
        <v>46</v>
      </c>
      <c r="AG20" s="47" t="s">
        <v>308</v>
      </c>
      <c r="AH20" s="8"/>
    </row>
    <row r="21" spans="1:34" ht="23">
      <c r="A21" s="8">
        <v>8</v>
      </c>
      <c r="B21" s="84" t="s">
        <v>7</v>
      </c>
      <c r="C21" s="9" t="s">
        <v>240</v>
      </c>
      <c r="D21" s="9" t="s">
        <v>8</v>
      </c>
      <c r="E21" s="25"/>
      <c r="F21" s="25"/>
      <c r="G21" s="25"/>
      <c r="H21" s="25"/>
      <c r="I21" s="25"/>
      <c r="J21" s="25" t="s">
        <v>105</v>
      </c>
      <c r="K21" s="25"/>
      <c r="L21" s="25" t="s">
        <v>7</v>
      </c>
      <c r="M21" s="25"/>
      <c r="N21" s="27"/>
      <c r="O21" s="27" t="s">
        <v>106</v>
      </c>
      <c r="P21" s="27" t="s">
        <v>107</v>
      </c>
      <c r="Q21" s="27"/>
      <c r="R21" s="8"/>
      <c r="S21" s="14">
        <f t="shared" si="1"/>
        <v>4</v>
      </c>
      <c r="T21" s="8">
        <f t="shared" si="2"/>
        <v>2</v>
      </c>
      <c r="U21" s="9" t="s">
        <v>246</v>
      </c>
      <c r="V21" s="98" t="s">
        <v>408</v>
      </c>
      <c r="W21" s="9" t="s">
        <v>251</v>
      </c>
      <c r="X21" s="10"/>
      <c r="Y21" s="8">
        <v>9</v>
      </c>
      <c r="Z21" s="8">
        <v>4</v>
      </c>
      <c r="AA21" s="8">
        <v>8</v>
      </c>
      <c r="AB21" s="8">
        <v>8</v>
      </c>
      <c r="AC21" s="8">
        <v>6</v>
      </c>
      <c r="AD21" s="8">
        <v>5</v>
      </c>
      <c r="AE21" s="8">
        <v>5</v>
      </c>
      <c r="AF21" s="8">
        <f t="shared" si="3"/>
        <v>45</v>
      </c>
      <c r="AG21" s="47" t="s">
        <v>309</v>
      </c>
      <c r="AH21" s="8"/>
    </row>
    <row r="22" spans="1:34" ht="44">
      <c r="A22" s="8"/>
      <c r="B22" s="84"/>
      <c r="C22" s="9"/>
      <c r="D22" s="9" t="s">
        <v>10</v>
      </c>
      <c r="E22" s="25"/>
      <c r="F22" s="25"/>
      <c r="G22" s="25"/>
      <c r="H22" s="25"/>
      <c r="I22" s="25"/>
      <c r="J22" s="26" t="s">
        <v>66</v>
      </c>
      <c r="K22" s="25"/>
      <c r="L22" s="81" t="s">
        <v>9</v>
      </c>
      <c r="M22" s="25"/>
      <c r="N22" s="27" t="s">
        <v>89</v>
      </c>
      <c r="O22" s="27" t="s">
        <v>90</v>
      </c>
      <c r="P22" s="27" t="s">
        <v>91</v>
      </c>
      <c r="Q22" s="27" t="s">
        <v>92</v>
      </c>
      <c r="R22" s="8"/>
      <c r="S22" s="14">
        <f t="shared" si="1"/>
        <v>6</v>
      </c>
      <c r="T22" s="8">
        <f t="shared" si="2"/>
        <v>2</v>
      </c>
      <c r="U22" s="9" t="s">
        <v>246</v>
      </c>
      <c r="V22" s="98" t="s">
        <v>408</v>
      </c>
      <c r="W22" s="9" t="s">
        <v>251</v>
      </c>
      <c r="X22" s="10" t="s">
        <v>265</v>
      </c>
      <c r="Y22" s="8">
        <v>6</v>
      </c>
      <c r="Z22" s="8">
        <v>4</v>
      </c>
      <c r="AA22" s="8">
        <v>8</v>
      </c>
      <c r="AB22" s="8">
        <v>8</v>
      </c>
      <c r="AC22" s="8">
        <v>7</v>
      </c>
      <c r="AD22" s="8">
        <v>6</v>
      </c>
      <c r="AE22" s="8">
        <v>7</v>
      </c>
      <c r="AF22" s="8">
        <f t="shared" si="3"/>
        <v>46</v>
      </c>
      <c r="AG22" s="47" t="s">
        <v>310</v>
      </c>
      <c r="AH22" s="8"/>
    </row>
    <row r="23" spans="1:34" ht="44">
      <c r="A23" s="8">
        <v>9</v>
      </c>
      <c r="B23" s="84" t="s">
        <v>150</v>
      </c>
      <c r="C23" s="9" t="s">
        <v>151</v>
      </c>
      <c r="D23" s="9" t="s">
        <v>541</v>
      </c>
      <c r="E23" s="25"/>
      <c r="F23" s="25"/>
      <c r="G23" s="25"/>
      <c r="H23" s="25"/>
      <c r="I23" s="25"/>
      <c r="J23" s="25"/>
      <c r="K23" s="25" t="s">
        <v>152</v>
      </c>
      <c r="L23" s="25" t="s">
        <v>804</v>
      </c>
      <c r="M23" s="25" t="s">
        <v>154</v>
      </c>
      <c r="N23" s="27"/>
      <c r="O23" s="27" t="s">
        <v>155</v>
      </c>
      <c r="P23" s="27" t="s">
        <v>156</v>
      </c>
      <c r="Q23" s="27" t="s">
        <v>157</v>
      </c>
      <c r="R23" s="8"/>
      <c r="S23" s="14">
        <f>COUNTA(E23:Q23)</f>
        <v>6</v>
      </c>
      <c r="T23" s="8">
        <f t="shared" si="2"/>
        <v>3</v>
      </c>
      <c r="U23" s="9" t="s">
        <v>247</v>
      </c>
      <c r="V23" s="98" t="s">
        <v>153</v>
      </c>
      <c r="W23" s="9" t="s">
        <v>256</v>
      </c>
      <c r="X23" s="10"/>
      <c r="Y23" s="8">
        <v>12</v>
      </c>
      <c r="Z23" s="8">
        <v>4</v>
      </c>
      <c r="AA23" s="8">
        <v>7</v>
      </c>
      <c r="AB23" s="8">
        <v>7</v>
      </c>
      <c r="AC23" s="8">
        <v>6</v>
      </c>
      <c r="AD23" s="8">
        <v>3</v>
      </c>
      <c r="AE23" s="8">
        <v>7</v>
      </c>
      <c r="AF23" s="8">
        <f t="shared" si="3"/>
        <v>46</v>
      </c>
      <c r="AG23" s="47" t="s">
        <v>311</v>
      </c>
      <c r="AH23" s="8"/>
    </row>
    <row r="24" spans="1:34" ht="23">
      <c r="A24" s="8">
        <v>10</v>
      </c>
      <c r="B24" s="84" t="s">
        <v>13</v>
      </c>
      <c r="C24" s="9" t="s">
        <v>14</v>
      </c>
      <c r="D24" s="9" t="s">
        <v>536</v>
      </c>
      <c r="E24" s="25"/>
      <c r="F24" s="25"/>
      <c r="G24" s="25"/>
      <c r="H24" s="25"/>
      <c r="I24" s="25"/>
      <c r="J24" s="25"/>
      <c r="K24" s="25"/>
      <c r="L24" s="25"/>
      <c r="M24" s="25" t="s">
        <v>108</v>
      </c>
      <c r="N24" s="27" t="s">
        <v>109</v>
      </c>
      <c r="O24" s="27" t="s">
        <v>110</v>
      </c>
      <c r="P24" s="27" t="s">
        <v>111</v>
      </c>
      <c r="Q24" s="27" t="s">
        <v>112</v>
      </c>
      <c r="R24" s="8"/>
      <c r="S24" s="14">
        <f>COUNTA(E24:Q24)</f>
        <v>5</v>
      </c>
      <c r="T24" s="8">
        <f t="shared" si="2"/>
        <v>1</v>
      </c>
      <c r="U24" s="9"/>
      <c r="V24" s="98" t="s">
        <v>555</v>
      </c>
      <c r="W24" s="8"/>
      <c r="X24" s="10"/>
      <c r="Y24" s="8">
        <v>7</v>
      </c>
      <c r="Z24" s="8">
        <v>7</v>
      </c>
      <c r="AA24" s="8">
        <v>7</v>
      </c>
      <c r="AB24" s="8">
        <v>8</v>
      </c>
      <c r="AC24" s="8">
        <v>8</v>
      </c>
      <c r="AD24" s="8">
        <v>3</v>
      </c>
      <c r="AE24" s="8">
        <v>6</v>
      </c>
      <c r="AF24" s="8">
        <f t="shared" si="3"/>
        <v>46</v>
      </c>
      <c r="AG24" s="10"/>
      <c r="AH24" s="8"/>
    </row>
    <row r="25" spans="1:34" ht="44">
      <c r="A25" s="8">
        <v>11</v>
      </c>
      <c r="B25" s="84" t="s">
        <v>19</v>
      </c>
      <c r="C25" s="9" t="s">
        <v>136</v>
      </c>
      <c r="D25" s="9" t="s">
        <v>538</v>
      </c>
      <c r="E25" s="25"/>
      <c r="F25" s="25"/>
      <c r="G25" s="25"/>
      <c r="H25" s="25"/>
      <c r="I25" s="25"/>
      <c r="J25" s="25"/>
      <c r="K25" s="25"/>
      <c r="L25" s="25"/>
      <c r="M25" s="25" t="s">
        <v>75</v>
      </c>
      <c r="N25" s="27" t="s">
        <v>76</v>
      </c>
      <c r="O25" s="27" t="s">
        <v>181</v>
      </c>
      <c r="P25" s="27" t="s">
        <v>77</v>
      </c>
      <c r="Q25" s="27" t="s">
        <v>78</v>
      </c>
      <c r="R25" s="8"/>
      <c r="S25" s="14">
        <f>COUNTA(E25:Q25)</f>
        <v>5</v>
      </c>
      <c r="T25" s="8">
        <f t="shared" si="2"/>
        <v>1</v>
      </c>
      <c r="U25" s="9" t="s">
        <v>248</v>
      </c>
      <c r="V25" s="98" t="s">
        <v>406</v>
      </c>
      <c r="W25" s="9"/>
      <c r="X25" s="47" t="s">
        <v>266</v>
      </c>
      <c r="Y25" s="8">
        <v>6</v>
      </c>
      <c r="Z25" s="8">
        <v>6</v>
      </c>
      <c r="AA25" s="8">
        <v>8</v>
      </c>
      <c r="AB25" s="8">
        <v>8</v>
      </c>
      <c r="AC25" s="8">
        <v>7</v>
      </c>
      <c r="AD25" s="8">
        <v>6</v>
      </c>
      <c r="AE25" s="8">
        <v>5</v>
      </c>
      <c r="AF25" s="8">
        <f t="shared" si="3"/>
        <v>46</v>
      </c>
      <c r="AG25" s="47" t="s">
        <v>312</v>
      </c>
      <c r="AH25" s="8"/>
    </row>
    <row r="26" spans="1:34" ht="31">
      <c r="A26" s="8"/>
      <c r="B26" s="84"/>
      <c r="C26" s="9"/>
      <c r="D26" s="9" t="s">
        <v>537</v>
      </c>
      <c r="E26" s="25"/>
      <c r="F26" s="25"/>
      <c r="G26" s="25"/>
      <c r="H26" s="25"/>
      <c r="I26" s="25"/>
      <c r="J26" s="25"/>
      <c r="K26" s="25"/>
      <c r="L26" s="25"/>
      <c r="M26" s="25" t="s">
        <v>79</v>
      </c>
      <c r="N26" s="27" t="s">
        <v>80</v>
      </c>
      <c r="O26" s="27" t="s">
        <v>81</v>
      </c>
      <c r="P26" s="27" t="s">
        <v>82</v>
      </c>
      <c r="Q26" s="27" t="s">
        <v>83</v>
      </c>
      <c r="R26" s="8"/>
      <c r="S26" s="14">
        <f>COUNTA(E26:Q26)</f>
        <v>5</v>
      </c>
      <c r="T26" s="8">
        <f t="shared" si="2"/>
        <v>1</v>
      </c>
      <c r="U26" s="9" t="s">
        <v>248</v>
      </c>
      <c r="V26" s="98" t="s">
        <v>410</v>
      </c>
      <c r="W26" s="8"/>
      <c r="X26" s="47" t="s">
        <v>267</v>
      </c>
      <c r="Y26" s="8">
        <v>6</v>
      </c>
      <c r="Z26" s="8">
        <v>6</v>
      </c>
      <c r="AA26" s="8">
        <v>8</v>
      </c>
      <c r="AB26" s="8">
        <v>8</v>
      </c>
      <c r="AC26" s="8">
        <v>7</v>
      </c>
      <c r="AD26" s="8">
        <v>6</v>
      </c>
      <c r="AE26" s="8">
        <v>5</v>
      </c>
      <c r="AF26" s="8">
        <f t="shared" si="3"/>
        <v>46</v>
      </c>
      <c r="AG26" s="47" t="s">
        <v>313</v>
      </c>
      <c r="AH26" s="8"/>
    </row>
    <row r="27" spans="1:34" ht="21" thickBot="1">
      <c r="A27" s="11"/>
      <c r="B27" s="11" t="s">
        <v>123</v>
      </c>
      <c r="C27" s="11"/>
      <c r="D27" s="11"/>
      <c r="E27" s="12">
        <f>COUNTA(E2:E26)</f>
        <v>1</v>
      </c>
      <c r="F27" s="12">
        <f t="shared" ref="F27:Q27" si="7">COUNTA(F2:F26)</f>
        <v>2</v>
      </c>
      <c r="G27" s="12">
        <f t="shared" si="7"/>
        <v>4</v>
      </c>
      <c r="H27" s="12">
        <f t="shared" si="7"/>
        <v>8</v>
      </c>
      <c r="I27" s="12">
        <f t="shared" si="7"/>
        <v>10</v>
      </c>
      <c r="J27" s="12">
        <f t="shared" si="7"/>
        <v>14</v>
      </c>
      <c r="K27" s="12">
        <f t="shared" si="7"/>
        <v>10</v>
      </c>
      <c r="L27" s="12">
        <f t="shared" si="7"/>
        <v>15</v>
      </c>
      <c r="M27" s="12">
        <f t="shared" si="7"/>
        <v>18</v>
      </c>
      <c r="N27" s="12">
        <f t="shared" si="7"/>
        <v>14</v>
      </c>
      <c r="O27" s="12">
        <f t="shared" si="7"/>
        <v>17</v>
      </c>
      <c r="P27" s="12">
        <f t="shared" si="7"/>
        <v>21</v>
      </c>
      <c r="Q27" s="12">
        <f t="shared" si="7"/>
        <v>17</v>
      </c>
      <c r="R27" s="11"/>
      <c r="S27" s="15">
        <f>SUM(S1:S26)</f>
        <v>151</v>
      </c>
      <c r="T27" s="11">
        <f>SUM(T1:T26)</f>
        <v>82</v>
      </c>
      <c r="U27" s="43"/>
      <c r="V27" s="43"/>
      <c r="W27" s="43"/>
      <c r="X27" s="48"/>
      <c r="Y27" s="43"/>
      <c r="Z27" s="43"/>
      <c r="AA27" s="43"/>
      <c r="AB27" s="43"/>
      <c r="AC27" s="43"/>
      <c r="AD27" s="43"/>
      <c r="AE27" s="43"/>
      <c r="AF27" s="43"/>
      <c r="AG27" s="48"/>
      <c r="AH27" s="43"/>
    </row>
    <row r="29" spans="1:34">
      <c r="J29" s="75"/>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workbookViewId="0">
      <pane xSplit="1" ySplit="2" topLeftCell="B20" activePane="bottomRight" state="frozen"/>
      <selection pane="topRight" activeCell="B1" sqref="B1"/>
      <selection pane="bottomLeft" activeCell="A3" sqref="A3"/>
      <selection pane="bottomRight" activeCell="A36" sqref="A36:F36"/>
    </sheetView>
  </sheetViews>
  <sheetFormatPr baseColWidth="10" defaultRowHeight="36" x14ac:dyDescent="0"/>
  <cols>
    <col min="1" max="1" width="8.5" style="77" customWidth="1"/>
    <col min="2" max="2" width="10.83203125" style="3"/>
    <col min="3" max="3" width="4.33203125" style="3" customWidth="1"/>
    <col min="4" max="4" width="5.5" style="3" customWidth="1"/>
    <col min="5" max="5" width="10.83203125" style="3"/>
    <col min="6" max="6" width="9.33203125" style="76" customWidth="1"/>
    <col min="7" max="7" width="12.33203125" style="3" customWidth="1"/>
    <col min="8" max="8" width="3.5" style="3" customWidth="1"/>
    <col min="9" max="18" width="7.83203125" style="109" customWidth="1"/>
    <col min="19" max="16384" width="10.83203125" style="3"/>
  </cols>
  <sheetData>
    <row r="1" spans="1:18" ht="27">
      <c r="A1" s="73"/>
      <c r="B1" s="2" t="s">
        <v>462</v>
      </c>
      <c r="I1" s="108" t="s">
        <v>543</v>
      </c>
    </row>
    <row r="2" spans="1:18" s="74" customFormat="1" ht="18">
      <c r="A2" s="114" t="s">
        <v>849</v>
      </c>
      <c r="B2" s="80" t="s">
        <v>850</v>
      </c>
      <c r="C2" s="80" t="s">
        <v>464</v>
      </c>
      <c r="D2" s="80" t="s">
        <v>851</v>
      </c>
      <c r="E2" s="80" t="s">
        <v>852</v>
      </c>
      <c r="F2" s="115" t="s">
        <v>853</v>
      </c>
      <c r="G2" s="80" t="s">
        <v>542</v>
      </c>
      <c r="I2" s="110" t="s">
        <v>544</v>
      </c>
      <c r="J2" s="110" t="s">
        <v>545</v>
      </c>
      <c r="K2" s="110" t="s">
        <v>546</v>
      </c>
      <c r="L2" s="110" t="s">
        <v>547</v>
      </c>
      <c r="M2" s="110" t="s">
        <v>548</v>
      </c>
      <c r="N2" s="110" t="s">
        <v>549</v>
      </c>
      <c r="O2" s="110" t="s">
        <v>550</v>
      </c>
      <c r="P2" s="110" t="s">
        <v>551</v>
      </c>
      <c r="Q2" s="110" t="s">
        <v>552</v>
      </c>
      <c r="R2" s="110" t="s">
        <v>553</v>
      </c>
    </row>
    <row r="3" spans="1:18" ht="29">
      <c r="A3" s="78" t="s">
        <v>11</v>
      </c>
      <c r="B3" s="3">
        <v>101</v>
      </c>
      <c r="C3" s="3">
        <v>1</v>
      </c>
      <c r="D3" s="3">
        <v>1</v>
      </c>
      <c r="E3" s="2" t="s">
        <v>12</v>
      </c>
      <c r="F3" s="76" t="str">
        <f>VLOOKUP(E3,BasicMatrix!D:V,19,FALSE)</f>
        <v>偵</v>
      </c>
      <c r="H3" s="42"/>
      <c r="I3" s="99" t="s">
        <v>218</v>
      </c>
      <c r="J3" s="100"/>
      <c r="K3" s="100"/>
      <c r="L3" s="100"/>
      <c r="M3" s="100"/>
      <c r="N3" s="100"/>
      <c r="O3" s="100"/>
      <c r="P3" s="101"/>
      <c r="Q3" s="100"/>
      <c r="R3" s="100"/>
    </row>
    <row r="4" spans="1:18" ht="29">
      <c r="A4" s="78" t="s">
        <v>98</v>
      </c>
      <c r="B4" s="3">
        <v>101</v>
      </c>
      <c r="C4" s="3">
        <v>2</v>
      </c>
      <c r="D4" s="3">
        <v>1</v>
      </c>
      <c r="E4" s="2" t="s">
        <v>12</v>
      </c>
      <c r="F4" s="76" t="str">
        <f>VLOOKUP(E4,BasicMatrix!D:V,19,FALSE)</f>
        <v>偵</v>
      </c>
      <c r="H4" s="42"/>
      <c r="I4" s="99" t="s">
        <v>218</v>
      </c>
      <c r="J4" s="99" t="s">
        <v>316</v>
      </c>
      <c r="K4" s="100"/>
      <c r="L4" s="100"/>
      <c r="M4" s="100"/>
      <c r="N4" s="100"/>
      <c r="O4" s="100"/>
      <c r="P4" s="101"/>
      <c r="Q4" s="100"/>
      <c r="R4" s="100"/>
    </row>
    <row r="5" spans="1:18" ht="29">
      <c r="A5" s="78" t="s">
        <v>99</v>
      </c>
      <c r="B5" s="3">
        <v>101</v>
      </c>
      <c r="C5" s="3">
        <v>3</v>
      </c>
      <c r="D5" s="3">
        <v>1</v>
      </c>
      <c r="E5" s="2" t="s">
        <v>12</v>
      </c>
      <c r="F5" s="76" t="str">
        <f>VLOOKUP(E5,BasicMatrix!D:V,19,FALSE)</f>
        <v>偵</v>
      </c>
      <c r="H5" s="42"/>
      <c r="I5" s="99" t="s">
        <v>218</v>
      </c>
      <c r="J5" s="99" t="s">
        <v>316</v>
      </c>
      <c r="K5" s="99" t="s">
        <v>478</v>
      </c>
      <c r="L5" s="100"/>
      <c r="M5" s="100"/>
      <c r="N5" s="100"/>
      <c r="O5" s="100"/>
      <c r="P5" s="101"/>
      <c r="Q5" s="100"/>
      <c r="R5" s="100"/>
    </row>
    <row r="6" spans="1:18" ht="29">
      <c r="A6" s="78" t="s">
        <v>164</v>
      </c>
      <c r="B6" s="3">
        <v>102</v>
      </c>
      <c r="C6" s="3">
        <v>3</v>
      </c>
      <c r="D6" s="3">
        <v>3</v>
      </c>
      <c r="E6" s="2" t="s">
        <v>172</v>
      </c>
      <c r="F6" s="76" t="str">
        <f>VLOOKUP(E6,BasicMatrix!D:V,19,FALSE)</f>
        <v>駆</v>
      </c>
      <c r="H6" s="42"/>
      <c r="I6" s="99" t="s">
        <v>218</v>
      </c>
      <c r="J6" s="99" t="s">
        <v>218</v>
      </c>
      <c r="K6" s="99" t="s">
        <v>316</v>
      </c>
      <c r="L6" s="100"/>
      <c r="M6" s="100"/>
      <c r="N6" s="100"/>
      <c r="O6" s="100"/>
      <c r="P6" s="101"/>
      <c r="Q6" s="100"/>
      <c r="R6" s="100"/>
    </row>
    <row r="7" spans="1:18" ht="29">
      <c r="A7" s="78" t="s">
        <v>173</v>
      </c>
      <c r="B7" s="3">
        <v>102</v>
      </c>
      <c r="C7" s="3">
        <v>3</v>
      </c>
      <c r="D7" s="3">
        <v>3</v>
      </c>
      <c r="E7" s="2" t="s">
        <v>190</v>
      </c>
      <c r="F7" s="76" t="str">
        <f>VLOOKUP(E7,BasicMatrix!D:V,19,FALSE)</f>
        <v>救</v>
      </c>
      <c r="H7" s="42"/>
      <c r="I7" s="111" t="s">
        <v>493</v>
      </c>
      <c r="J7" s="99" t="s">
        <v>316</v>
      </c>
      <c r="K7" s="111" t="s">
        <v>596</v>
      </c>
      <c r="L7" s="100"/>
      <c r="M7" s="100"/>
      <c r="N7" s="100"/>
      <c r="O7" s="100"/>
      <c r="P7" s="101"/>
      <c r="Q7" s="100"/>
      <c r="R7" s="100"/>
    </row>
    <row r="8" spans="1:18" ht="29">
      <c r="A8" s="78" t="s">
        <v>163</v>
      </c>
      <c r="B8" s="3">
        <v>102</v>
      </c>
      <c r="C8" s="3">
        <v>4</v>
      </c>
      <c r="D8" s="3">
        <v>3</v>
      </c>
      <c r="E8" s="2" t="s">
        <v>172</v>
      </c>
      <c r="F8" s="76" t="str">
        <f>VLOOKUP(E8,BasicMatrix!D:V,19,FALSE)</f>
        <v>駆</v>
      </c>
      <c r="H8" s="42"/>
      <c r="I8" s="99" t="s">
        <v>218</v>
      </c>
      <c r="J8" s="111" t="s">
        <v>513</v>
      </c>
      <c r="K8" s="99" t="s">
        <v>316</v>
      </c>
      <c r="L8" s="111" t="s">
        <v>784</v>
      </c>
      <c r="M8" s="100"/>
      <c r="N8" s="100"/>
      <c r="O8" s="100"/>
      <c r="P8" s="101"/>
      <c r="Q8" s="100"/>
      <c r="R8" s="100"/>
    </row>
    <row r="9" spans="1:18" ht="29">
      <c r="A9" s="78" t="s">
        <v>5</v>
      </c>
      <c r="B9" s="3">
        <v>101</v>
      </c>
      <c r="C9" s="3">
        <v>2</v>
      </c>
      <c r="D9" s="3">
        <v>5</v>
      </c>
      <c r="E9" s="2" t="s">
        <v>466</v>
      </c>
      <c r="F9" s="76" t="str">
        <f>VLOOKUP(E9,BasicMatrix!D:V,19,FALSE)</f>
        <v>戦</v>
      </c>
      <c r="H9" s="42"/>
      <c r="I9" s="111" t="s">
        <v>477</v>
      </c>
      <c r="J9" s="99" t="s">
        <v>596</v>
      </c>
      <c r="K9" s="100"/>
      <c r="L9" s="100"/>
      <c r="M9" s="100"/>
      <c r="N9" s="100"/>
      <c r="O9" s="100"/>
      <c r="P9" s="101"/>
      <c r="Q9" s="100"/>
      <c r="R9" s="100"/>
    </row>
    <row r="10" spans="1:18" ht="29">
      <c r="A10" s="78" t="s">
        <v>6</v>
      </c>
      <c r="B10" s="3">
        <v>103</v>
      </c>
      <c r="C10" s="3">
        <v>3</v>
      </c>
      <c r="D10" s="3">
        <v>5</v>
      </c>
      <c r="E10" s="2" t="s">
        <v>467</v>
      </c>
      <c r="F10" s="76" t="str">
        <f>VLOOKUP(E10,BasicMatrix!D:V,19,FALSE)</f>
        <v>砲</v>
      </c>
      <c r="H10" s="42"/>
      <c r="I10" s="99" t="s">
        <v>218</v>
      </c>
      <c r="J10" s="99" t="s">
        <v>218</v>
      </c>
      <c r="K10" s="111" t="s">
        <v>367</v>
      </c>
      <c r="L10" s="100"/>
      <c r="M10" s="100"/>
      <c r="N10" s="100"/>
      <c r="O10" s="100"/>
      <c r="P10" s="101"/>
      <c r="Q10" s="100"/>
      <c r="R10" s="100"/>
    </row>
    <row r="11" spans="1:18" ht="29">
      <c r="A11" s="78" t="s">
        <v>463</v>
      </c>
      <c r="B11" s="3">
        <v>103</v>
      </c>
      <c r="C11" s="3">
        <v>3</v>
      </c>
      <c r="D11" s="3">
        <v>5</v>
      </c>
      <c r="E11" s="2" t="s">
        <v>467</v>
      </c>
      <c r="F11" s="76" t="str">
        <f>VLOOKUP(E11,BasicMatrix!D:V,19,FALSE)</f>
        <v>砲</v>
      </c>
      <c r="H11" s="42"/>
      <c r="I11" s="99" t="s">
        <v>218</v>
      </c>
      <c r="J11" s="99" t="s">
        <v>218</v>
      </c>
      <c r="K11" s="111" t="s">
        <v>513</v>
      </c>
      <c r="L11" s="100"/>
      <c r="M11" s="100"/>
      <c r="N11" s="100"/>
      <c r="O11" s="100"/>
      <c r="P11" s="101"/>
      <c r="Q11" s="100"/>
      <c r="R11" s="100"/>
    </row>
    <row r="12" spans="1:18" ht="29">
      <c r="A12" s="78" t="s">
        <v>69</v>
      </c>
      <c r="B12" s="3">
        <v>103</v>
      </c>
      <c r="C12" s="3">
        <v>4</v>
      </c>
      <c r="D12" s="3">
        <v>5</v>
      </c>
      <c r="E12" s="2" t="s">
        <v>467</v>
      </c>
      <c r="F12" s="76" t="str">
        <f>VLOOKUP(E12,BasicMatrix!D:V,19,FALSE)</f>
        <v>砲</v>
      </c>
      <c r="H12" s="42"/>
      <c r="I12" s="99" t="s">
        <v>218</v>
      </c>
      <c r="J12" s="99" t="s">
        <v>218</v>
      </c>
      <c r="K12" s="111" t="s">
        <v>512</v>
      </c>
      <c r="L12" s="111" t="s">
        <v>316</v>
      </c>
      <c r="M12" s="100"/>
      <c r="N12" s="100"/>
      <c r="O12" s="100"/>
      <c r="P12" s="101"/>
      <c r="Q12" s="100"/>
      <c r="R12" s="100"/>
    </row>
    <row r="13" spans="1:18" ht="29">
      <c r="A13" s="79" t="s">
        <v>47</v>
      </c>
      <c r="B13" s="3">
        <v>104</v>
      </c>
      <c r="C13" s="3">
        <v>4</v>
      </c>
      <c r="D13" s="3">
        <v>7</v>
      </c>
      <c r="E13" s="2" t="s">
        <v>466</v>
      </c>
      <c r="F13" s="76" t="str">
        <f>VLOOKUP(E13,BasicMatrix!D:V,19,FALSE)</f>
        <v>戦</v>
      </c>
      <c r="H13" s="42"/>
      <c r="I13" s="111" t="s">
        <v>477</v>
      </c>
      <c r="J13" s="99" t="s">
        <v>317</v>
      </c>
      <c r="K13" s="111" t="s">
        <v>596</v>
      </c>
      <c r="L13" s="99" t="s">
        <v>490</v>
      </c>
      <c r="M13" s="100"/>
      <c r="N13" s="100"/>
      <c r="O13" s="100"/>
      <c r="P13" s="101"/>
      <c r="Q13" s="100"/>
      <c r="R13" s="100"/>
    </row>
    <row r="14" spans="1:18" ht="29">
      <c r="A14" s="78" t="s">
        <v>63</v>
      </c>
      <c r="B14" s="3">
        <v>104</v>
      </c>
      <c r="C14" s="3">
        <v>4</v>
      </c>
      <c r="D14" s="3">
        <v>7</v>
      </c>
      <c r="E14" s="2" t="s">
        <v>62</v>
      </c>
      <c r="F14" s="76" t="str">
        <f>VLOOKUP(E14,BasicMatrix!D:V,19,FALSE)</f>
        <v>駆</v>
      </c>
      <c r="H14" s="42"/>
      <c r="I14" s="111" t="s">
        <v>782</v>
      </c>
      <c r="J14" s="99" t="s">
        <v>316</v>
      </c>
      <c r="K14" s="111" t="s">
        <v>478</v>
      </c>
      <c r="L14" s="99" t="s">
        <v>506</v>
      </c>
      <c r="M14" s="100"/>
      <c r="N14" s="100"/>
      <c r="O14" s="100"/>
      <c r="P14" s="101"/>
      <c r="Q14" s="100"/>
      <c r="R14" s="100"/>
    </row>
    <row r="15" spans="1:18" ht="29">
      <c r="A15" s="78" t="s">
        <v>100</v>
      </c>
      <c r="B15" s="3">
        <v>104</v>
      </c>
      <c r="C15" s="3">
        <v>4</v>
      </c>
      <c r="D15" s="3">
        <v>7</v>
      </c>
      <c r="E15" s="2" t="s">
        <v>12</v>
      </c>
      <c r="F15" s="76" t="str">
        <f>VLOOKUP(E15,BasicMatrix!D:V,19,FALSE)</f>
        <v>偵</v>
      </c>
      <c r="H15" s="42"/>
      <c r="I15" s="111" t="s">
        <v>782</v>
      </c>
      <c r="J15" s="99" t="s">
        <v>219</v>
      </c>
      <c r="K15" s="99" t="s">
        <v>316</v>
      </c>
      <c r="L15" s="111" t="s">
        <v>785</v>
      </c>
      <c r="M15" s="100"/>
      <c r="N15" s="100"/>
      <c r="O15" s="100"/>
      <c r="P15" s="101"/>
      <c r="Q15" s="100"/>
      <c r="R15" s="100"/>
    </row>
    <row r="16" spans="1:18" ht="29">
      <c r="A16" s="78" t="s">
        <v>101</v>
      </c>
      <c r="B16" s="3">
        <v>105</v>
      </c>
      <c r="C16" s="3">
        <v>4</v>
      </c>
      <c r="D16" s="3">
        <v>9</v>
      </c>
      <c r="E16" s="2" t="s">
        <v>532</v>
      </c>
      <c r="F16" s="76" t="str">
        <f>VLOOKUP(E16,BasicMatrix!D:V,19,FALSE)</f>
        <v>揮</v>
      </c>
      <c r="H16" s="42"/>
      <c r="I16" s="102" t="s">
        <v>494</v>
      </c>
      <c r="J16" s="111" t="s">
        <v>495</v>
      </c>
      <c r="K16" s="102" t="s">
        <v>498</v>
      </c>
      <c r="L16" s="102" t="s">
        <v>816</v>
      </c>
      <c r="M16" s="100"/>
      <c r="N16" s="100"/>
      <c r="O16" s="100"/>
      <c r="P16" s="101"/>
      <c r="Q16" s="100"/>
      <c r="R16" s="100"/>
    </row>
    <row r="17" spans="1:18" ht="29">
      <c r="A17" s="78" t="s">
        <v>15</v>
      </c>
      <c r="B17" s="3">
        <v>105</v>
      </c>
      <c r="C17" s="3">
        <v>5</v>
      </c>
      <c r="D17" s="3">
        <v>9</v>
      </c>
      <c r="E17" s="3" t="s">
        <v>535</v>
      </c>
      <c r="F17" s="76" t="str">
        <f>VLOOKUP(E17,BasicMatrix!D:V,19,FALSE)</f>
        <v>壁</v>
      </c>
      <c r="H17" s="42"/>
      <c r="I17" s="99" t="s">
        <v>218</v>
      </c>
      <c r="J17" s="99" t="s">
        <v>316</v>
      </c>
      <c r="K17" s="99" t="s">
        <v>316</v>
      </c>
      <c r="L17" s="111" t="s">
        <v>595</v>
      </c>
      <c r="M17" s="99" t="s">
        <v>490</v>
      </c>
      <c r="N17" s="100"/>
      <c r="O17" s="100"/>
      <c r="P17" s="101"/>
      <c r="Q17" s="100"/>
      <c r="R17" s="100"/>
    </row>
    <row r="18" spans="1:18" ht="29">
      <c r="A18" s="78" t="s">
        <v>93</v>
      </c>
      <c r="B18" s="3">
        <v>105</v>
      </c>
      <c r="C18" s="3">
        <v>6</v>
      </c>
      <c r="D18" s="3">
        <v>9</v>
      </c>
      <c r="E18" s="3" t="s">
        <v>535</v>
      </c>
      <c r="F18" s="76" t="str">
        <f>VLOOKUP(E18,BasicMatrix!D:V,19,FALSE)</f>
        <v>壁</v>
      </c>
      <c r="H18" s="42"/>
      <c r="I18" s="99" t="s">
        <v>218</v>
      </c>
      <c r="J18" s="99" t="s">
        <v>316</v>
      </c>
      <c r="K18" s="99" t="s">
        <v>316</v>
      </c>
      <c r="L18" s="111" t="s">
        <v>595</v>
      </c>
      <c r="M18" s="111" t="s">
        <v>495</v>
      </c>
      <c r="N18" s="99" t="s">
        <v>786</v>
      </c>
      <c r="O18" s="100"/>
      <c r="P18" s="101"/>
      <c r="Q18" s="100"/>
      <c r="R18" s="100"/>
    </row>
    <row r="19" spans="1:18" ht="29">
      <c r="A19" s="78" t="s">
        <v>84</v>
      </c>
      <c r="B19" s="3">
        <v>106</v>
      </c>
      <c r="C19" s="3">
        <v>5</v>
      </c>
      <c r="D19" s="3">
        <v>11</v>
      </c>
      <c r="E19" s="2" t="s">
        <v>540</v>
      </c>
      <c r="F19" s="76" t="str">
        <f>VLOOKUP(E19,BasicMatrix!D:V,19,FALSE)</f>
        <v>壁</v>
      </c>
      <c r="H19" s="42"/>
      <c r="I19" s="99" t="s">
        <v>218</v>
      </c>
      <c r="J19" s="99" t="s">
        <v>316</v>
      </c>
      <c r="K19" s="99" t="s">
        <v>317</v>
      </c>
      <c r="L19" s="111" t="s">
        <v>596</v>
      </c>
      <c r="M19" s="111" t="s">
        <v>494</v>
      </c>
      <c r="N19" s="100"/>
      <c r="O19" s="100"/>
      <c r="P19" s="101"/>
      <c r="Q19" s="100"/>
      <c r="R19" s="100"/>
    </row>
    <row r="20" spans="1:18" ht="29">
      <c r="A20" s="78" t="s">
        <v>137</v>
      </c>
      <c r="B20" s="3">
        <v>106</v>
      </c>
      <c r="C20" s="3">
        <v>5</v>
      </c>
      <c r="D20" s="3">
        <v>11</v>
      </c>
      <c r="E20" s="2" t="s">
        <v>539</v>
      </c>
      <c r="F20" s="76" t="str">
        <f>VLOOKUP(E20,BasicMatrix!D:V,19,FALSE)</f>
        <v>楯</v>
      </c>
      <c r="H20" s="42"/>
      <c r="I20" s="99" t="s">
        <v>218</v>
      </c>
      <c r="J20" s="99" t="s">
        <v>316</v>
      </c>
      <c r="K20" s="99" t="s">
        <v>502</v>
      </c>
      <c r="L20" s="99" t="s">
        <v>316</v>
      </c>
      <c r="M20" s="111" t="s">
        <v>361</v>
      </c>
      <c r="N20" s="100"/>
      <c r="O20" s="100"/>
      <c r="P20" s="101"/>
      <c r="Q20" s="100"/>
      <c r="R20" s="100"/>
    </row>
    <row r="21" spans="1:18" ht="29">
      <c r="A21" s="78" t="s">
        <v>35</v>
      </c>
      <c r="B21" s="3">
        <v>106</v>
      </c>
      <c r="C21" s="3">
        <v>4</v>
      </c>
      <c r="D21" s="3">
        <v>11</v>
      </c>
      <c r="E21" s="2" t="s">
        <v>470</v>
      </c>
      <c r="F21" s="76" t="str">
        <f>VLOOKUP(E21,BasicMatrix!D:V,19,FALSE)</f>
        <v>救</v>
      </c>
      <c r="H21" s="42"/>
      <c r="I21" s="111" t="s">
        <v>493</v>
      </c>
      <c r="J21" s="111" t="s">
        <v>493</v>
      </c>
      <c r="K21" s="99" t="s">
        <v>484</v>
      </c>
      <c r="L21" s="99" t="s">
        <v>316</v>
      </c>
      <c r="M21" s="100"/>
      <c r="N21" s="100"/>
      <c r="O21" s="100"/>
      <c r="P21" s="101"/>
      <c r="Q21" s="100"/>
      <c r="R21" s="100"/>
    </row>
    <row r="22" spans="1:18" ht="29">
      <c r="A22" s="78" t="s">
        <v>165</v>
      </c>
      <c r="B22" s="3">
        <v>106</v>
      </c>
      <c r="C22" s="3">
        <v>5</v>
      </c>
      <c r="D22" s="3">
        <v>11</v>
      </c>
      <c r="E22" s="2" t="s">
        <v>12</v>
      </c>
      <c r="F22" s="76" t="str">
        <f>VLOOKUP(E22,BasicMatrix!D:V,19,FALSE)</f>
        <v>偵</v>
      </c>
      <c r="H22" s="42"/>
      <c r="I22" s="111" t="s">
        <v>782</v>
      </c>
      <c r="J22" s="99" t="s">
        <v>219</v>
      </c>
      <c r="K22" s="99" t="s">
        <v>316</v>
      </c>
      <c r="L22" s="99" t="s">
        <v>316</v>
      </c>
      <c r="M22" s="99" t="s">
        <v>318</v>
      </c>
      <c r="N22" s="100"/>
      <c r="O22" s="100"/>
      <c r="P22" s="101"/>
      <c r="Q22" s="100"/>
      <c r="R22" s="100"/>
    </row>
    <row r="23" spans="1:18" ht="29">
      <c r="A23" s="78" t="s">
        <v>102</v>
      </c>
      <c r="B23" s="3">
        <v>106</v>
      </c>
      <c r="C23" s="3">
        <v>6</v>
      </c>
      <c r="D23" s="3">
        <v>11</v>
      </c>
      <c r="E23" s="2" t="s">
        <v>12</v>
      </c>
      <c r="F23" s="76" t="str">
        <f>VLOOKUP(E23,BasicMatrix!D:V,19,FALSE)</f>
        <v>偵</v>
      </c>
      <c r="H23" s="42"/>
      <c r="I23" s="99" t="s">
        <v>219</v>
      </c>
      <c r="J23" s="99" t="s">
        <v>219</v>
      </c>
      <c r="K23" s="99" t="s">
        <v>465</v>
      </c>
      <c r="L23" s="99" t="s">
        <v>316</v>
      </c>
      <c r="M23" s="99" t="s">
        <v>490</v>
      </c>
      <c r="N23" s="111" t="s">
        <v>596</v>
      </c>
      <c r="O23" s="100"/>
      <c r="P23" s="101"/>
      <c r="Q23" s="100"/>
      <c r="R23" s="100"/>
    </row>
    <row r="24" spans="1:18" ht="29">
      <c r="A24" s="78" t="s">
        <v>64</v>
      </c>
      <c r="B24" s="3">
        <v>107</v>
      </c>
      <c r="C24" s="3">
        <v>5</v>
      </c>
      <c r="D24" s="3">
        <v>13</v>
      </c>
      <c r="E24" s="2" t="s">
        <v>62</v>
      </c>
      <c r="F24" s="76" t="str">
        <f>VLOOKUP(E24,BasicMatrix!D:V,19,FALSE)</f>
        <v>駆</v>
      </c>
      <c r="H24" s="42"/>
      <c r="I24" s="99" t="s">
        <v>220</v>
      </c>
      <c r="J24" s="99" t="s">
        <v>220</v>
      </c>
      <c r="K24" s="99" t="s">
        <v>316</v>
      </c>
      <c r="L24" s="99" t="s">
        <v>476</v>
      </c>
      <c r="M24" s="111" t="s">
        <v>595</v>
      </c>
      <c r="N24" s="100"/>
      <c r="O24" s="100"/>
      <c r="P24" s="101"/>
      <c r="Q24" s="100"/>
      <c r="R24" s="100"/>
    </row>
    <row r="25" spans="1:18" ht="29">
      <c r="A25" s="78" t="s">
        <v>70</v>
      </c>
      <c r="B25" s="3">
        <v>107</v>
      </c>
      <c r="C25" s="3">
        <v>5</v>
      </c>
      <c r="D25" s="3">
        <v>13</v>
      </c>
      <c r="E25" s="2" t="s">
        <v>467</v>
      </c>
      <c r="F25" s="76" t="str">
        <f>VLOOKUP(E25,BasicMatrix!D:V,19,FALSE)</f>
        <v>砲</v>
      </c>
      <c r="H25" s="42"/>
      <c r="I25" s="99" t="s">
        <v>218</v>
      </c>
      <c r="J25" s="111" t="s">
        <v>512</v>
      </c>
      <c r="K25" s="99" t="s">
        <v>465</v>
      </c>
      <c r="L25" s="99" t="s">
        <v>316</v>
      </c>
      <c r="M25" s="99" t="s">
        <v>318</v>
      </c>
      <c r="N25" s="100"/>
      <c r="O25" s="100"/>
      <c r="P25" s="101"/>
      <c r="Q25" s="100"/>
      <c r="R25" s="100"/>
    </row>
    <row r="26" spans="1:18" ht="29">
      <c r="A26" s="78" t="s">
        <v>48</v>
      </c>
      <c r="B26" s="3">
        <v>107</v>
      </c>
      <c r="C26" s="3">
        <v>6</v>
      </c>
      <c r="D26" s="3">
        <v>13</v>
      </c>
      <c r="E26" s="2" t="s">
        <v>466</v>
      </c>
      <c r="F26" s="76" t="str">
        <f>VLOOKUP(E26,BasicMatrix!D:V,19,FALSE)</f>
        <v>戦</v>
      </c>
      <c r="H26" s="42"/>
      <c r="I26" s="99" t="s">
        <v>220</v>
      </c>
      <c r="J26" s="99" t="s">
        <v>220</v>
      </c>
      <c r="K26" s="102" t="s">
        <v>514</v>
      </c>
      <c r="L26" s="111" t="s">
        <v>508</v>
      </c>
      <c r="M26" s="111" t="s">
        <v>490</v>
      </c>
      <c r="N26" s="111" t="s">
        <v>493</v>
      </c>
      <c r="O26" s="100"/>
      <c r="P26" s="101"/>
      <c r="Q26" s="100"/>
      <c r="R26" s="100"/>
    </row>
    <row r="27" spans="1:18" ht="29">
      <c r="A27" s="78" t="s">
        <v>66</v>
      </c>
      <c r="B27" s="3">
        <v>107</v>
      </c>
      <c r="C27" s="3">
        <v>6</v>
      </c>
      <c r="D27" s="3">
        <v>13</v>
      </c>
      <c r="E27" s="2" t="s">
        <v>10</v>
      </c>
      <c r="F27" s="76" t="str">
        <f>VLOOKUP(E27,BasicMatrix!D:V,19,FALSE)</f>
        <v>戦</v>
      </c>
      <c r="H27" s="42"/>
      <c r="I27" s="111" t="s">
        <v>477</v>
      </c>
      <c r="J27" s="111" t="s">
        <v>477</v>
      </c>
      <c r="K27" s="111" t="s">
        <v>367</v>
      </c>
      <c r="L27" s="111" t="s">
        <v>490</v>
      </c>
      <c r="M27" s="111" t="s">
        <v>316</v>
      </c>
      <c r="N27" s="111" t="s">
        <v>317</v>
      </c>
      <c r="O27" s="100"/>
      <c r="P27" s="101"/>
      <c r="Q27" s="100"/>
      <c r="R27" s="100"/>
    </row>
    <row r="28" spans="1:18" ht="29">
      <c r="A28" s="79" t="s">
        <v>124</v>
      </c>
      <c r="B28" s="3">
        <v>108</v>
      </c>
      <c r="C28" s="3">
        <v>5</v>
      </c>
      <c r="D28" s="3">
        <v>15</v>
      </c>
      <c r="E28" s="2" t="s">
        <v>533</v>
      </c>
      <c r="F28" s="76" t="str">
        <f>VLOOKUP(E28,BasicMatrix!D:V,19,FALSE)</f>
        <v>妨</v>
      </c>
      <c r="H28" s="42"/>
      <c r="I28" s="111" t="s">
        <v>496</v>
      </c>
      <c r="J28" s="111" t="s">
        <v>497</v>
      </c>
      <c r="K28" s="111" t="s">
        <v>509</v>
      </c>
      <c r="L28" s="111" t="s">
        <v>493</v>
      </c>
      <c r="M28" s="111" t="s">
        <v>478</v>
      </c>
      <c r="N28" s="100"/>
      <c r="O28" s="100"/>
      <c r="P28" s="101"/>
      <c r="Q28" s="100"/>
      <c r="R28" s="100"/>
    </row>
    <row r="29" spans="1:18" ht="29">
      <c r="A29" s="79" t="s">
        <v>113</v>
      </c>
      <c r="B29" s="3">
        <v>108</v>
      </c>
      <c r="C29" s="3">
        <v>5</v>
      </c>
      <c r="D29" s="3">
        <v>15</v>
      </c>
      <c r="E29" s="2" t="s">
        <v>534</v>
      </c>
      <c r="F29" s="76" t="str">
        <f>VLOOKUP(E29,BasicMatrix!D:V,19,FALSE)</f>
        <v>炸</v>
      </c>
      <c r="H29" s="42"/>
      <c r="I29" s="111" t="s">
        <v>219</v>
      </c>
      <c r="J29" s="111" t="s">
        <v>807</v>
      </c>
      <c r="K29" s="111" t="s">
        <v>316</v>
      </c>
      <c r="L29" s="111" t="s">
        <v>478</v>
      </c>
      <c r="M29" s="111" t="s">
        <v>317</v>
      </c>
      <c r="N29" s="100"/>
      <c r="O29" s="100"/>
      <c r="P29" s="101"/>
      <c r="Q29" s="100"/>
      <c r="R29" s="100"/>
    </row>
    <row r="30" spans="1:18" ht="29">
      <c r="A30" s="78" t="s">
        <v>114</v>
      </c>
      <c r="B30" s="3">
        <v>108</v>
      </c>
      <c r="C30" s="3">
        <v>6</v>
      </c>
      <c r="D30" s="3">
        <v>15</v>
      </c>
      <c r="E30" s="2" t="s">
        <v>534</v>
      </c>
      <c r="F30" s="76" t="str">
        <f>VLOOKUP(E30,BasicMatrix!D:V,19,FALSE)</f>
        <v>炸</v>
      </c>
      <c r="H30" s="42"/>
      <c r="I30" s="111" t="s">
        <v>219</v>
      </c>
      <c r="J30" s="111" t="s">
        <v>219</v>
      </c>
      <c r="K30" s="111" t="s">
        <v>515</v>
      </c>
      <c r="L30" s="111" t="s">
        <v>316</v>
      </c>
      <c r="M30" s="111" t="s">
        <v>478</v>
      </c>
      <c r="N30" s="111" t="s">
        <v>317</v>
      </c>
      <c r="O30" s="100"/>
      <c r="P30" s="101"/>
      <c r="Q30" s="100"/>
      <c r="R30" s="100"/>
    </row>
    <row r="31" spans="1:18" ht="29">
      <c r="A31" s="78" t="s">
        <v>184</v>
      </c>
      <c r="B31" s="3">
        <v>109</v>
      </c>
      <c r="C31" s="3">
        <v>4</v>
      </c>
      <c r="D31" s="3">
        <v>17</v>
      </c>
      <c r="E31" s="2" t="s">
        <v>191</v>
      </c>
      <c r="F31" s="76" t="str">
        <f>VLOOKUP(E31,BasicMatrix!D:V,19,FALSE)</f>
        <v>壁</v>
      </c>
      <c r="H31" s="42"/>
      <c r="I31" s="111" t="s">
        <v>316</v>
      </c>
      <c r="J31" s="111" t="s">
        <v>316</v>
      </c>
      <c r="K31" s="111" t="s">
        <v>317</v>
      </c>
      <c r="L31" s="111" t="s">
        <v>361</v>
      </c>
      <c r="M31" s="100"/>
      <c r="N31" s="100"/>
      <c r="O31" s="100"/>
      <c r="P31" s="101"/>
      <c r="Q31" s="100"/>
      <c r="R31" s="100"/>
    </row>
    <row r="32" spans="1:18" ht="29">
      <c r="A32" s="78" t="s">
        <v>174</v>
      </c>
      <c r="B32" s="3">
        <v>109</v>
      </c>
      <c r="C32" s="3">
        <v>5</v>
      </c>
      <c r="D32" s="3">
        <v>17</v>
      </c>
      <c r="E32" s="2" t="s">
        <v>190</v>
      </c>
      <c r="F32" s="76" t="str">
        <f>VLOOKUP(E32,BasicMatrix!D:V,19,FALSE)</f>
        <v>救</v>
      </c>
      <c r="H32" s="42"/>
      <c r="I32" s="111" t="s">
        <v>493</v>
      </c>
      <c r="J32" s="111" t="s">
        <v>493</v>
      </c>
      <c r="K32" s="111" t="s">
        <v>518</v>
      </c>
      <c r="L32" s="111" t="s">
        <v>316</v>
      </c>
      <c r="M32" s="111" t="s">
        <v>317</v>
      </c>
      <c r="N32" s="100"/>
      <c r="O32" s="100"/>
      <c r="P32" s="101"/>
      <c r="Q32" s="100"/>
      <c r="R32" s="100"/>
    </row>
    <row r="33" spans="1:18" ht="29">
      <c r="A33" s="78" t="s">
        <v>105</v>
      </c>
      <c r="B33" s="3">
        <v>109</v>
      </c>
      <c r="C33" s="3">
        <v>6</v>
      </c>
      <c r="D33" s="3">
        <v>17</v>
      </c>
      <c r="E33" s="2" t="s">
        <v>8</v>
      </c>
      <c r="F33" s="76" t="str">
        <f>VLOOKUP(E33,BasicMatrix!D:V,19,FALSE)</f>
        <v>戦</v>
      </c>
      <c r="H33" s="42"/>
      <c r="I33" s="111" t="s">
        <v>477</v>
      </c>
      <c r="J33" s="111" t="s">
        <v>477</v>
      </c>
      <c r="K33" s="111" t="s">
        <v>367</v>
      </c>
      <c r="L33" s="111" t="s">
        <v>490</v>
      </c>
      <c r="M33" s="111" t="s">
        <v>316</v>
      </c>
      <c r="N33" s="111" t="s">
        <v>317</v>
      </c>
      <c r="O33" s="100"/>
      <c r="P33" s="101"/>
      <c r="Q33" s="100"/>
      <c r="R33" s="100"/>
    </row>
    <row r="34" spans="1:18" ht="29">
      <c r="A34" s="78" t="s">
        <v>185</v>
      </c>
      <c r="B34" s="3">
        <v>109</v>
      </c>
      <c r="C34" s="3">
        <v>5</v>
      </c>
      <c r="D34" s="3">
        <v>17</v>
      </c>
      <c r="E34" s="2" t="s">
        <v>191</v>
      </c>
      <c r="F34" s="76" t="str">
        <f>VLOOKUP(E34,BasicMatrix!D:V,19,FALSE)</f>
        <v>壁</v>
      </c>
      <c r="H34" s="42"/>
      <c r="I34" s="111" t="s">
        <v>316</v>
      </c>
      <c r="J34" s="111" t="s">
        <v>316</v>
      </c>
      <c r="K34" s="111" t="s">
        <v>317</v>
      </c>
      <c r="L34" s="111" t="s">
        <v>361</v>
      </c>
      <c r="M34" s="111" t="s">
        <v>495</v>
      </c>
      <c r="N34" s="100"/>
      <c r="O34" s="100"/>
      <c r="P34" s="101"/>
      <c r="Q34" s="100"/>
      <c r="R34" s="100"/>
    </row>
    <row r="35" spans="1:18" ht="29">
      <c r="A35" s="78" t="s">
        <v>175</v>
      </c>
      <c r="B35" s="3">
        <v>109</v>
      </c>
      <c r="C35" s="3">
        <v>6</v>
      </c>
      <c r="D35" s="3">
        <v>17</v>
      </c>
      <c r="E35" s="2" t="s">
        <v>190</v>
      </c>
      <c r="F35" s="76" t="str">
        <f>VLOOKUP(E35,BasicMatrix!D:V,19,FALSE)</f>
        <v>救</v>
      </c>
      <c r="H35" s="42"/>
      <c r="I35" s="111" t="s">
        <v>493</v>
      </c>
      <c r="J35" s="111" t="s">
        <v>520</v>
      </c>
      <c r="K35" s="111" t="s">
        <v>502</v>
      </c>
      <c r="L35" s="111" t="s">
        <v>374</v>
      </c>
      <c r="M35" s="111" t="s">
        <v>316</v>
      </c>
      <c r="N35" s="99" t="s">
        <v>318</v>
      </c>
      <c r="O35" s="100"/>
      <c r="P35" s="101"/>
      <c r="Q35" s="100"/>
      <c r="R35" s="100"/>
    </row>
    <row r="36" spans="1:18" ht="29">
      <c r="A36" s="78" t="s">
        <v>186</v>
      </c>
      <c r="B36" s="3">
        <v>109</v>
      </c>
      <c r="C36" s="3">
        <v>6</v>
      </c>
      <c r="D36" s="3">
        <v>17</v>
      </c>
      <c r="E36" s="2" t="s">
        <v>191</v>
      </c>
      <c r="F36" s="76" t="str">
        <f>VLOOKUP(E36,BasicMatrix!D:V,19,FALSE)</f>
        <v>壁</v>
      </c>
      <c r="H36" s="42"/>
      <c r="I36" s="111" t="s">
        <v>316</v>
      </c>
      <c r="J36" s="111" t="s">
        <v>317</v>
      </c>
      <c r="K36" s="111" t="s">
        <v>317</v>
      </c>
      <c r="L36" s="111" t="s">
        <v>318</v>
      </c>
      <c r="M36" s="102" t="s">
        <v>503</v>
      </c>
      <c r="N36" s="102" t="s">
        <v>496</v>
      </c>
      <c r="O36" s="100"/>
      <c r="P36" s="101"/>
      <c r="Q36" s="100"/>
      <c r="R36" s="100"/>
    </row>
    <row r="37" spans="1:18" ht="29">
      <c r="A37" s="78" t="s">
        <v>7</v>
      </c>
      <c r="B37" s="3">
        <v>109</v>
      </c>
      <c r="C37" s="3">
        <v>8</v>
      </c>
      <c r="D37" s="3">
        <v>17</v>
      </c>
      <c r="E37" s="2" t="s">
        <v>8</v>
      </c>
      <c r="F37" s="76" t="str">
        <f>VLOOKUP(E37,BasicMatrix!D:V,19,FALSE)</f>
        <v>戦</v>
      </c>
      <c r="H37" s="42"/>
      <c r="I37" s="111" t="s">
        <v>477</v>
      </c>
      <c r="J37" s="111" t="s">
        <v>477</v>
      </c>
      <c r="K37" s="111" t="s">
        <v>367</v>
      </c>
      <c r="L37" s="111" t="s">
        <v>490</v>
      </c>
      <c r="M37" s="111" t="s">
        <v>508</v>
      </c>
      <c r="N37" s="111" t="s">
        <v>316</v>
      </c>
      <c r="O37" s="99" t="s">
        <v>465</v>
      </c>
      <c r="P37" s="99" t="s">
        <v>784</v>
      </c>
      <c r="Q37" s="100"/>
      <c r="R37" s="100"/>
    </row>
    <row r="38" spans="1:18" ht="29">
      <c r="A38" s="79" t="s">
        <v>143</v>
      </c>
      <c r="B38" s="3">
        <v>110</v>
      </c>
      <c r="C38" s="3">
        <v>6</v>
      </c>
      <c r="D38" s="3">
        <v>19</v>
      </c>
      <c r="E38" s="2" t="s">
        <v>161</v>
      </c>
      <c r="F38" s="76" t="str">
        <f>VLOOKUP(E38,BasicMatrix!D:V,19,FALSE)</f>
        <v>積</v>
      </c>
      <c r="H38" s="42"/>
      <c r="I38" s="111" t="s">
        <v>220</v>
      </c>
      <c r="J38" s="111" t="s">
        <v>220</v>
      </c>
      <c r="K38" s="111" t="s">
        <v>514</v>
      </c>
      <c r="L38" s="111" t="s">
        <v>318</v>
      </c>
      <c r="M38" s="111" t="s">
        <v>595</v>
      </c>
      <c r="N38" s="111" t="s">
        <v>596</v>
      </c>
      <c r="O38" s="100"/>
      <c r="P38" s="101"/>
      <c r="Q38" s="100"/>
      <c r="R38" s="100"/>
    </row>
    <row r="39" spans="1:18" ht="29">
      <c r="A39" s="78" t="s">
        <v>65</v>
      </c>
      <c r="B39" s="3">
        <v>110</v>
      </c>
      <c r="C39" s="3">
        <v>6</v>
      </c>
      <c r="D39" s="3">
        <v>19</v>
      </c>
      <c r="E39" s="3" t="s">
        <v>62</v>
      </c>
      <c r="F39" s="76" t="str">
        <f>VLOOKUP(E39,BasicMatrix!D:V,19,FALSE)</f>
        <v>駆</v>
      </c>
      <c r="H39" s="42"/>
      <c r="I39" s="111" t="s">
        <v>220</v>
      </c>
      <c r="J39" s="111" t="s">
        <v>220</v>
      </c>
      <c r="K39" s="111" t="s">
        <v>517</v>
      </c>
      <c r="L39" s="111" t="s">
        <v>316</v>
      </c>
      <c r="M39" s="111" t="s">
        <v>364</v>
      </c>
      <c r="N39" s="111" t="s">
        <v>595</v>
      </c>
      <c r="O39" s="100"/>
      <c r="P39" s="101"/>
      <c r="Q39" s="100"/>
      <c r="R39" s="100"/>
    </row>
    <row r="40" spans="1:18" ht="29">
      <c r="A40" s="78" t="s">
        <v>36</v>
      </c>
      <c r="B40" s="3">
        <v>110</v>
      </c>
      <c r="C40" s="3">
        <v>6</v>
      </c>
      <c r="D40" s="3">
        <v>19</v>
      </c>
      <c r="E40" s="2" t="s">
        <v>470</v>
      </c>
      <c r="F40" s="76" t="str">
        <f>VLOOKUP(E40,BasicMatrix!D:V,19,FALSE)</f>
        <v>救</v>
      </c>
      <c r="H40" s="42"/>
      <c r="I40" s="111" t="s">
        <v>493</v>
      </c>
      <c r="J40" s="111" t="s">
        <v>493</v>
      </c>
      <c r="K40" s="111" t="s">
        <v>482</v>
      </c>
      <c r="L40" s="111" t="s">
        <v>483</v>
      </c>
      <c r="M40" s="111" t="s">
        <v>318</v>
      </c>
      <c r="N40" s="111" t="s">
        <v>490</v>
      </c>
      <c r="O40" s="100"/>
      <c r="P40" s="101"/>
      <c r="Q40" s="100"/>
      <c r="R40" s="100"/>
    </row>
    <row r="41" spans="1:18" ht="29">
      <c r="A41" s="78" t="s">
        <v>144</v>
      </c>
      <c r="B41" s="3">
        <v>110</v>
      </c>
      <c r="C41" s="3">
        <v>7</v>
      </c>
      <c r="D41" s="3">
        <v>19</v>
      </c>
      <c r="E41" s="2" t="s">
        <v>161</v>
      </c>
      <c r="F41" s="76" t="str">
        <f>VLOOKUP(E41,BasicMatrix!D:V,19,FALSE)</f>
        <v>積</v>
      </c>
      <c r="H41" s="42"/>
      <c r="I41" s="111" t="s">
        <v>220</v>
      </c>
      <c r="J41" s="111" t="s">
        <v>220</v>
      </c>
      <c r="K41" s="111" t="s">
        <v>810</v>
      </c>
      <c r="L41" s="111" t="s">
        <v>318</v>
      </c>
      <c r="M41" s="111" t="s">
        <v>318</v>
      </c>
      <c r="N41" s="111" t="s">
        <v>361</v>
      </c>
      <c r="O41" s="99" t="s">
        <v>806</v>
      </c>
      <c r="P41" s="101"/>
      <c r="Q41" s="100"/>
      <c r="R41" s="100"/>
    </row>
    <row r="42" spans="1:18" ht="29">
      <c r="A42" s="78" t="s">
        <v>167</v>
      </c>
      <c r="B42" s="3">
        <v>110</v>
      </c>
      <c r="C42" s="3">
        <v>7</v>
      </c>
      <c r="D42" s="3">
        <v>19</v>
      </c>
      <c r="E42" s="2" t="s">
        <v>172</v>
      </c>
      <c r="F42" s="76" t="str">
        <f>VLOOKUP(E42,BasicMatrix!D:V,19,FALSE)</f>
        <v>駆</v>
      </c>
      <c r="H42" s="42"/>
      <c r="I42" s="111" t="s">
        <v>219</v>
      </c>
      <c r="J42" s="102" t="s">
        <v>516</v>
      </c>
      <c r="K42" s="111" t="s">
        <v>502</v>
      </c>
      <c r="L42" s="111" t="s">
        <v>503</v>
      </c>
      <c r="M42" s="111" t="s">
        <v>504</v>
      </c>
      <c r="N42" s="111" t="s">
        <v>316</v>
      </c>
      <c r="O42" s="111" t="s">
        <v>318</v>
      </c>
      <c r="P42" s="101"/>
      <c r="Q42" s="100"/>
      <c r="R42" s="100"/>
    </row>
    <row r="43" spans="1:18" ht="29">
      <c r="A43" s="78" t="s">
        <v>166</v>
      </c>
      <c r="B43" s="3">
        <v>111</v>
      </c>
      <c r="C43" s="3">
        <v>6</v>
      </c>
      <c r="D43" s="3">
        <v>21</v>
      </c>
      <c r="E43" s="2" t="s">
        <v>172</v>
      </c>
      <c r="F43" s="76" t="str">
        <f>VLOOKUP(E43,BasicMatrix!D:V,19,FALSE)</f>
        <v>駆</v>
      </c>
      <c r="H43" s="42"/>
      <c r="I43" s="111" t="s">
        <v>220</v>
      </c>
      <c r="J43" s="111" t="s">
        <v>220</v>
      </c>
      <c r="K43" s="111" t="s">
        <v>220</v>
      </c>
      <c r="L43" s="111" t="s">
        <v>514</v>
      </c>
      <c r="M43" s="111" t="s">
        <v>316</v>
      </c>
      <c r="N43" s="111" t="s">
        <v>318</v>
      </c>
      <c r="O43" s="100"/>
      <c r="P43" s="101"/>
      <c r="Q43" s="100"/>
      <c r="R43" s="100"/>
    </row>
    <row r="44" spans="1:18" ht="29">
      <c r="A44" s="78" t="s">
        <v>49</v>
      </c>
      <c r="B44" s="3">
        <v>111</v>
      </c>
      <c r="C44" s="3">
        <v>7</v>
      </c>
      <c r="D44" s="3">
        <v>21</v>
      </c>
      <c r="E44" s="2" t="s">
        <v>466</v>
      </c>
      <c r="F44" s="76" t="str">
        <f>VLOOKUP(E44,BasicMatrix!D:V,19,FALSE)</f>
        <v>戦</v>
      </c>
      <c r="H44" s="42"/>
      <c r="I44" s="111" t="s">
        <v>477</v>
      </c>
      <c r="J44" s="111" t="s">
        <v>477</v>
      </c>
      <c r="K44" s="111" t="s">
        <v>490</v>
      </c>
      <c r="L44" s="111" t="s">
        <v>478</v>
      </c>
      <c r="M44" s="99" t="s">
        <v>465</v>
      </c>
      <c r="N44" s="111" t="s">
        <v>596</v>
      </c>
      <c r="O44" s="111" t="s">
        <v>316</v>
      </c>
      <c r="P44" s="101"/>
      <c r="Q44" s="100"/>
      <c r="R44" s="100"/>
    </row>
    <row r="45" spans="1:18" ht="29">
      <c r="A45" s="78" t="s">
        <v>52</v>
      </c>
      <c r="B45" s="3">
        <v>111</v>
      </c>
      <c r="C45" s="3">
        <v>7</v>
      </c>
      <c r="D45" s="3">
        <v>21</v>
      </c>
      <c r="E45" s="2" t="s">
        <v>468</v>
      </c>
      <c r="F45" s="76" t="str">
        <f>VLOOKUP(E45,BasicMatrix!D:V,19,FALSE)</f>
        <v>狙</v>
      </c>
      <c r="H45" s="42"/>
      <c r="I45" s="111" t="s">
        <v>218</v>
      </c>
      <c r="J45" s="111" t="s">
        <v>218</v>
      </c>
      <c r="K45" s="111" t="s">
        <v>218</v>
      </c>
      <c r="L45" s="111" t="s">
        <v>218</v>
      </c>
      <c r="M45" s="111" t="s">
        <v>809</v>
      </c>
      <c r="N45" s="111" t="s">
        <v>367</v>
      </c>
      <c r="O45" s="99" t="s">
        <v>316</v>
      </c>
      <c r="P45" s="101"/>
      <c r="Q45" s="100"/>
      <c r="R45" s="100"/>
    </row>
    <row r="46" spans="1:18" ht="29">
      <c r="A46" s="78" t="s">
        <v>67</v>
      </c>
      <c r="B46" s="3">
        <v>111</v>
      </c>
      <c r="C46" s="3">
        <v>7</v>
      </c>
      <c r="D46" s="3">
        <v>21</v>
      </c>
      <c r="E46" s="3" t="s">
        <v>62</v>
      </c>
      <c r="F46" s="76" t="str">
        <f>VLOOKUP(E46,BasicMatrix!D:V,19,FALSE)</f>
        <v>駆</v>
      </c>
      <c r="H46" s="42"/>
      <c r="I46" s="99" t="s">
        <v>220</v>
      </c>
      <c r="J46" s="99" t="s">
        <v>220</v>
      </c>
      <c r="K46" s="111" t="s">
        <v>517</v>
      </c>
      <c r="L46" s="99" t="s">
        <v>316</v>
      </c>
      <c r="M46" s="111" t="s">
        <v>317</v>
      </c>
      <c r="N46" s="99" t="s">
        <v>476</v>
      </c>
      <c r="O46" s="111" t="s">
        <v>595</v>
      </c>
      <c r="P46" s="101"/>
      <c r="Q46" s="100"/>
      <c r="R46" s="100"/>
    </row>
    <row r="47" spans="1:18" ht="29">
      <c r="A47" s="78" t="s">
        <v>152</v>
      </c>
      <c r="B47" s="3">
        <v>112</v>
      </c>
      <c r="C47" s="3">
        <v>7</v>
      </c>
      <c r="D47" s="3">
        <v>25</v>
      </c>
      <c r="E47" s="2" t="s">
        <v>541</v>
      </c>
      <c r="F47" s="76" t="str">
        <f>VLOOKUP(E47,BasicMatrix!D:V,19,FALSE)</f>
        <v>狙</v>
      </c>
      <c r="H47" s="42"/>
      <c r="I47" s="111" t="s">
        <v>219</v>
      </c>
      <c r="J47" s="111" t="s">
        <v>219</v>
      </c>
      <c r="K47" s="111" t="s">
        <v>219</v>
      </c>
      <c r="L47" s="111" t="s">
        <v>219</v>
      </c>
      <c r="M47" s="99" t="s">
        <v>516</v>
      </c>
      <c r="N47" s="99" t="s">
        <v>316</v>
      </c>
      <c r="O47" s="111" t="s">
        <v>317</v>
      </c>
      <c r="P47" s="101"/>
      <c r="Q47" s="100"/>
      <c r="R47" s="100"/>
    </row>
    <row r="48" spans="1:18" ht="29">
      <c r="A48" s="78" t="s">
        <v>138</v>
      </c>
      <c r="B48" s="3">
        <v>112</v>
      </c>
      <c r="C48" s="3">
        <v>6</v>
      </c>
      <c r="D48" s="3">
        <v>25</v>
      </c>
      <c r="E48" s="2" t="s">
        <v>539</v>
      </c>
      <c r="F48" s="76" t="str">
        <f>VLOOKUP(E48,BasicMatrix!D:V,19,FALSE)</f>
        <v>楯</v>
      </c>
      <c r="H48" s="42"/>
      <c r="I48" s="111" t="s">
        <v>316</v>
      </c>
      <c r="J48" s="111" t="s">
        <v>317</v>
      </c>
      <c r="K48" s="111" t="s">
        <v>318</v>
      </c>
      <c r="L48" s="111" t="s">
        <v>493</v>
      </c>
      <c r="M48" s="111" t="s">
        <v>483</v>
      </c>
      <c r="N48" s="111" t="s">
        <v>498</v>
      </c>
      <c r="O48" s="100"/>
      <c r="P48" s="101"/>
      <c r="Q48" s="100"/>
      <c r="R48" s="100"/>
    </row>
    <row r="49" spans="1:18" ht="29">
      <c r="A49" s="78" t="s">
        <v>139</v>
      </c>
      <c r="B49" s="3">
        <v>112</v>
      </c>
      <c r="C49" s="3">
        <v>7</v>
      </c>
      <c r="D49" s="3">
        <v>25</v>
      </c>
      <c r="E49" s="2" t="s">
        <v>539</v>
      </c>
      <c r="F49" s="76" t="str">
        <f>VLOOKUP(E49,BasicMatrix!D:V,19,FALSE)</f>
        <v>楯</v>
      </c>
      <c r="H49" s="42"/>
      <c r="I49" s="111" t="s">
        <v>316</v>
      </c>
      <c r="J49" s="111" t="s">
        <v>317</v>
      </c>
      <c r="K49" s="111" t="s">
        <v>318</v>
      </c>
      <c r="L49" s="111" t="s">
        <v>493</v>
      </c>
      <c r="M49" s="111" t="s">
        <v>483</v>
      </c>
      <c r="N49" s="111" t="s">
        <v>494</v>
      </c>
      <c r="O49" s="111" t="s">
        <v>495</v>
      </c>
      <c r="P49" s="101"/>
      <c r="Q49" s="100"/>
      <c r="R49" s="100"/>
    </row>
    <row r="50" spans="1:18" ht="29">
      <c r="A50" s="78" t="s">
        <v>9</v>
      </c>
      <c r="B50" s="3">
        <v>112</v>
      </c>
      <c r="C50" s="3">
        <v>8</v>
      </c>
      <c r="D50" s="3">
        <v>25</v>
      </c>
      <c r="E50" s="2" t="s">
        <v>10</v>
      </c>
      <c r="F50" s="76" t="str">
        <f>VLOOKUP(E50,BasicMatrix!D:V,19,FALSE)</f>
        <v>戦</v>
      </c>
      <c r="H50" s="42"/>
      <c r="I50" s="111" t="s">
        <v>809</v>
      </c>
      <c r="J50" s="111" t="s">
        <v>808</v>
      </c>
      <c r="K50" s="111" t="s">
        <v>513</v>
      </c>
      <c r="L50" s="111" t="s">
        <v>512</v>
      </c>
      <c r="M50" s="111" t="s">
        <v>218</v>
      </c>
      <c r="N50" s="99" t="s">
        <v>490</v>
      </c>
      <c r="O50" s="111" t="s">
        <v>316</v>
      </c>
      <c r="P50" s="111" t="s">
        <v>317</v>
      </c>
      <c r="Q50" s="100"/>
      <c r="R50" s="100"/>
    </row>
    <row r="51" spans="1:18" ht="29">
      <c r="A51" s="78" t="s">
        <v>85</v>
      </c>
      <c r="B51" s="106">
        <v>201</v>
      </c>
      <c r="C51" s="3">
        <v>7</v>
      </c>
      <c r="D51" s="3">
        <v>28</v>
      </c>
      <c r="E51" s="105" t="s">
        <v>540</v>
      </c>
      <c r="F51" s="76" t="str">
        <f>VLOOKUP(E51,BasicMatrix!D:V,19,FALSE)</f>
        <v>壁</v>
      </c>
      <c r="H51" s="42"/>
      <c r="P51" s="100"/>
      <c r="Q51" s="100"/>
      <c r="R51" s="100"/>
    </row>
    <row r="52" spans="1:18" ht="29">
      <c r="A52" s="78" t="s">
        <v>168</v>
      </c>
      <c r="B52" s="106">
        <v>201</v>
      </c>
      <c r="C52" s="3">
        <v>8</v>
      </c>
      <c r="D52" s="3">
        <v>28</v>
      </c>
      <c r="E52" s="105" t="s">
        <v>172</v>
      </c>
      <c r="F52" s="76" t="str">
        <f>VLOOKUP(E52,BasicMatrix!D:V,19,FALSE)</f>
        <v>駆</v>
      </c>
      <c r="H52" s="42"/>
      <c r="Q52" s="100"/>
      <c r="R52" s="100"/>
    </row>
    <row r="53" spans="1:18" ht="29">
      <c r="A53" s="78" t="s">
        <v>176</v>
      </c>
      <c r="B53" s="106">
        <v>201</v>
      </c>
      <c r="C53" s="3">
        <v>8</v>
      </c>
      <c r="D53" s="3">
        <v>28</v>
      </c>
      <c r="E53" s="105" t="s">
        <v>190</v>
      </c>
      <c r="F53" s="76" t="str">
        <f>VLOOKUP(E53,BasicMatrix!D:V,19,FALSE)</f>
        <v>救</v>
      </c>
      <c r="H53" s="42"/>
      <c r="Q53" s="100"/>
      <c r="R53" s="100"/>
    </row>
    <row r="54" spans="1:18" ht="29">
      <c r="A54" s="78" t="s">
        <v>37</v>
      </c>
      <c r="B54" s="106">
        <v>201</v>
      </c>
      <c r="C54" s="3">
        <v>8</v>
      </c>
      <c r="D54" s="3">
        <v>28</v>
      </c>
      <c r="E54" s="105" t="s">
        <v>470</v>
      </c>
      <c r="F54" s="76" t="str">
        <f>VLOOKUP(E54,BasicMatrix!D:V,19,FALSE)</f>
        <v>救</v>
      </c>
      <c r="H54" s="42"/>
      <c r="Q54" s="100"/>
      <c r="R54" s="100"/>
    </row>
    <row r="55" spans="1:18" ht="29">
      <c r="A55" s="78" t="s">
        <v>126</v>
      </c>
      <c r="B55" s="106">
        <v>201</v>
      </c>
      <c r="C55" s="3">
        <v>8</v>
      </c>
      <c r="D55" s="3">
        <v>28</v>
      </c>
      <c r="E55" s="105" t="s">
        <v>533</v>
      </c>
      <c r="F55" s="76" t="str">
        <f>VLOOKUP(E55,BasicMatrix!D:V,19,FALSE)</f>
        <v>妨</v>
      </c>
      <c r="H55" s="42"/>
      <c r="Q55" s="100"/>
      <c r="R55" s="100"/>
    </row>
    <row r="56" spans="1:18" ht="29">
      <c r="A56" s="78" t="s">
        <v>804</v>
      </c>
      <c r="B56" s="106">
        <v>201</v>
      </c>
      <c r="C56" s="3">
        <v>8</v>
      </c>
      <c r="D56" s="3">
        <v>28</v>
      </c>
      <c r="E56" s="105" t="s">
        <v>541</v>
      </c>
      <c r="F56" s="76" t="str">
        <f>VLOOKUP(E56,BasicMatrix!D:V,19,FALSE)</f>
        <v>狙</v>
      </c>
      <c r="H56" s="42"/>
      <c r="Q56" s="100"/>
      <c r="R56" s="100"/>
    </row>
    <row r="57" spans="1:18" ht="29">
      <c r="A57" s="78" t="s">
        <v>187</v>
      </c>
      <c r="B57" s="106">
        <v>202</v>
      </c>
      <c r="C57" s="3">
        <v>8</v>
      </c>
      <c r="D57" s="3">
        <v>31</v>
      </c>
      <c r="E57" s="2" t="s">
        <v>191</v>
      </c>
      <c r="F57" s="76" t="str">
        <f>VLOOKUP(E57,BasicMatrix!D:V,19,FALSE)</f>
        <v>壁</v>
      </c>
      <c r="H57" s="42"/>
      <c r="Q57" s="100"/>
      <c r="R57" s="100"/>
    </row>
    <row r="58" spans="1:18" ht="29">
      <c r="A58" s="78" t="s">
        <v>169</v>
      </c>
      <c r="B58" s="106">
        <v>202</v>
      </c>
      <c r="C58" s="3">
        <v>8</v>
      </c>
      <c r="D58" s="3">
        <v>31</v>
      </c>
      <c r="E58" s="2" t="s">
        <v>62</v>
      </c>
      <c r="F58" s="76" t="str">
        <f>VLOOKUP(E58,BasicMatrix!D:V,19,FALSE)</f>
        <v>駆</v>
      </c>
      <c r="H58" s="42"/>
      <c r="Q58" s="100"/>
      <c r="R58" s="100"/>
    </row>
    <row r="59" spans="1:18" ht="29">
      <c r="A59" s="78" t="s">
        <v>116</v>
      </c>
      <c r="B59" s="106">
        <v>202</v>
      </c>
      <c r="C59" s="3">
        <v>8</v>
      </c>
      <c r="D59" s="3">
        <v>31</v>
      </c>
      <c r="E59" s="2" t="s">
        <v>534</v>
      </c>
      <c r="F59" s="76" t="str">
        <f>VLOOKUP(E59,BasicMatrix!D:V,19,FALSE)</f>
        <v>炸</v>
      </c>
      <c r="H59" s="42"/>
      <c r="Q59" s="100"/>
      <c r="R59" s="100"/>
    </row>
    <row r="60" spans="1:18" ht="29">
      <c r="A60" s="78" t="s">
        <v>117</v>
      </c>
      <c r="B60" s="106">
        <v>202</v>
      </c>
      <c r="C60" s="3">
        <v>9</v>
      </c>
      <c r="D60" s="3">
        <v>31</v>
      </c>
      <c r="E60" s="2" t="s">
        <v>534</v>
      </c>
      <c r="F60" s="76" t="str">
        <f>VLOOKUP(E60,BasicMatrix!D:V,19,FALSE)</f>
        <v>炸</v>
      </c>
      <c r="H60" s="42"/>
      <c r="R60" s="100"/>
    </row>
    <row r="61" spans="1:18" ht="29">
      <c r="A61" s="78" t="s">
        <v>39</v>
      </c>
      <c r="B61" s="106">
        <v>202</v>
      </c>
      <c r="C61" s="3">
        <v>8</v>
      </c>
      <c r="D61" s="3">
        <v>31</v>
      </c>
      <c r="E61" s="2" t="s">
        <v>532</v>
      </c>
      <c r="F61" s="76" t="str">
        <f>VLOOKUP(E61,BasicMatrix!D:V,19,FALSE)</f>
        <v>揮</v>
      </c>
      <c r="H61" s="42"/>
      <c r="Q61" s="100"/>
      <c r="R61" s="100"/>
    </row>
    <row r="62" spans="1:18" ht="29">
      <c r="A62" s="78" t="s">
        <v>53</v>
      </c>
      <c r="B62" s="106">
        <v>202</v>
      </c>
      <c r="C62" s="3">
        <v>8</v>
      </c>
      <c r="D62" s="3">
        <v>31</v>
      </c>
      <c r="E62" s="2" t="s">
        <v>468</v>
      </c>
      <c r="F62" s="76" t="str">
        <f>VLOOKUP(E62,BasicMatrix!D:V,19,FALSE)</f>
        <v>狙</v>
      </c>
      <c r="H62" s="42"/>
      <c r="Q62" s="100"/>
      <c r="R62" s="100"/>
    </row>
    <row r="63" spans="1:18" ht="29">
      <c r="A63" s="78" t="s">
        <v>188</v>
      </c>
      <c r="B63" s="106">
        <v>203</v>
      </c>
      <c r="C63" s="3">
        <v>9</v>
      </c>
      <c r="D63" s="3">
        <v>34</v>
      </c>
      <c r="E63" s="2" t="s">
        <v>191</v>
      </c>
      <c r="F63" s="76" t="str">
        <f>VLOOKUP(E63,BasicMatrix!D:V,19,FALSE)</f>
        <v>壁</v>
      </c>
      <c r="H63" s="42"/>
      <c r="R63" s="100"/>
    </row>
    <row r="64" spans="1:18" ht="29">
      <c r="A64" s="78" t="s">
        <v>50</v>
      </c>
      <c r="B64" s="106">
        <v>203</v>
      </c>
      <c r="C64" s="3">
        <v>8</v>
      </c>
      <c r="D64" s="3">
        <v>34</v>
      </c>
      <c r="E64" s="2" t="s">
        <v>466</v>
      </c>
      <c r="F64" s="76" t="str">
        <f>VLOOKUP(E64,BasicMatrix!D:V,19,FALSE)</f>
        <v>戦</v>
      </c>
      <c r="H64" s="42"/>
      <c r="Q64" s="100"/>
      <c r="R64" s="100"/>
    </row>
    <row r="65" spans="1:18" ht="29">
      <c r="A65" s="78" t="s">
        <v>127</v>
      </c>
      <c r="B65" s="106">
        <v>203</v>
      </c>
      <c r="C65" s="3">
        <v>9</v>
      </c>
      <c r="D65" s="3">
        <v>34</v>
      </c>
      <c r="E65" s="2" t="s">
        <v>533</v>
      </c>
      <c r="F65" s="76" t="str">
        <f>VLOOKUP(E65,BasicMatrix!D:V,19,FALSE)</f>
        <v>妨</v>
      </c>
      <c r="H65" s="42"/>
      <c r="R65" s="100"/>
    </row>
    <row r="66" spans="1:18" ht="29">
      <c r="A66" s="78" t="s">
        <v>304</v>
      </c>
      <c r="B66" s="106">
        <v>203</v>
      </c>
      <c r="C66" s="3">
        <v>9</v>
      </c>
      <c r="D66" s="3">
        <v>34</v>
      </c>
      <c r="E66" s="2" t="s">
        <v>469</v>
      </c>
      <c r="F66" s="76" t="str">
        <f>VLOOKUP(E66,BasicMatrix!D:V,19,FALSE)</f>
        <v>駆</v>
      </c>
      <c r="H66" s="42"/>
      <c r="R66" s="100"/>
    </row>
    <row r="67" spans="1:18" ht="29">
      <c r="A67" s="78" t="s">
        <v>170</v>
      </c>
      <c r="B67" s="106">
        <v>203</v>
      </c>
      <c r="C67" s="3">
        <v>9</v>
      </c>
      <c r="D67" s="3">
        <v>34</v>
      </c>
      <c r="E67" s="2" t="s">
        <v>172</v>
      </c>
      <c r="F67" s="76" t="str">
        <f>VLOOKUP(E67,BasicMatrix!D:V,19,FALSE)</f>
        <v>駆</v>
      </c>
      <c r="H67" s="42"/>
      <c r="R67" s="100"/>
    </row>
    <row r="68" spans="1:18" ht="29">
      <c r="A68" s="78" t="s">
        <v>37</v>
      </c>
      <c r="B68" s="106">
        <v>203</v>
      </c>
      <c r="C68" s="3">
        <v>8</v>
      </c>
      <c r="D68" s="3">
        <v>34</v>
      </c>
      <c r="E68" s="2" t="s">
        <v>470</v>
      </c>
      <c r="F68" s="76" t="str">
        <f>VLOOKUP(E68,BasicMatrix!D:V,19,FALSE)</f>
        <v>救</v>
      </c>
      <c r="H68" s="42"/>
      <c r="Q68" s="100"/>
      <c r="R68" s="100"/>
    </row>
    <row r="69" spans="1:18" ht="29">
      <c r="A69" s="78" t="s">
        <v>86</v>
      </c>
      <c r="B69" s="106">
        <v>204</v>
      </c>
      <c r="C69" s="3">
        <v>9</v>
      </c>
      <c r="D69" s="3">
        <v>37</v>
      </c>
      <c r="E69" s="2" t="s">
        <v>540</v>
      </c>
      <c r="F69" s="76" t="str">
        <f>VLOOKUP(E69,BasicMatrix!D:V,19,FALSE)</f>
        <v>壁</v>
      </c>
      <c r="H69" s="42"/>
      <c r="R69" s="100"/>
    </row>
    <row r="70" spans="1:18" ht="29">
      <c r="A70" s="78" t="s">
        <v>51</v>
      </c>
      <c r="B70" s="106">
        <v>204</v>
      </c>
      <c r="C70" s="3">
        <v>9</v>
      </c>
      <c r="D70" s="3">
        <v>37</v>
      </c>
      <c r="E70" s="2" t="s">
        <v>466</v>
      </c>
      <c r="F70" s="76" t="str">
        <f>VLOOKUP(E70,BasicMatrix!D:V,19,FALSE)</f>
        <v>戦</v>
      </c>
      <c r="H70" s="42"/>
      <c r="R70" s="100"/>
    </row>
    <row r="71" spans="1:18" ht="29">
      <c r="A71" s="78" t="s">
        <v>75</v>
      </c>
      <c r="B71" s="106">
        <v>204</v>
      </c>
      <c r="C71" s="3">
        <v>9</v>
      </c>
      <c r="D71" s="3">
        <v>37</v>
      </c>
      <c r="E71" s="2" t="s">
        <v>538</v>
      </c>
      <c r="F71" s="76" t="str">
        <f>VLOOKUP(E71,BasicMatrix!D:V,19,FALSE)</f>
        <v>揮</v>
      </c>
      <c r="H71" s="42"/>
      <c r="R71" s="100"/>
    </row>
    <row r="72" spans="1:18" ht="29">
      <c r="A72" s="78" t="s">
        <v>71</v>
      </c>
      <c r="B72" s="106">
        <v>204</v>
      </c>
      <c r="C72" s="3">
        <v>9</v>
      </c>
      <c r="D72" s="3">
        <v>37</v>
      </c>
      <c r="E72" s="2" t="s">
        <v>467</v>
      </c>
      <c r="F72" s="76" t="str">
        <f>VLOOKUP(E72,BasicMatrix!D:V,19,FALSE)</f>
        <v>砲</v>
      </c>
      <c r="H72" s="42"/>
      <c r="R72" s="100"/>
    </row>
    <row r="73" spans="1:18" ht="29">
      <c r="A73" s="78" t="s">
        <v>38</v>
      </c>
      <c r="B73" s="106">
        <v>204</v>
      </c>
      <c r="C73" s="3">
        <v>9</v>
      </c>
      <c r="D73" s="3">
        <v>37</v>
      </c>
      <c r="E73" s="2" t="s">
        <v>470</v>
      </c>
      <c r="F73" s="76" t="str">
        <f>VLOOKUP(E73,BasicMatrix!D:V,19,FALSE)</f>
        <v>救</v>
      </c>
      <c r="H73" s="42"/>
      <c r="R73" s="100"/>
    </row>
    <row r="74" spans="1:18" ht="29">
      <c r="A74" s="78" t="s">
        <v>127</v>
      </c>
      <c r="B74" s="106">
        <v>204</v>
      </c>
      <c r="C74" s="3">
        <v>9</v>
      </c>
      <c r="D74" s="3">
        <v>37</v>
      </c>
      <c r="E74" s="2" t="s">
        <v>533</v>
      </c>
      <c r="F74" s="76" t="str">
        <f>VLOOKUP(E74,BasicMatrix!D:V,19,FALSE)</f>
        <v>妨</v>
      </c>
      <c r="H74" s="42"/>
      <c r="R74" s="10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0"/>
  <sheetViews>
    <sheetView tabSelected="1" workbookViewId="0">
      <pane xSplit="1" ySplit="2" topLeftCell="B3" activePane="bottomRight" state="frozen"/>
      <selection pane="topRight" activeCell="B1" sqref="B1"/>
      <selection pane="bottomLeft" activeCell="A3" sqref="A3"/>
      <selection pane="bottomRight" activeCell="F17" sqref="F17"/>
    </sheetView>
  </sheetViews>
  <sheetFormatPr baseColWidth="10" defaultRowHeight="25" x14ac:dyDescent="0"/>
  <cols>
    <col min="1" max="1" width="11" style="104" customWidth="1"/>
    <col min="2" max="2" width="6.83203125" style="3" bestFit="1" customWidth="1"/>
    <col min="3" max="3" width="31.33203125" style="3" customWidth="1"/>
    <col min="4" max="5" width="12.83203125" style="3" customWidth="1"/>
    <col min="6" max="6" width="91" style="2" customWidth="1"/>
    <col min="7" max="7" width="21.1640625" style="3" customWidth="1"/>
    <col min="8" max="8" width="5.83203125" style="3" customWidth="1"/>
    <col min="9" max="9" width="15.83203125" style="3" customWidth="1"/>
    <col min="10" max="14" width="16.5" style="3" customWidth="1"/>
    <col min="15" max="16384" width="10.83203125" style="3"/>
  </cols>
  <sheetData>
    <row r="1" spans="1:20" ht="18">
      <c r="A1" s="3" t="s">
        <v>471</v>
      </c>
      <c r="F1" s="2" t="s">
        <v>916</v>
      </c>
    </row>
    <row r="2" spans="1:20" s="74" customFormat="1" ht="18">
      <c r="A2" s="103" t="s">
        <v>461</v>
      </c>
      <c r="B2" s="120" t="s">
        <v>917</v>
      </c>
      <c r="C2" s="120" t="s">
        <v>918</v>
      </c>
      <c r="D2" s="80" t="s">
        <v>339</v>
      </c>
      <c r="E2" s="122" t="s">
        <v>920</v>
      </c>
      <c r="F2" s="121" t="s">
        <v>919</v>
      </c>
      <c r="G2" s="121" t="s">
        <v>921</v>
      </c>
      <c r="H2" s="120" t="s">
        <v>915</v>
      </c>
      <c r="I2" s="121" t="s">
        <v>922</v>
      </c>
      <c r="J2" s="121" t="s">
        <v>923</v>
      </c>
      <c r="K2" s="121" t="s">
        <v>1003</v>
      </c>
      <c r="L2" s="121" t="s">
        <v>1004</v>
      </c>
      <c r="M2" s="121" t="s">
        <v>1005</v>
      </c>
      <c r="N2" s="121" t="s">
        <v>1006</v>
      </c>
      <c r="O2" s="121" t="s">
        <v>1025</v>
      </c>
      <c r="P2" s="121" t="s">
        <v>1026</v>
      </c>
      <c r="Q2" s="121" t="s">
        <v>1027</v>
      </c>
      <c r="R2" s="121" t="s">
        <v>1028</v>
      </c>
      <c r="S2" s="121" t="s">
        <v>1029</v>
      </c>
      <c r="T2" s="121" t="s">
        <v>1030</v>
      </c>
    </row>
    <row r="3" spans="1:20" ht="21">
      <c r="A3" s="102" t="s">
        <v>218</v>
      </c>
      <c r="B3" s="3">
        <v>101</v>
      </c>
      <c r="C3" s="20" t="s">
        <v>329</v>
      </c>
      <c r="D3" s="20" t="s">
        <v>857</v>
      </c>
      <c r="E3" s="20">
        <v>1</v>
      </c>
      <c r="F3" s="2" t="s">
        <v>611</v>
      </c>
      <c r="G3" s="3" t="s">
        <v>870</v>
      </c>
      <c r="H3" s="3">
        <v>0</v>
      </c>
      <c r="I3" t="s">
        <v>858</v>
      </c>
      <c r="J3" t="s">
        <v>924</v>
      </c>
    </row>
    <row r="4" spans="1:20" ht="21">
      <c r="A4" s="102" t="s">
        <v>218</v>
      </c>
      <c r="B4" s="3">
        <v>102</v>
      </c>
      <c r="C4" s="20" t="s">
        <v>322</v>
      </c>
      <c r="D4" s="20" t="s">
        <v>857</v>
      </c>
      <c r="E4" s="20">
        <v>1</v>
      </c>
      <c r="F4" s="2" t="s">
        <v>612</v>
      </c>
      <c r="G4" s="3" t="s">
        <v>870</v>
      </c>
      <c r="H4" s="3">
        <v>2</v>
      </c>
      <c r="I4" t="s">
        <v>858</v>
      </c>
      <c r="J4" t="s">
        <v>925</v>
      </c>
    </row>
    <row r="5" spans="1:20" ht="21">
      <c r="A5" s="102" t="s">
        <v>218</v>
      </c>
      <c r="B5" s="3">
        <v>103</v>
      </c>
      <c r="C5" s="20" t="s">
        <v>325</v>
      </c>
      <c r="D5" s="20" t="s">
        <v>857</v>
      </c>
      <c r="E5" s="20">
        <v>1</v>
      </c>
      <c r="F5" s="2" t="s">
        <v>613</v>
      </c>
      <c r="G5" s="3" t="s">
        <v>870</v>
      </c>
      <c r="H5" s="3">
        <v>4</v>
      </c>
      <c r="I5" t="s">
        <v>858</v>
      </c>
      <c r="J5" t="s">
        <v>926</v>
      </c>
    </row>
    <row r="6" spans="1:20" ht="21">
      <c r="A6" s="102" t="s">
        <v>513</v>
      </c>
      <c r="B6" s="3">
        <v>104</v>
      </c>
      <c r="C6" s="2" t="s">
        <v>663</v>
      </c>
      <c r="D6" s="20" t="s">
        <v>857</v>
      </c>
      <c r="E6" s="20">
        <v>1</v>
      </c>
      <c r="F6" s="2" t="s">
        <v>614</v>
      </c>
      <c r="G6" s="3" t="s">
        <v>870</v>
      </c>
      <c r="H6" s="3">
        <v>0</v>
      </c>
      <c r="I6" t="s">
        <v>927</v>
      </c>
    </row>
    <row r="7" spans="1:20" ht="21">
      <c r="A7" s="102" t="s">
        <v>512</v>
      </c>
      <c r="B7" s="3">
        <v>105</v>
      </c>
      <c r="C7" s="2" t="s">
        <v>664</v>
      </c>
      <c r="D7" s="20" t="s">
        <v>857</v>
      </c>
      <c r="E7" s="20">
        <v>1</v>
      </c>
      <c r="F7" s="2" t="s">
        <v>615</v>
      </c>
      <c r="G7" s="3" t="s">
        <v>870</v>
      </c>
      <c r="H7" s="3">
        <v>0</v>
      </c>
      <c r="I7" s="3" t="s">
        <v>928</v>
      </c>
    </row>
    <row r="8" spans="1:20" ht="21">
      <c r="A8" s="102" t="s">
        <v>218</v>
      </c>
      <c r="B8" s="3">
        <v>106</v>
      </c>
      <c r="C8" s="2" t="s">
        <v>665</v>
      </c>
      <c r="D8" s="20" t="s">
        <v>857</v>
      </c>
      <c r="E8" s="20">
        <v>1</v>
      </c>
      <c r="F8" s="2" t="s">
        <v>616</v>
      </c>
      <c r="G8" s="3" t="s">
        <v>870</v>
      </c>
      <c r="H8" s="3">
        <v>8</v>
      </c>
    </row>
    <row r="9" spans="1:20" ht="21">
      <c r="A9" s="102" t="s">
        <v>218</v>
      </c>
      <c r="B9" s="3">
        <v>107</v>
      </c>
      <c r="C9" s="2" t="s">
        <v>666</v>
      </c>
      <c r="D9" s="20" t="s">
        <v>857</v>
      </c>
      <c r="E9" s="20">
        <v>1</v>
      </c>
      <c r="F9" s="2" t="s">
        <v>635</v>
      </c>
      <c r="G9" s="3" t="s">
        <v>870</v>
      </c>
      <c r="H9" s="3">
        <v>2</v>
      </c>
      <c r="I9" t="s">
        <v>929</v>
      </c>
    </row>
    <row r="10" spans="1:20" ht="21">
      <c r="A10" s="102" t="s">
        <v>219</v>
      </c>
      <c r="B10" s="3">
        <v>108</v>
      </c>
      <c r="C10" s="20" t="s">
        <v>321</v>
      </c>
      <c r="D10" s="20" t="s">
        <v>859</v>
      </c>
      <c r="E10" s="20">
        <v>2</v>
      </c>
      <c r="F10" s="2" t="s">
        <v>623</v>
      </c>
      <c r="G10" s="3" t="s">
        <v>871</v>
      </c>
      <c r="H10" s="3">
        <v>0</v>
      </c>
      <c r="I10" t="s">
        <v>930</v>
      </c>
      <c r="J10" t="s">
        <v>931</v>
      </c>
    </row>
    <row r="11" spans="1:20" ht="21">
      <c r="A11" s="102" t="s">
        <v>219</v>
      </c>
      <c r="B11" s="3">
        <v>109</v>
      </c>
      <c r="C11" s="20" t="s">
        <v>475</v>
      </c>
      <c r="D11" s="20" t="s">
        <v>859</v>
      </c>
      <c r="E11" s="20">
        <v>2</v>
      </c>
      <c r="F11" s="2" t="s">
        <v>622</v>
      </c>
      <c r="G11" s="3" t="s">
        <v>871</v>
      </c>
      <c r="H11" s="3">
        <v>2</v>
      </c>
      <c r="I11" t="s">
        <v>930</v>
      </c>
      <c r="J11" t="s">
        <v>932</v>
      </c>
    </row>
    <row r="12" spans="1:20" ht="21">
      <c r="A12" s="102" t="s">
        <v>219</v>
      </c>
      <c r="B12" s="3">
        <v>110</v>
      </c>
      <c r="C12" s="20" t="s">
        <v>323</v>
      </c>
      <c r="D12" s="20" t="s">
        <v>859</v>
      </c>
      <c r="E12" s="20">
        <v>2</v>
      </c>
      <c r="F12" s="2" t="s">
        <v>621</v>
      </c>
      <c r="G12" s="3" t="s">
        <v>871</v>
      </c>
      <c r="H12" s="3">
        <v>4</v>
      </c>
      <c r="I12" t="s">
        <v>930</v>
      </c>
      <c r="J12" t="s">
        <v>933</v>
      </c>
    </row>
    <row r="13" spans="1:20" ht="21">
      <c r="A13" s="102" t="s">
        <v>515</v>
      </c>
      <c r="B13" s="3">
        <v>111</v>
      </c>
      <c r="C13" s="20" t="s">
        <v>331</v>
      </c>
      <c r="D13" s="20" t="s">
        <v>859</v>
      </c>
      <c r="E13" s="20">
        <v>2</v>
      </c>
      <c r="F13" s="2" t="s">
        <v>617</v>
      </c>
      <c r="G13" s="3" t="s">
        <v>871</v>
      </c>
      <c r="H13" s="3">
        <v>0</v>
      </c>
      <c r="I13" t="s">
        <v>934</v>
      </c>
    </row>
    <row r="14" spans="1:20" ht="21">
      <c r="A14" s="102" t="s">
        <v>516</v>
      </c>
      <c r="B14" s="3">
        <v>112</v>
      </c>
      <c r="C14" s="20" t="s">
        <v>332</v>
      </c>
      <c r="D14" s="20" t="s">
        <v>859</v>
      </c>
      <c r="E14" s="20">
        <v>2</v>
      </c>
      <c r="F14" s="2" t="s">
        <v>618</v>
      </c>
      <c r="G14" s="3" t="s">
        <v>871</v>
      </c>
      <c r="H14" s="3">
        <v>0</v>
      </c>
      <c r="I14" s="3" t="s">
        <v>935</v>
      </c>
    </row>
    <row r="15" spans="1:20" ht="21">
      <c r="A15" s="102" t="s">
        <v>219</v>
      </c>
      <c r="B15" s="3">
        <v>113</v>
      </c>
      <c r="C15" s="2" t="s">
        <v>667</v>
      </c>
      <c r="D15" s="20" t="s">
        <v>859</v>
      </c>
      <c r="E15" s="20">
        <v>2</v>
      </c>
      <c r="F15" s="2" t="s">
        <v>619</v>
      </c>
      <c r="G15" s="3" t="s">
        <v>871</v>
      </c>
      <c r="H15" s="3">
        <v>8</v>
      </c>
    </row>
    <row r="16" spans="1:20" ht="21">
      <c r="A16" s="102" t="s">
        <v>219</v>
      </c>
      <c r="B16" s="3">
        <v>114</v>
      </c>
      <c r="C16" s="2" t="s">
        <v>668</v>
      </c>
      <c r="D16" s="20" t="s">
        <v>859</v>
      </c>
      <c r="E16" s="20">
        <v>2</v>
      </c>
      <c r="F16" s="2" t="s">
        <v>620</v>
      </c>
      <c r="G16" s="3" t="s">
        <v>871</v>
      </c>
      <c r="H16" s="3">
        <v>4</v>
      </c>
      <c r="I16" t="s">
        <v>936</v>
      </c>
    </row>
    <row r="17" spans="1:10" ht="21">
      <c r="A17" s="102" t="s">
        <v>220</v>
      </c>
      <c r="B17" s="3">
        <v>115</v>
      </c>
      <c r="C17" s="20" t="s">
        <v>669</v>
      </c>
      <c r="D17" s="20" t="s">
        <v>860</v>
      </c>
      <c r="E17" s="20">
        <v>3</v>
      </c>
      <c r="F17" s="2" t="s">
        <v>624</v>
      </c>
      <c r="G17" s="3" t="s">
        <v>872</v>
      </c>
      <c r="H17" s="3">
        <v>0</v>
      </c>
      <c r="I17" t="s">
        <v>937</v>
      </c>
      <c r="J17" t="s">
        <v>938</v>
      </c>
    </row>
    <row r="18" spans="1:10" ht="21">
      <c r="A18" s="102" t="s">
        <v>220</v>
      </c>
      <c r="B18" s="3">
        <v>116</v>
      </c>
      <c r="C18" s="20" t="s">
        <v>670</v>
      </c>
      <c r="D18" s="20" t="s">
        <v>860</v>
      </c>
      <c r="E18" s="20">
        <v>3</v>
      </c>
      <c r="F18" s="2" t="s">
        <v>625</v>
      </c>
      <c r="G18" s="3" t="s">
        <v>872</v>
      </c>
      <c r="H18" s="3">
        <v>2</v>
      </c>
      <c r="I18" t="s">
        <v>937</v>
      </c>
      <c r="J18" t="s">
        <v>939</v>
      </c>
    </row>
    <row r="19" spans="1:10" ht="21">
      <c r="A19" s="102" t="s">
        <v>220</v>
      </c>
      <c r="B19" s="3">
        <v>117</v>
      </c>
      <c r="C19" s="20" t="s">
        <v>671</v>
      </c>
      <c r="D19" s="20" t="s">
        <v>860</v>
      </c>
      <c r="E19" s="20">
        <v>3</v>
      </c>
      <c r="F19" s="2" t="s">
        <v>626</v>
      </c>
      <c r="G19" s="3" t="s">
        <v>872</v>
      </c>
      <c r="H19" s="3">
        <v>4</v>
      </c>
      <c r="I19" t="s">
        <v>937</v>
      </c>
      <c r="J19" t="s">
        <v>940</v>
      </c>
    </row>
    <row r="20" spans="1:10" ht="21">
      <c r="A20" s="102" t="s">
        <v>514</v>
      </c>
      <c r="B20" s="3">
        <v>118</v>
      </c>
      <c r="C20" s="2" t="s">
        <v>675</v>
      </c>
      <c r="D20" s="20" t="s">
        <v>860</v>
      </c>
      <c r="E20" s="20">
        <v>3</v>
      </c>
      <c r="F20" s="2" t="s">
        <v>627</v>
      </c>
      <c r="G20" s="3" t="s">
        <v>872</v>
      </c>
      <c r="H20" s="3">
        <v>0</v>
      </c>
      <c r="I20" t="s">
        <v>941</v>
      </c>
    </row>
    <row r="21" spans="1:10" ht="21">
      <c r="A21" s="102" t="s">
        <v>517</v>
      </c>
      <c r="B21" s="3">
        <v>119</v>
      </c>
      <c r="C21" s="2" t="s">
        <v>676</v>
      </c>
      <c r="D21" s="20" t="s">
        <v>860</v>
      </c>
      <c r="E21" s="20">
        <v>3</v>
      </c>
      <c r="F21" s="2" t="s">
        <v>628</v>
      </c>
      <c r="G21" s="3" t="s">
        <v>872</v>
      </c>
      <c r="H21" s="3">
        <v>0</v>
      </c>
      <c r="I21" s="3" t="s">
        <v>942</v>
      </c>
    </row>
    <row r="22" spans="1:10" ht="21">
      <c r="A22" s="102" t="s">
        <v>220</v>
      </c>
      <c r="B22" s="3">
        <v>120</v>
      </c>
      <c r="C22" s="2" t="s">
        <v>336</v>
      </c>
      <c r="D22" s="20" t="s">
        <v>860</v>
      </c>
      <c r="E22" s="20">
        <v>3</v>
      </c>
      <c r="F22" s="2" t="s">
        <v>629</v>
      </c>
      <c r="G22" s="3" t="s">
        <v>872</v>
      </c>
      <c r="H22" s="3">
        <v>8</v>
      </c>
    </row>
    <row r="23" spans="1:10" ht="21">
      <c r="A23" s="102" t="s">
        <v>220</v>
      </c>
      <c r="B23" s="3">
        <v>121</v>
      </c>
      <c r="C23" s="2" t="s">
        <v>677</v>
      </c>
      <c r="D23" s="20" t="s">
        <v>860</v>
      </c>
      <c r="E23" s="20">
        <v>3</v>
      </c>
      <c r="F23" s="2" t="s">
        <v>634</v>
      </c>
      <c r="G23" s="3" t="s">
        <v>872</v>
      </c>
      <c r="H23" s="3">
        <v>2</v>
      </c>
      <c r="I23" t="s">
        <v>943</v>
      </c>
    </row>
    <row r="24" spans="1:10" ht="21">
      <c r="A24" s="102" t="s">
        <v>316</v>
      </c>
      <c r="B24" s="3">
        <v>122</v>
      </c>
      <c r="C24" s="20" t="s">
        <v>678</v>
      </c>
      <c r="D24" s="20" t="s">
        <v>861</v>
      </c>
      <c r="E24" s="20">
        <v>4</v>
      </c>
      <c r="F24" s="2" t="s">
        <v>651</v>
      </c>
      <c r="G24" s="3" t="s">
        <v>873</v>
      </c>
      <c r="H24" s="3">
        <v>0</v>
      </c>
      <c r="I24" t="s">
        <v>944</v>
      </c>
      <c r="J24" t="s">
        <v>945</v>
      </c>
    </row>
    <row r="25" spans="1:10" ht="21">
      <c r="A25" s="102" t="s">
        <v>316</v>
      </c>
      <c r="B25" s="3">
        <v>123</v>
      </c>
      <c r="C25" s="20" t="s">
        <v>679</v>
      </c>
      <c r="D25" s="20" t="s">
        <v>861</v>
      </c>
      <c r="E25" s="20">
        <v>4</v>
      </c>
      <c r="F25" s="2" t="s">
        <v>652</v>
      </c>
      <c r="G25" s="3" t="s">
        <v>873</v>
      </c>
      <c r="H25" s="3">
        <v>2</v>
      </c>
      <c r="I25" t="s">
        <v>944</v>
      </c>
      <c r="J25" t="s">
        <v>946</v>
      </c>
    </row>
    <row r="26" spans="1:10" ht="21">
      <c r="A26" s="102" t="s">
        <v>316</v>
      </c>
      <c r="B26" s="3">
        <v>124</v>
      </c>
      <c r="C26" s="20" t="s">
        <v>680</v>
      </c>
      <c r="D26" s="20" t="s">
        <v>861</v>
      </c>
      <c r="E26" s="20">
        <v>4</v>
      </c>
      <c r="F26" s="2" t="s">
        <v>653</v>
      </c>
      <c r="G26" s="3" t="s">
        <v>873</v>
      </c>
      <c r="H26" s="3">
        <v>4</v>
      </c>
      <c r="I26" t="s">
        <v>944</v>
      </c>
      <c r="J26" t="s">
        <v>947</v>
      </c>
    </row>
    <row r="27" spans="1:10" ht="21">
      <c r="A27" s="102" t="s">
        <v>316</v>
      </c>
      <c r="B27" s="3">
        <v>125</v>
      </c>
      <c r="C27" s="2" t="s">
        <v>689</v>
      </c>
      <c r="D27" s="20" t="s">
        <v>861</v>
      </c>
      <c r="E27" s="20">
        <v>4</v>
      </c>
      <c r="F27" s="2" t="s">
        <v>656</v>
      </c>
      <c r="G27" s="3" t="s">
        <v>873</v>
      </c>
      <c r="H27" s="3">
        <v>0</v>
      </c>
      <c r="I27" t="s">
        <v>948</v>
      </c>
      <c r="J27" t="s">
        <v>966</v>
      </c>
    </row>
    <row r="28" spans="1:10" ht="21">
      <c r="A28" s="102" t="s">
        <v>316</v>
      </c>
      <c r="B28" s="3">
        <v>126</v>
      </c>
      <c r="C28" s="2" t="s">
        <v>692</v>
      </c>
      <c r="D28" s="20" t="s">
        <v>861</v>
      </c>
      <c r="E28" s="20">
        <v>4</v>
      </c>
      <c r="F28" s="2" t="s">
        <v>655</v>
      </c>
      <c r="G28" s="3" t="s">
        <v>873</v>
      </c>
      <c r="H28" s="3">
        <v>2</v>
      </c>
      <c r="I28" t="s">
        <v>949</v>
      </c>
      <c r="J28" t="s">
        <v>967</v>
      </c>
    </row>
    <row r="29" spans="1:10" ht="21">
      <c r="A29" s="102" t="s">
        <v>316</v>
      </c>
      <c r="B29" s="3">
        <v>127</v>
      </c>
      <c r="C29" s="2" t="s">
        <v>690</v>
      </c>
      <c r="D29" s="20" t="s">
        <v>861</v>
      </c>
      <c r="E29" s="20">
        <v>4</v>
      </c>
      <c r="F29" s="2" t="s">
        <v>654</v>
      </c>
      <c r="G29" s="3" t="s">
        <v>873</v>
      </c>
      <c r="H29" s="3">
        <v>4</v>
      </c>
      <c r="I29" t="s">
        <v>950</v>
      </c>
    </row>
    <row r="30" spans="1:10" ht="21">
      <c r="A30" s="102" t="s">
        <v>316</v>
      </c>
      <c r="B30" s="3">
        <v>128</v>
      </c>
      <c r="C30" s="2" t="s">
        <v>694</v>
      </c>
      <c r="D30" s="20" t="s">
        <v>861</v>
      </c>
      <c r="E30" s="20">
        <v>4</v>
      </c>
      <c r="F30" s="2" t="s">
        <v>693</v>
      </c>
      <c r="G30" s="3" t="s">
        <v>873</v>
      </c>
      <c r="H30" s="3">
        <v>6</v>
      </c>
    </row>
    <row r="31" spans="1:10" ht="21">
      <c r="A31" s="102" t="s">
        <v>510</v>
      </c>
      <c r="B31" s="3">
        <v>129</v>
      </c>
      <c r="C31" s="2" t="s">
        <v>703</v>
      </c>
      <c r="D31" s="20" t="s">
        <v>861</v>
      </c>
      <c r="E31" s="20">
        <v>4</v>
      </c>
      <c r="F31" s="2" t="s">
        <v>951</v>
      </c>
      <c r="G31" s="3" t="s">
        <v>874</v>
      </c>
      <c r="H31" s="3">
        <v>0</v>
      </c>
    </row>
    <row r="32" spans="1:10" ht="21">
      <c r="A32" s="102" t="s">
        <v>609</v>
      </c>
      <c r="B32" s="3">
        <v>130</v>
      </c>
      <c r="C32" s="2" t="s">
        <v>704</v>
      </c>
      <c r="D32" s="20" t="s">
        <v>861</v>
      </c>
      <c r="E32" s="20">
        <v>4</v>
      </c>
      <c r="F32" s="2" t="s">
        <v>992</v>
      </c>
      <c r="G32" s="3" t="s">
        <v>875</v>
      </c>
      <c r="H32" s="3">
        <v>0</v>
      </c>
    </row>
    <row r="33" spans="1:10" ht="21">
      <c r="A33" s="102" t="s">
        <v>371</v>
      </c>
      <c r="B33" s="3">
        <v>131</v>
      </c>
      <c r="C33" s="2" t="s">
        <v>714</v>
      </c>
      <c r="D33" s="20" t="s">
        <v>861</v>
      </c>
      <c r="E33" s="20">
        <v>4</v>
      </c>
      <c r="F33" s="2" t="s">
        <v>991</v>
      </c>
      <c r="G33" s="3" t="s">
        <v>875</v>
      </c>
      <c r="H33" s="3">
        <v>0</v>
      </c>
    </row>
    <row r="34" spans="1:10" ht="21">
      <c r="A34" s="102" t="s">
        <v>317</v>
      </c>
      <c r="B34" s="3">
        <v>132</v>
      </c>
      <c r="C34" s="20" t="s">
        <v>684</v>
      </c>
      <c r="D34" s="20" t="s">
        <v>862</v>
      </c>
      <c r="E34" s="20">
        <v>5</v>
      </c>
      <c r="F34" s="2" t="s">
        <v>630</v>
      </c>
      <c r="G34" s="3" t="s">
        <v>876</v>
      </c>
      <c r="H34" s="3">
        <v>0</v>
      </c>
      <c r="I34" t="s">
        <v>952</v>
      </c>
      <c r="J34" t="s">
        <v>953</v>
      </c>
    </row>
    <row r="35" spans="1:10" ht="21">
      <c r="A35" s="102" t="s">
        <v>317</v>
      </c>
      <c r="B35" s="3">
        <v>133</v>
      </c>
      <c r="C35" s="20" t="s">
        <v>685</v>
      </c>
      <c r="D35" s="20" t="s">
        <v>862</v>
      </c>
      <c r="E35" s="20">
        <v>5</v>
      </c>
      <c r="F35" s="2" t="s">
        <v>631</v>
      </c>
      <c r="G35" s="3" t="s">
        <v>876</v>
      </c>
      <c r="H35" s="3">
        <v>2</v>
      </c>
      <c r="I35" t="s">
        <v>952</v>
      </c>
      <c r="J35" t="s">
        <v>954</v>
      </c>
    </row>
    <row r="36" spans="1:10" ht="21">
      <c r="A36" s="102" t="s">
        <v>317</v>
      </c>
      <c r="B36" s="3">
        <v>134</v>
      </c>
      <c r="C36" s="20" t="s">
        <v>686</v>
      </c>
      <c r="D36" s="20" t="s">
        <v>862</v>
      </c>
      <c r="E36" s="20">
        <v>5</v>
      </c>
      <c r="F36" s="2" t="s">
        <v>632</v>
      </c>
      <c r="G36" s="3" t="s">
        <v>876</v>
      </c>
      <c r="H36" s="3">
        <v>4</v>
      </c>
      <c r="I36" t="s">
        <v>952</v>
      </c>
      <c r="J36" t="s">
        <v>955</v>
      </c>
    </row>
    <row r="37" spans="1:10" ht="21">
      <c r="A37" s="102" t="s">
        <v>317</v>
      </c>
      <c r="B37" s="3">
        <v>135</v>
      </c>
      <c r="C37" s="20" t="s">
        <v>435</v>
      </c>
      <c r="D37" s="20" t="s">
        <v>862</v>
      </c>
      <c r="E37" s="20">
        <v>5</v>
      </c>
      <c r="F37" s="2" t="s">
        <v>649</v>
      </c>
      <c r="G37" s="3" t="s">
        <v>876</v>
      </c>
      <c r="H37" s="3">
        <v>6</v>
      </c>
      <c r="I37" t="s">
        <v>956</v>
      </c>
      <c r="J37" t="s">
        <v>968</v>
      </c>
    </row>
    <row r="38" spans="1:10" ht="21">
      <c r="A38" s="102" t="s">
        <v>317</v>
      </c>
      <c r="B38" s="3">
        <v>136</v>
      </c>
      <c r="C38" s="20" t="s">
        <v>688</v>
      </c>
      <c r="D38" s="20" t="s">
        <v>862</v>
      </c>
      <c r="E38" s="20">
        <v>5</v>
      </c>
      <c r="F38" s="2" t="s">
        <v>657</v>
      </c>
      <c r="G38" s="3" t="s">
        <v>876</v>
      </c>
      <c r="H38" s="3">
        <v>0</v>
      </c>
      <c r="I38" t="s">
        <v>957</v>
      </c>
      <c r="J38" t="s">
        <v>966</v>
      </c>
    </row>
    <row r="39" spans="1:10" ht="21">
      <c r="A39" s="102" t="s">
        <v>317</v>
      </c>
      <c r="B39" s="3">
        <v>137</v>
      </c>
      <c r="C39" s="2" t="s">
        <v>434</v>
      </c>
      <c r="D39" s="20" t="s">
        <v>862</v>
      </c>
      <c r="E39" s="20">
        <v>5</v>
      </c>
      <c r="F39" s="2" t="s">
        <v>633</v>
      </c>
      <c r="G39" s="3" t="s">
        <v>876</v>
      </c>
      <c r="H39" s="3">
        <v>4</v>
      </c>
      <c r="I39" t="s">
        <v>958</v>
      </c>
    </row>
    <row r="40" spans="1:10" ht="21">
      <c r="A40" s="102" t="s">
        <v>317</v>
      </c>
      <c r="B40" s="3">
        <v>138</v>
      </c>
      <c r="C40" s="2" t="s">
        <v>691</v>
      </c>
      <c r="D40" s="20" t="s">
        <v>862</v>
      </c>
      <c r="E40" s="20">
        <v>5</v>
      </c>
      <c r="F40" s="2" t="s">
        <v>636</v>
      </c>
      <c r="G40" s="3" t="s">
        <v>876</v>
      </c>
      <c r="H40" s="3">
        <v>8</v>
      </c>
    </row>
    <row r="41" spans="1:10" ht="21">
      <c r="A41" s="102" t="s">
        <v>476</v>
      </c>
      <c r="B41" s="3">
        <v>139</v>
      </c>
      <c r="C41" s="2" t="s">
        <v>702</v>
      </c>
      <c r="D41" s="20" t="s">
        <v>862</v>
      </c>
      <c r="E41" s="20">
        <v>5</v>
      </c>
      <c r="F41" s="2" t="s">
        <v>877</v>
      </c>
      <c r="G41" s="3" t="s">
        <v>876</v>
      </c>
      <c r="H41" s="3">
        <v>0</v>
      </c>
    </row>
    <row r="42" spans="1:10" ht="21">
      <c r="A42" s="102" t="s">
        <v>358</v>
      </c>
      <c r="B42" s="3">
        <v>140</v>
      </c>
      <c r="C42" s="2" t="s">
        <v>710</v>
      </c>
      <c r="D42" s="20" t="s">
        <v>862</v>
      </c>
      <c r="E42" s="20">
        <v>5</v>
      </c>
      <c r="F42" s="2" t="s">
        <v>990</v>
      </c>
      <c r="G42" s="3" t="s">
        <v>880</v>
      </c>
      <c r="H42" s="3">
        <v>0</v>
      </c>
    </row>
    <row r="43" spans="1:10" ht="21">
      <c r="A43" s="102" t="s">
        <v>511</v>
      </c>
      <c r="B43" s="3">
        <v>141</v>
      </c>
      <c r="C43" s="2" t="s">
        <v>716</v>
      </c>
      <c r="D43" s="20" t="s">
        <v>862</v>
      </c>
      <c r="E43" s="20">
        <v>5</v>
      </c>
      <c r="F43" s="2" t="s">
        <v>648</v>
      </c>
      <c r="G43" s="3" t="s">
        <v>878</v>
      </c>
      <c r="H43" s="3">
        <v>0</v>
      </c>
    </row>
    <row r="44" spans="1:10" ht="21">
      <c r="A44" s="102" t="s">
        <v>318</v>
      </c>
      <c r="B44" s="3">
        <v>142</v>
      </c>
      <c r="C44" s="20" t="s">
        <v>698</v>
      </c>
      <c r="D44" s="20" t="s">
        <v>863</v>
      </c>
      <c r="E44" s="20">
        <v>6</v>
      </c>
      <c r="F44" s="2" t="s">
        <v>637</v>
      </c>
      <c r="G44" s="3" t="s">
        <v>879</v>
      </c>
      <c r="H44" s="3">
        <v>0</v>
      </c>
      <c r="I44" t="s">
        <v>959</v>
      </c>
      <c r="J44" t="s">
        <v>960</v>
      </c>
    </row>
    <row r="45" spans="1:10" ht="21">
      <c r="A45" s="102" t="s">
        <v>318</v>
      </c>
      <c r="B45" s="3">
        <v>143</v>
      </c>
      <c r="C45" s="20" t="s">
        <v>699</v>
      </c>
      <c r="D45" s="20" t="s">
        <v>863</v>
      </c>
      <c r="E45" s="20">
        <v>6</v>
      </c>
      <c r="F45" s="2" t="s">
        <v>638</v>
      </c>
      <c r="G45" s="3" t="s">
        <v>879</v>
      </c>
      <c r="H45" s="3">
        <v>2</v>
      </c>
      <c r="I45" t="s">
        <v>959</v>
      </c>
      <c r="J45" t="s">
        <v>961</v>
      </c>
    </row>
    <row r="46" spans="1:10" ht="21">
      <c r="A46" s="102" t="s">
        <v>318</v>
      </c>
      <c r="B46" s="3">
        <v>144</v>
      </c>
      <c r="C46" s="20" t="s">
        <v>700</v>
      </c>
      <c r="D46" s="20" t="s">
        <v>863</v>
      </c>
      <c r="E46" s="20">
        <v>6</v>
      </c>
      <c r="F46" s="2" t="s">
        <v>639</v>
      </c>
      <c r="G46" s="3" t="s">
        <v>879</v>
      </c>
      <c r="H46" s="3">
        <v>4</v>
      </c>
      <c r="I46" t="s">
        <v>959</v>
      </c>
      <c r="J46" t="s">
        <v>962</v>
      </c>
    </row>
    <row r="47" spans="1:10" ht="21">
      <c r="A47" s="102" t="s">
        <v>318</v>
      </c>
      <c r="B47" s="3">
        <v>145</v>
      </c>
      <c r="C47" s="2" t="s">
        <v>696</v>
      </c>
      <c r="D47" s="20" t="s">
        <v>863</v>
      </c>
      <c r="E47" s="20">
        <v>6</v>
      </c>
      <c r="F47" s="2" t="s">
        <v>650</v>
      </c>
      <c r="G47" s="3" t="s">
        <v>879</v>
      </c>
      <c r="H47" s="3">
        <v>0</v>
      </c>
      <c r="I47" t="s">
        <v>963</v>
      </c>
      <c r="J47" t="s">
        <v>969</v>
      </c>
    </row>
    <row r="48" spans="1:10" ht="21">
      <c r="A48" s="102" t="s">
        <v>318</v>
      </c>
      <c r="B48" s="3">
        <v>146</v>
      </c>
      <c r="C48" s="2" t="s">
        <v>697</v>
      </c>
      <c r="D48" s="20" t="s">
        <v>863</v>
      </c>
      <c r="E48" s="20">
        <v>6</v>
      </c>
      <c r="F48" s="2" t="s">
        <v>658</v>
      </c>
      <c r="G48" s="3" t="s">
        <v>879</v>
      </c>
      <c r="H48" s="3">
        <v>0</v>
      </c>
      <c r="I48" t="s">
        <v>964</v>
      </c>
      <c r="J48" t="s">
        <v>967</v>
      </c>
    </row>
    <row r="49" spans="1:9" ht="21">
      <c r="A49" s="102" t="s">
        <v>318</v>
      </c>
      <c r="B49" s="3">
        <v>147</v>
      </c>
      <c r="C49" s="2" t="s">
        <v>695</v>
      </c>
      <c r="D49" s="20" t="s">
        <v>863</v>
      </c>
      <c r="E49" s="20">
        <v>6</v>
      </c>
      <c r="F49" s="2" t="s">
        <v>640</v>
      </c>
      <c r="G49" s="3" t="s">
        <v>879</v>
      </c>
      <c r="H49" s="3">
        <v>2</v>
      </c>
      <c r="I49" t="s">
        <v>965</v>
      </c>
    </row>
    <row r="50" spans="1:9" ht="21">
      <c r="A50" s="102" t="s">
        <v>318</v>
      </c>
      <c r="B50" s="3">
        <v>148</v>
      </c>
      <c r="C50" s="2" t="s">
        <v>701</v>
      </c>
      <c r="D50" s="20" t="s">
        <v>863</v>
      </c>
      <c r="E50" s="20">
        <v>6</v>
      </c>
      <c r="F50" s="2" t="s">
        <v>641</v>
      </c>
      <c r="G50" s="3" t="s">
        <v>879</v>
      </c>
      <c r="H50" s="3">
        <v>8</v>
      </c>
    </row>
    <row r="51" spans="1:9" ht="21">
      <c r="A51" s="102" t="s">
        <v>361</v>
      </c>
      <c r="B51" s="3">
        <v>149</v>
      </c>
      <c r="C51" s="2" t="s">
        <v>712</v>
      </c>
      <c r="D51" s="20" t="s">
        <v>863</v>
      </c>
      <c r="E51" s="20">
        <v>6</v>
      </c>
      <c r="F51" s="2" t="s">
        <v>989</v>
      </c>
      <c r="G51" s="3" t="s">
        <v>881</v>
      </c>
      <c r="H51" s="3">
        <v>0</v>
      </c>
    </row>
    <row r="52" spans="1:9" ht="21">
      <c r="A52" s="102" t="s">
        <v>364</v>
      </c>
      <c r="B52" s="3">
        <v>150</v>
      </c>
      <c r="C52" s="2" t="s">
        <v>713</v>
      </c>
      <c r="D52" s="20" t="s">
        <v>863</v>
      </c>
      <c r="E52" s="20">
        <v>6</v>
      </c>
      <c r="F52" s="2" t="s">
        <v>988</v>
      </c>
      <c r="G52" s="3" t="s">
        <v>879</v>
      </c>
      <c r="H52" s="3">
        <v>0</v>
      </c>
    </row>
    <row r="53" spans="1:9" ht="21">
      <c r="A53" s="102" t="s">
        <v>379</v>
      </c>
      <c r="B53" s="3">
        <v>151</v>
      </c>
      <c r="C53" s="2" t="s">
        <v>715</v>
      </c>
      <c r="D53" s="20" t="s">
        <v>863</v>
      </c>
      <c r="E53" s="20">
        <v>6</v>
      </c>
      <c r="F53" s="2" t="s">
        <v>987</v>
      </c>
      <c r="G53" s="3" t="s">
        <v>879</v>
      </c>
      <c r="H53" s="3">
        <v>0</v>
      </c>
    </row>
    <row r="54" spans="1:9" ht="21">
      <c r="A54" s="102" t="s">
        <v>595</v>
      </c>
      <c r="B54" s="3">
        <v>152</v>
      </c>
      <c r="C54" s="2" t="s">
        <v>597</v>
      </c>
      <c r="D54" s="2" t="s">
        <v>864</v>
      </c>
      <c r="E54" s="2">
        <v>7</v>
      </c>
      <c r="F54" s="2" t="s">
        <v>642</v>
      </c>
      <c r="G54" s="3" t="s">
        <v>882</v>
      </c>
      <c r="H54" s="3">
        <v>0</v>
      </c>
    </row>
    <row r="55" spans="1:9" ht="21">
      <c r="A55" s="102" t="s">
        <v>595</v>
      </c>
      <c r="B55" s="3">
        <v>153</v>
      </c>
      <c r="C55" s="2" t="s">
        <v>598</v>
      </c>
      <c r="D55" s="2" t="s">
        <v>864</v>
      </c>
      <c r="E55" s="2">
        <v>7</v>
      </c>
      <c r="F55" s="2" t="s">
        <v>643</v>
      </c>
      <c r="G55" s="3" t="s">
        <v>882</v>
      </c>
      <c r="H55" s="3">
        <v>4</v>
      </c>
    </row>
    <row r="56" spans="1:9" ht="21">
      <c r="A56" s="102" t="s">
        <v>595</v>
      </c>
      <c r="B56" s="3">
        <v>154</v>
      </c>
      <c r="C56" s="2" t="s">
        <v>599</v>
      </c>
      <c r="D56" s="2" t="s">
        <v>864</v>
      </c>
      <c r="E56" s="2">
        <v>7</v>
      </c>
      <c r="F56" s="2" t="s">
        <v>644</v>
      </c>
      <c r="G56" s="3" t="s">
        <v>882</v>
      </c>
      <c r="H56" s="3">
        <v>8</v>
      </c>
    </row>
    <row r="57" spans="1:9" ht="21">
      <c r="A57" s="102" t="s">
        <v>596</v>
      </c>
      <c r="B57" s="3">
        <v>155</v>
      </c>
      <c r="C57" s="2" t="s">
        <v>600</v>
      </c>
      <c r="D57" s="2" t="s">
        <v>864</v>
      </c>
      <c r="E57" s="2">
        <v>7</v>
      </c>
      <c r="F57" s="2" t="s">
        <v>645</v>
      </c>
      <c r="G57" s="3" t="s">
        <v>883</v>
      </c>
      <c r="H57" s="3">
        <v>0</v>
      </c>
    </row>
    <row r="58" spans="1:9" ht="21">
      <c r="A58" s="102" t="s">
        <v>596</v>
      </c>
      <c r="B58" s="3">
        <v>156</v>
      </c>
      <c r="C58" s="2" t="s">
        <v>601</v>
      </c>
      <c r="D58" s="2" t="s">
        <v>864</v>
      </c>
      <c r="E58" s="2">
        <v>7</v>
      </c>
      <c r="F58" s="2" t="s">
        <v>646</v>
      </c>
      <c r="G58" s="3" t="s">
        <v>883</v>
      </c>
      <c r="H58" s="3">
        <v>4</v>
      </c>
    </row>
    <row r="59" spans="1:9" ht="21">
      <c r="A59" s="102" t="s">
        <v>596</v>
      </c>
      <c r="B59" s="3">
        <v>157</v>
      </c>
      <c r="C59" s="2" t="s">
        <v>602</v>
      </c>
      <c r="D59" s="2" t="s">
        <v>864</v>
      </c>
      <c r="E59" s="2">
        <v>7</v>
      </c>
      <c r="F59" s="2" t="s">
        <v>647</v>
      </c>
      <c r="G59" s="3" t="s">
        <v>883</v>
      </c>
      <c r="H59" s="3">
        <v>8</v>
      </c>
    </row>
    <row r="60" spans="1:9" ht="21">
      <c r="A60" s="102" t="s">
        <v>477</v>
      </c>
      <c r="B60" s="3">
        <v>158</v>
      </c>
      <c r="C60" s="2" t="s">
        <v>733</v>
      </c>
      <c r="D60" s="2" t="s">
        <v>864</v>
      </c>
      <c r="E60" s="2">
        <v>7</v>
      </c>
      <c r="F60" s="2" t="s">
        <v>528</v>
      </c>
      <c r="G60" s="3" t="s">
        <v>884</v>
      </c>
      <c r="H60" s="3">
        <v>0</v>
      </c>
    </row>
    <row r="61" spans="1:9" ht="21">
      <c r="A61" s="102" t="s">
        <v>477</v>
      </c>
      <c r="B61" s="3">
        <v>159</v>
      </c>
      <c r="C61" s="2" t="s">
        <v>487</v>
      </c>
      <c r="D61" s="2" t="s">
        <v>864</v>
      </c>
      <c r="E61" s="2">
        <v>7</v>
      </c>
      <c r="F61" s="2" t="s">
        <v>659</v>
      </c>
      <c r="G61" s="3" t="s">
        <v>884</v>
      </c>
      <c r="H61" s="3">
        <v>0</v>
      </c>
    </row>
    <row r="62" spans="1:9" ht="21">
      <c r="A62" s="102" t="s">
        <v>490</v>
      </c>
      <c r="B62" s="3">
        <v>160</v>
      </c>
      <c r="C62" s="2" t="s">
        <v>491</v>
      </c>
      <c r="D62" s="2" t="s">
        <v>864</v>
      </c>
      <c r="E62" s="2">
        <v>7</v>
      </c>
      <c r="F62" s="2" t="s">
        <v>530</v>
      </c>
      <c r="G62" s="3" t="s">
        <v>884</v>
      </c>
      <c r="H62" s="3">
        <v>0</v>
      </c>
      <c r="I62" t="s">
        <v>970</v>
      </c>
    </row>
    <row r="63" spans="1:9" ht="21">
      <c r="A63" s="102" t="s">
        <v>367</v>
      </c>
      <c r="B63" s="3">
        <v>161</v>
      </c>
      <c r="C63" s="2" t="s">
        <v>488</v>
      </c>
      <c r="D63" s="2" t="s">
        <v>865</v>
      </c>
      <c r="E63" s="2">
        <v>8</v>
      </c>
      <c r="F63" s="2" t="s">
        <v>529</v>
      </c>
      <c r="G63" s="3" t="s">
        <v>884</v>
      </c>
      <c r="H63" s="3">
        <v>0</v>
      </c>
      <c r="I63" t="s">
        <v>971</v>
      </c>
    </row>
    <row r="64" spans="1:9" ht="21">
      <c r="A64" s="102" t="s">
        <v>367</v>
      </c>
      <c r="B64" s="3">
        <v>162</v>
      </c>
      <c r="C64" s="2" t="s">
        <v>489</v>
      </c>
      <c r="D64" s="2" t="s">
        <v>865</v>
      </c>
      <c r="E64" s="2">
        <v>8</v>
      </c>
      <c r="F64" s="2" t="s">
        <v>531</v>
      </c>
      <c r="G64" s="3" t="s">
        <v>884</v>
      </c>
      <c r="H64" s="3">
        <v>0</v>
      </c>
      <c r="I64" t="s">
        <v>972</v>
      </c>
    </row>
    <row r="65" spans="1:9" ht="21">
      <c r="A65" s="102" t="s">
        <v>478</v>
      </c>
      <c r="B65" s="3">
        <v>163</v>
      </c>
      <c r="C65" s="2" t="s">
        <v>485</v>
      </c>
      <c r="D65" s="2" t="s">
        <v>865</v>
      </c>
      <c r="E65" s="2">
        <v>8</v>
      </c>
      <c r="F65" s="2" t="s">
        <v>973</v>
      </c>
      <c r="G65" s="3" t="s">
        <v>884</v>
      </c>
      <c r="H65" s="3">
        <v>0</v>
      </c>
      <c r="I65" t="s">
        <v>968</v>
      </c>
    </row>
    <row r="66" spans="1:9" ht="21">
      <c r="A66" s="102" t="s">
        <v>478</v>
      </c>
      <c r="B66" s="3">
        <v>164</v>
      </c>
      <c r="C66" s="2" t="s">
        <v>486</v>
      </c>
      <c r="D66" s="2" t="s">
        <v>865</v>
      </c>
      <c r="E66" s="2">
        <v>8</v>
      </c>
      <c r="F66" s="2" t="s">
        <v>974</v>
      </c>
      <c r="G66" s="3" t="s">
        <v>884</v>
      </c>
      <c r="H66" s="3">
        <v>0</v>
      </c>
      <c r="I66" t="s">
        <v>968</v>
      </c>
    </row>
    <row r="67" spans="1:9" ht="21">
      <c r="A67" s="102" t="s">
        <v>465</v>
      </c>
      <c r="B67" s="3">
        <v>165</v>
      </c>
      <c r="C67" s="2" t="s">
        <v>479</v>
      </c>
      <c r="D67" s="2" t="s">
        <v>865</v>
      </c>
      <c r="E67" s="2">
        <v>8</v>
      </c>
      <c r="F67" s="2" t="s">
        <v>527</v>
      </c>
      <c r="G67" s="3" t="s">
        <v>885</v>
      </c>
      <c r="H67" s="3">
        <v>0</v>
      </c>
    </row>
    <row r="68" spans="1:9" ht="21">
      <c r="A68" s="102" t="s">
        <v>493</v>
      </c>
      <c r="B68" s="3">
        <v>166</v>
      </c>
      <c r="C68" s="2" t="s">
        <v>662</v>
      </c>
      <c r="D68" s="2" t="s">
        <v>866</v>
      </c>
      <c r="E68" s="2">
        <v>9</v>
      </c>
      <c r="F68" s="2" t="s">
        <v>975</v>
      </c>
      <c r="G68" s="3" t="s">
        <v>886</v>
      </c>
      <c r="H68" s="3">
        <v>0</v>
      </c>
    </row>
    <row r="69" spans="1:9" ht="21">
      <c r="A69" s="102" t="s">
        <v>493</v>
      </c>
      <c r="B69" s="3">
        <v>167</v>
      </c>
      <c r="C69" s="2" t="s">
        <v>660</v>
      </c>
      <c r="D69" s="2" t="s">
        <v>866</v>
      </c>
      <c r="E69" s="2">
        <v>9</v>
      </c>
      <c r="F69" s="2" t="s">
        <v>976</v>
      </c>
      <c r="G69" s="3" t="s">
        <v>886</v>
      </c>
      <c r="H69" s="3">
        <v>0</v>
      </c>
    </row>
    <row r="70" spans="1:9" ht="21">
      <c r="A70" s="102" t="s">
        <v>493</v>
      </c>
      <c r="B70" s="3">
        <v>168</v>
      </c>
      <c r="C70" s="2" t="s">
        <v>661</v>
      </c>
      <c r="D70" s="2" t="s">
        <v>866</v>
      </c>
      <c r="E70" s="2">
        <v>9</v>
      </c>
      <c r="F70" s="2" t="s">
        <v>977</v>
      </c>
      <c r="G70" s="3" t="s">
        <v>886</v>
      </c>
      <c r="H70" s="3">
        <v>0</v>
      </c>
    </row>
    <row r="71" spans="1:9" ht="21">
      <c r="A71" s="102" t="s">
        <v>518</v>
      </c>
      <c r="B71" s="3">
        <v>169</v>
      </c>
      <c r="C71" s="2" t="s">
        <v>523</v>
      </c>
      <c r="D71" s="2" t="s">
        <v>866</v>
      </c>
      <c r="E71" s="2">
        <v>9</v>
      </c>
      <c r="F71" s="2" t="s">
        <v>978</v>
      </c>
      <c r="G71" s="3" t="s">
        <v>886</v>
      </c>
      <c r="H71" s="3">
        <v>2</v>
      </c>
    </row>
    <row r="72" spans="1:9" ht="21">
      <c r="A72" s="102" t="s">
        <v>519</v>
      </c>
      <c r="B72" s="3">
        <v>170</v>
      </c>
      <c r="C72" s="2" t="s">
        <v>521</v>
      </c>
      <c r="D72" s="2" t="s">
        <v>866</v>
      </c>
      <c r="E72" s="2">
        <v>9</v>
      </c>
      <c r="F72" s="2" t="s">
        <v>979</v>
      </c>
      <c r="G72" s="3" t="s">
        <v>886</v>
      </c>
      <c r="H72" s="3">
        <v>2</v>
      </c>
    </row>
    <row r="73" spans="1:9" ht="21">
      <c r="A73" s="102" t="s">
        <v>520</v>
      </c>
      <c r="B73" s="3">
        <v>171</v>
      </c>
      <c r="C73" s="2" t="s">
        <v>522</v>
      </c>
      <c r="D73" s="2" t="s">
        <v>866</v>
      </c>
      <c r="E73" s="2">
        <v>9</v>
      </c>
      <c r="F73" s="2" t="s">
        <v>980</v>
      </c>
      <c r="G73" s="3" t="s">
        <v>886</v>
      </c>
      <c r="H73" s="3">
        <v>2</v>
      </c>
    </row>
    <row r="74" spans="1:9" ht="21">
      <c r="A74" s="102" t="s">
        <v>484</v>
      </c>
      <c r="B74" s="3">
        <v>172</v>
      </c>
      <c r="C74" s="2" t="s">
        <v>711</v>
      </c>
      <c r="D74" s="2" t="s">
        <v>866</v>
      </c>
      <c r="E74" s="2">
        <v>9</v>
      </c>
      <c r="F74" s="2" t="s">
        <v>981</v>
      </c>
      <c r="G74" s="3" t="s">
        <v>886</v>
      </c>
      <c r="H74" s="3">
        <v>0</v>
      </c>
    </row>
    <row r="75" spans="1:9" ht="21">
      <c r="A75" s="102" t="s">
        <v>483</v>
      </c>
      <c r="B75" s="3">
        <v>173</v>
      </c>
      <c r="C75" s="2" t="s">
        <v>565</v>
      </c>
      <c r="D75" s="2" t="s">
        <v>866</v>
      </c>
      <c r="E75" s="2">
        <v>9</v>
      </c>
      <c r="F75" s="2" t="s">
        <v>982</v>
      </c>
      <c r="G75" s="3" t="s">
        <v>886</v>
      </c>
      <c r="H75" s="3">
        <v>0</v>
      </c>
    </row>
    <row r="76" spans="1:9" ht="21">
      <c r="A76" s="102" t="s">
        <v>482</v>
      </c>
      <c r="B76" s="3">
        <v>174</v>
      </c>
      <c r="C76" s="2" t="s">
        <v>525</v>
      </c>
      <c r="D76" s="2" t="s">
        <v>866</v>
      </c>
      <c r="E76" s="2">
        <v>9</v>
      </c>
      <c r="F76" s="2" t="s">
        <v>983</v>
      </c>
      <c r="G76" s="3" t="s">
        <v>886</v>
      </c>
      <c r="H76" s="3">
        <v>0</v>
      </c>
    </row>
    <row r="77" spans="1:9" ht="21">
      <c r="A77" s="102" t="s">
        <v>481</v>
      </c>
      <c r="B77" s="3">
        <v>175</v>
      </c>
      <c r="C77" s="2" t="s">
        <v>524</v>
      </c>
      <c r="D77" s="2" t="s">
        <v>866</v>
      </c>
      <c r="E77" s="2">
        <v>9</v>
      </c>
      <c r="F77" s="2" t="s">
        <v>984</v>
      </c>
      <c r="G77" s="3" t="s">
        <v>886</v>
      </c>
      <c r="H77" s="3">
        <v>0</v>
      </c>
    </row>
    <row r="78" spans="1:9" ht="21">
      <c r="A78" s="102" t="s">
        <v>480</v>
      </c>
      <c r="B78" s="3">
        <v>176</v>
      </c>
      <c r="C78" s="2" t="s">
        <v>526</v>
      </c>
      <c r="D78" s="2" t="s">
        <v>866</v>
      </c>
      <c r="E78" s="2">
        <v>9</v>
      </c>
      <c r="F78" s="2" t="s">
        <v>985</v>
      </c>
      <c r="G78" s="3" t="s">
        <v>886</v>
      </c>
      <c r="H78" s="3">
        <v>0</v>
      </c>
    </row>
    <row r="79" spans="1:9" ht="21">
      <c r="A79" s="102" t="s">
        <v>492</v>
      </c>
      <c r="B79" s="3">
        <v>177</v>
      </c>
      <c r="C79" s="2" t="s">
        <v>558</v>
      </c>
      <c r="D79" s="2" t="s">
        <v>866</v>
      </c>
      <c r="E79" s="2">
        <v>9</v>
      </c>
      <c r="F79" s="2" t="s">
        <v>986</v>
      </c>
      <c r="G79" s="3" t="s">
        <v>886</v>
      </c>
      <c r="H79" s="3">
        <v>0</v>
      </c>
    </row>
    <row r="80" spans="1:9" ht="21">
      <c r="A80" s="102" t="s">
        <v>494</v>
      </c>
      <c r="B80" s="3">
        <v>178</v>
      </c>
      <c r="C80" s="2" t="s">
        <v>717</v>
      </c>
      <c r="D80" s="2" t="s">
        <v>867</v>
      </c>
      <c r="E80" s="2">
        <v>10</v>
      </c>
      <c r="F80" s="2" t="s">
        <v>896</v>
      </c>
      <c r="G80" s="3" t="s">
        <v>894</v>
      </c>
      <c r="H80" s="3">
        <v>0</v>
      </c>
    </row>
    <row r="81" spans="1:8" ht="21">
      <c r="A81" s="102" t="s">
        <v>495</v>
      </c>
      <c r="B81" s="3">
        <v>179</v>
      </c>
      <c r="C81" s="2" t="s">
        <v>718</v>
      </c>
      <c r="D81" s="2" t="s">
        <v>867</v>
      </c>
      <c r="E81" s="2">
        <v>10</v>
      </c>
      <c r="F81" s="2" t="s">
        <v>897</v>
      </c>
      <c r="G81" s="3" t="s">
        <v>894</v>
      </c>
      <c r="H81" s="3">
        <v>0</v>
      </c>
    </row>
    <row r="82" spans="1:8" ht="21">
      <c r="A82" s="102" t="s">
        <v>498</v>
      </c>
      <c r="B82" s="3">
        <v>180</v>
      </c>
      <c r="C82" s="2" t="s">
        <v>719</v>
      </c>
      <c r="D82" s="2" t="s">
        <v>867</v>
      </c>
      <c r="E82" s="2">
        <v>10</v>
      </c>
      <c r="F82" s="2" t="s">
        <v>898</v>
      </c>
      <c r="G82" s="3" t="s">
        <v>894</v>
      </c>
      <c r="H82" s="3">
        <v>0</v>
      </c>
    </row>
    <row r="83" spans="1:8" ht="21">
      <c r="A83" s="102" t="s">
        <v>499</v>
      </c>
      <c r="B83" s="3">
        <v>181</v>
      </c>
      <c r="C83" s="2" t="s">
        <v>720</v>
      </c>
      <c r="D83" s="2" t="s">
        <v>867</v>
      </c>
      <c r="E83" s="2">
        <v>10</v>
      </c>
      <c r="F83" s="2" t="s">
        <v>899</v>
      </c>
      <c r="G83" s="3" t="s">
        <v>894</v>
      </c>
      <c r="H83" s="3">
        <v>0</v>
      </c>
    </row>
    <row r="84" spans="1:8" ht="21">
      <c r="A84" s="102" t="s">
        <v>502</v>
      </c>
      <c r="B84" s="3">
        <v>182</v>
      </c>
      <c r="C84" s="2" t="s">
        <v>721</v>
      </c>
      <c r="D84" s="2" t="s">
        <v>867</v>
      </c>
      <c r="E84" s="2">
        <v>10</v>
      </c>
      <c r="F84" s="2" t="s">
        <v>900</v>
      </c>
      <c r="G84" s="3" t="s">
        <v>894</v>
      </c>
      <c r="H84" s="3">
        <v>0</v>
      </c>
    </row>
    <row r="85" spans="1:8" ht="21">
      <c r="A85" s="102" t="s">
        <v>503</v>
      </c>
      <c r="B85" s="3">
        <v>183</v>
      </c>
      <c r="C85" s="2" t="s">
        <v>722</v>
      </c>
      <c r="D85" s="2" t="s">
        <v>867</v>
      </c>
      <c r="E85" s="2">
        <v>10</v>
      </c>
      <c r="F85" s="2" t="s">
        <v>901</v>
      </c>
      <c r="G85" s="3" t="s">
        <v>894</v>
      </c>
      <c r="H85" s="3">
        <v>0</v>
      </c>
    </row>
    <row r="86" spans="1:8" ht="21">
      <c r="A86" s="102" t="s">
        <v>506</v>
      </c>
      <c r="B86" s="3">
        <v>184</v>
      </c>
      <c r="C86" s="2" t="s">
        <v>723</v>
      </c>
      <c r="D86" s="2" t="s">
        <v>867</v>
      </c>
      <c r="E86" s="2">
        <v>10</v>
      </c>
      <c r="F86" s="2" t="s">
        <v>902</v>
      </c>
      <c r="G86" s="3" t="s">
        <v>894</v>
      </c>
      <c r="H86" s="3">
        <v>0</v>
      </c>
    </row>
    <row r="87" spans="1:8" ht="21">
      <c r="A87" s="102" t="s">
        <v>508</v>
      </c>
      <c r="B87" s="3">
        <v>185</v>
      </c>
      <c r="C87" s="2" t="s">
        <v>724</v>
      </c>
      <c r="D87" s="2" t="s">
        <v>867</v>
      </c>
      <c r="E87" s="2">
        <v>10</v>
      </c>
      <c r="F87" s="2" t="s">
        <v>903</v>
      </c>
      <c r="G87" s="3" t="s">
        <v>894</v>
      </c>
      <c r="H87" s="3">
        <v>0</v>
      </c>
    </row>
    <row r="88" spans="1:8" ht="21">
      <c r="A88" s="102" t="s">
        <v>496</v>
      </c>
      <c r="B88" s="3">
        <v>186</v>
      </c>
      <c r="C88" s="2" t="s">
        <v>725</v>
      </c>
      <c r="D88" s="2" t="s">
        <v>868</v>
      </c>
      <c r="E88" s="2">
        <v>11</v>
      </c>
      <c r="F88" s="2" t="s">
        <v>904</v>
      </c>
      <c r="G88" s="3" t="s">
        <v>895</v>
      </c>
      <c r="H88" s="3">
        <v>0</v>
      </c>
    </row>
    <row r="89" spans="1:8" ht="21">
      <c r="A89" s="102" t="s">
        <v>497</v>
      </c>
      <c r="B89" s="3">
        <v>187</v>
      </c>
      <c r="C89" s="2" t="s">
        <v>726</v>
      </c>
      <c r="D89" s="2" t="s">
        <v>868</v>
      </c>
      <c r="E89" s="2">
        <v>11</v>
      </c>
      <c r="F89" s="2" t="s">
        <v>905</v>
      </c>
      <c r="G89" s="3" t="s">
        <v>895</v>
      </c>
      <c r="H89" s="3">
        <v>0</v>
      </c>
    </row>
    <row r="90" spans="1:8" ht="21">
      <c r="A90" s="102" t="s">
        <v>500</v>
      </c>
      <c r="B90" s="3">
        <v>188</v>
      </c>
      <c r="C90" s="2" t="s">
        <v>727</v>
      </c>
      <c r="D90" s="2" t="s">
        <v>868</v>
      </c>
      <c r="E90" s="2">
        <v>11</v>
      </c>
      <c r="F90" s="2" t="s">
        <v>906</v>
      </c>
      <c r="G90" s="3" t="s">
        <v>895</v>
      </c>
      <c r="H90" s="3">
        <v>0</v>
      </c>
    </row>
    <row r="91" spans="1:8" ht="21">
      <c r="A91" s="102" t="s">
        <v>501</v>
      </c>
      <c r="B91" s="3">
        <v>189</v>
      </c>
      <c r="C91" s="2" t="s">
        <v>728</v>
      </c>
      <c r="D91" s="2" t="s">
        <v>868</v>
      </c>
      <c r="E91" s="2">
        <v>11</v>
      </c>
      <c r="F91" s="2" t="s">
        <v>907</v>
      </c>
      <c r="G91" s="3" t="s">
        <v>895</v>
      </c>
      <c r="H91" s="3">
        <v>0</v>
      </c>
    </row>
    <row r="92" spans="1:8" ht="21">
      <c r="A92" s="102" t="s">
        <v>504</v>
      </c>
      <c r="B92" s="3">
        <v>190</v>
      </c>
      <c r="C92" s="2" t="s">
        <v>729</v>
      </c>
      <c r="D92" s="2" t="s">
        <v>868</v>
      </c>
      <c r="E92" s="2">
        <v>11</v>
      </c>
      <c r="F92" s="2" t="s">
        <v>908</v>
      </c>
      <c r="G92" s="3" t="s">
        <v>895</v>
      </c>
      <c r="H92" s="3">
        <v>0</v>
      </c>
    </row>
    <row r="93" spans="1:8" ht="21">
      <c r="A93" s="102" t="s">
        <v>505</v>
      </c>
      <c r="B93" s="3">
        <v>191</v>
      </c>
      <c r="C93" s="2" t="s">
        <v>730</v>
      </c>
      <c r="D93" s="2" t="s">
        <v>868</v>
      </c>
      <c r="E93" s="2">
        <v>11</v>
      </c>
      <c r="F93" s="2" t="s">
        <v>909</v>
      </c>
      <c r="G93" s="3" t="s">
        <v>895</v>
      </c>
      <c r="H93" s="3">
        <v>0</v>
      </c>
    </row>
    <row r="94" spans="1:8" ht="21">
      <c r="A94" s="102" t="s">
        <v>507</v>
      </c>
      <c r="B94" s="3">
        <v>192</v>
      </c>
      <c r="C94" s="2" t="s">
        <v>731</v>
      </c>
      <c r="D94" s="2" t="s">
        <v>868</v>
      </c>
      <c r="E94" s="2">
        <v>11</v>
      </c>
      <c r="F94" s="2" t="s">
        <v>910</v>
      </c>
      <c r="G94" s="3" t="s">
        <v>895</v>
      </c>
      <c r="H94" s="3">
        <v>0</v>
      </c>
    </row>
    <row r="95" spans="1:8" ht="21">
      <c r="A95" s="102" t="s">
        <v>509</v>
      </c>
      <c r="B95" s="3">
        <v>193</v>
      </c>
      <c r="C95" s="2" t="s">
        <v>732</v>
      </c>
      <c r="D95" s="2" t="s">
        <v>868</v>
      </c>
      <c r="E95" s="2">
        <v>11</v>
      </c>
      <c r="F95" s="2" t="s">
        <v>911</v>
      </c>
      <c r="G95" s="3" t="s">
        <v>895</v>
      </c>
      <c r="H95" s="3">
        <v>0</v>
      </c>
    </row>
    <row r="96" spans="1:8" ht="21">
      <c r="A96" s="102" t="s">
        <v>374</v>
      </c>
      <c r="B96" s="3">
        <v>194</v>
      </c>
      <c r="C96" s="2" t="s">
        <v>610</v>
      </c>
      <c r="D96" s="2" t="s">
        <v>869</v>
      </c>
      <c r="E96" s="2">
        <v>12</v>
      </c>
      <c r="F96" s="2" t="s">
        <v>893</v>
      </c>
      <c r="G96" s="3" t="s">
        <v>1037</v>
      </c>
      <c r="H96" s="3">
        <v>0</v>
      </c>
    </row>
    <row r="97" spans="1:15" ht="21">
      <c r="A97" s="102" t="s">
        <v>337</v>
      </c>
      <c r="B97" s="3">
        <v>195</v>
      </c>
      <c r="C97" s="2" t="s">
        <v>559</v>
      </c>
      <c r="D97" s="2" t="s">
        <v>869</v>
      </c>
      <c r="E97" s="2">
        <v>12</v>
      </c>
      <c r="F97" s="2" t="s">
        <v>887</v>
      </c>
      <c r="G97" s="3" t="s">
        <v>1037</v>
      </c>
      <c r="H97" s="3">
        <v>0</v>
      </c>
      <c r="O97" t="s">
        <v>1036</v>
      </c>
    </row>
    <row r="98" spans="1:15" ht="21">
      <c r="A98" s="102" t="s">
        <v>337</v>
      </c>
      <c r="B98" s="3">
        <v>196</v>
      </c>
      <c r="C98" s="2" t="s">
        <v>562</v>
      </c>
      <c r="D98" s="2" t="s">
        <v>869</v>
      </c>
      <c r="E98" s="2">
        <v>12</v>
      </c>
      <c r="F98" s="2" t="s">
        <v>888</v>
      </c>
      <c r="G98" s="3" t="s">
        <v>1037</v>
      </c>
      <c r="H98" s="3">
        <v>0</v>
      </c>
      <c r="O98" t="s">
        <v>1031</v>
      </c>
    </row>
    <row r="99" spans="1:15" ht="21">
      <c r="A99" s="102" t="s">
        <v>337</v>
      </c>
      <c r="B99" s="3">
        <v>197</v>
      </c>
      <c r="C99" s="2" t="s">
        <v>560</v>
      </c>
      <c r="D99" s="2" t="s">
        <v>869</v>
      </c>
      <c r="E99" s="2">
        <v>12</v>
      </c>
      <c r="F99" s="2" t="s">
        <v>889</v>
      </c>
      <c r="G99" s="3" t="s">
        <v>1037</v>
      </c>
      <c r="H99" s="3">
        <v>0</v>
      </c>
      <c r="O99" t="s">
        <v>1032</v>
      </c>
    </row>
    <row r="100" spans="1:15" ht="21">
      <c r="A100" s="102" t="s">
        <v>337</v>
      </c>
      <c r="B100" s="3">
        <v>198</v>
      </c>
      <c r="C100" s="2" t="s">
        <v>561</v>
      </c>
      <c r="D100" s="2" t="s">
        <v>869</v>
      </c>
      <c r="E100" s="2">
        <v>12</v>
      </c>
      <c r="F100" s="2" t="s">
        <v>890</v>
      </c>
      <c r="G100" s="3" t="s">
        <v>1037</v>
      </c>
      <c r="H100" s="3">
        <v>0</v>
      </c>
      <c r="O100" t="s">
        <v>1033</v>
      </c>
    </row>
    <row r="101" spans="1:15" ht="21">
      <c r="A101" s="102" t="s">
        <v>337</v>
      </c>
      <c r="B101" s="3">
        <v>199</v>
      </c>
      <c r="C101" s="2" t="s">
        <v>563</v>
      </c>
      <c r="D101" s="2" t="s">
        <v>869</v>
      </c>
      <c r="E101" s="2">
        <v>12</v>
      </c>
      <c r="F101" s="2" t="s">
        <v>891</v>
      </c>
      <c r="G101" s="3" t="s">
        <v>1037</v>
      </c>
      <c r="H101" s="3">
        <v>0</v>
      </c>
      <c r="K101"/>
      <c r="O101" t="s">
        <v>1034</v>
      </c>
    </row>
    <row r="102" spans="1:15" ht="21">
      <c r="A102" s="102" t="s">
        <v>337</v>
      </c>
      <c r="B102" s="3">
        <v>200</v>
      </c>
      <c r="C102" s="2" t="s">
        <v>564</v>
      </c>
      <c r="D102" s="2" t="s">
        <v>869</v>
      </c>
      <c r="E102" s="2">
        <v>12</v>
      </c>
      <c r="F102" s="2" t="s">
        <v>892</v>
      </c>
      <c r="G102" s="3" t="s">
        <v>1037</v>
      </c>
      <c r="H102" s="3">
        <v>0</v>
      </c>
      <c r="O102" t="s">
        <v>1035</v>
      </c>
    </row>
    <row r="103" spans="1:15" ht="21">
      <c r="A103" s="102"/>
      <c r="B103" s="3">
        <v>1</v>
      </c>
      <c r="C103" s="41" t="s">
        <v>566</v>
      </c>
      <c r="D103" s="2" t="s">
        <v>913</v>
      </c>
      <c r="E103" s="2">
        <v>20</v>
      </c>
      <c r="F103" s="2" t="s">
        <v>568</v>
      </c>
      <c r="H103" s="3">
        <v>0</v>
      </c>
      <c r="I103" t="s">
        <v>1007</v>
      </c>
    </row>
    <row r="104" spans="1:15" ht="21">
      <c r="A104" s="102"/>
      <c r="B104" s="3">
        <v>2</v>
      </c>
      <c r="C104" s="41" t="s">
        <v>587</v>
      </c>
      <c r="D104" s="2" t="s">
        <v>913</v>
      </c>
      <c r="E104" s="2">
        <v>20</v>
      </c>
      <c r="F104" s="2" t="s">
        <v>571</v>
      </c>
      <c r="H104" s="3">
        <v>0</v>
      </c>
      <c r="I104" t="s">
        <v>1008</v>
      </c>
    </row>
    <row r="105" spans="1:15" ht="21">
      <c r="A105" s="102"/>
      <c r="B105" s="3">
        <v>3</v>
      </c>
      <c r="C105" s="41" t="s">
        <v>743</v>
      </c>
      <c r="D105" s="2" t="s">
        <v>913</v>
      </c>
      <c r="E105" s="2">
        <v>20</v>
      </c>
      <c r="F105" s="2" t="s">
        <v>569</v>
      </c>
      <c r="H105" s="3">
        <v>0</v>
      </c>
      <c r="I105" t="s">
        <v>1009</v>
      </c>
    </row>
    <row r="106" spans="1:15" ht="21">
      <c r="A106" s="102"/>
      <c r="B106" s="3">
        <v>4</v>
      </c>
      <c r="C106" s="41" t="s">
        <v>573</v>
      </c>
      <c r="D106" s="2" t="s">
        <v>913</v>
      </c>
      <c r="E106" s="2">
        <v>20</v>
      </c>
      <c r="F106" s="2" t="s">
        <v>572</v>
      </c>
      <c r="H106" s="3">
        <v>0</v>
      </c>
      <c r="I106" t="s">
        <v>1010</v>
      </c>
    </row>
    <row r="107" spans="1:15" ht="21">
      <c r="A107" s="102"/>
      <c r="B107" s="3">
        <v>5</v>
      </c>
      <c r="C107" s="41" t="s">
        <v>575</v>
      </c>
      <c r="D107" s="2" t="s">
        <v>913</v>
      </c>
      <c r="E107" s="2">
        <v>20</v>
      </c>
      <c r="F107" s="2" t="s">
        <v>574</v>
      </c>
      <c r="H107" s="3">
        <v>0</v>
      </c>
      <c r="I107" t="s">
        <v>1011</v>
      </c>
    </row>
    <row r="108" spans="1:15" ht="21">
      <c r="A108" s="102"/>
      <c r="B108" s="3">
        <v>6</v>
      </c>
      <c r="C108" s="41" t="s">
        <v>576</v>
      </c>
      <c r="D108" s="2" t="s">
        <v>913</v>
      </c>
      <c r="E108" s="2">
        <v>20</v>
      </c>
      <c r="F108" s="2" t="s">
        <v>577</v>
      </c>
      <c r="H108" s="3">
        <v>0</v>
      </c>
      <c r="I108" t="s">
        <v>1012</v>
      </c>
    </row>
    <row r="109" spans="1:15" ht="21">
      <c r="A109" s="102"/>
      <c r="B109" s="3">
        <v>7</v>
      </c>
      <c r="C109" s="41" t="s">
        <v>581</v>
      </c>
      <c r="D109" s="2" t="s">
        <v>913</v>
      </c>
      <c r="E109" s="2">
        <v>20</v>
      </c>
      <c r="F109" s="2" t="s">
        <v>578</v>
      </c>
      <c r="H109" s="3">
        <v>0</v>
      </c>
      <c r="I109" t="s">
        <v>1013</v>
      </c>
    </row>
    <row r="110" spans="1:15" ht="21">
      <c r="A110" s="102"/>
      <c r="B110" s="3">
        <v>8</v>
      </c>
      <c r="C110" s="41" t="s">
        <v>580</v>
      </c>
      <c r="D110" s="2" t="s">
        <v>913</v>
      </c>
      <c r="E110" s="2">
        <v>20</v>
      </c>
      <c r="F110" s="2" t="s">
        <v>579</v>
      </c>
      <c r="H110" s="3">
        <v>0</v>
      </c>
      <c r="I110" t="s">
        <v>1014</v>
      </c>
    </row>
    <row r="111" spans="1:15" ht="21">
      <c r="A111" s="102"/>
      <c r="B111" s="3">
        <v>9</v>
      </c>
      <c r="C111" s="41" t="s">
        <v>585</v>
      </c>
      <c r="D111" s="2" t="s">
        <v>913</v>
      </c>
      <c r="E111" s="2">
        <v>20</v>
      </c>
      <c r="F111" s="2" t="s">
        <v>582</v>
      </c>
      <c r="H111" s="3">
        <v>0</v>
      </c>
      <c r="I111" t="s">
        <v>1015</v>
      </c>
    </row>
    <row r="112" spans="1:15" ht="21">
      <c r="A112" s="102"/>
      <c r="B112" s="3">
        <v>10</v>
      </c>
      <c r="C112" s="41" t="s">
        <v>584</v>
      </c>
      <c r="D112" s="2" t="s">
        <v>913</v>
      </c>
      <c r="E112" s="2">
        <v>20</v>
      </c>
      <c r="F112" s="3" t="s">
        <v>583</v>
      </c>
      <c r="H112" s="3">
        <v>0</v>
      </c>
      <c r="I112" t="s">
        <v>1016</v>
      </c>
    </row>
    <row r="113" spans="1:14" ht="21">
      <c r="A113" s="102"/>
      <c r="B113" s="3">
        <v>11</v>
      </c>
      <c r="C113" s="41" t="s">
        <v>603</v>
      </c>
      <c r="D113" s="2" t="s">
        <v>913</v>
      </c>
      <c r="E113" s="2">
        <v>20</v>
      </c>
      <c r="F113" s="2" t="s">
        <v>593</v>
      </c>
      <c r="H113" s="3">
        <v>0</v>
      </c>
      <c r="I113" t="s">
        <v>1017</v>
      </c>
    </row>
    <row r="114" spans="1:14" ht="21">
      <c r="A114" s="102"/>
      <c r="B114" s="3">
        <v>12</v>
      </c>
      <c r="C114" s="41" t="s">
        <v>570</v>
      </c>
      <c r="D114" s="2" t="s">
        <v>913</v>
      </c>
      <c r="E114" s="2">
        <v>20</v>
      </c>
      <c r="F114" s="2" t="s">
        <v>586</v>
      </c>
      <c r="H114" s="3">
        <v>0</v>
      </c>
      <c r="I114" t="s">
        <v>1017</v>
      </c>
    </row>
    <row r="115" spans="1:14" ht="21">
      <c r="A115" s="102"/>
      <c r="B115" s="3">
        <v>13</v>
      </c>
      <c r="C115" s="41" t="s">
        <v>589</v>
      </c>
      <c r="D115" s="2" t="s">
        <v>913</v>
      </c>
      <c r="E115" s="2">
        <v>20</v>
      </c>
      <c r="F115" s="2" t="s">
        <v>588</v>
      </c>
      <c r="H115" s="3">
        <v>0</v>
      </c>
      <c r="I115" t="s">
        <v>1018</v>
      </c>
    </row>
    <row r="116" spans="1:14" ht="21">
      <c r="A116" s="102"/>
      <c r="B116" s="3">
        <v>14</v>
      </c>
      <c r="C116" s="41" t="s">
        <v>591</v>
      </c>
      <c r="D116" s="2" t="s">
        <v>913</v>
      </c>
      <c r="E116" s="2">
        <v>20</v>
      </c>
      <c r="F116" s="2" t="s">
        <v>590</v>
      </c>
      <c r="H116" s="3">
        <v>0</v>
      </c>
      <c r="I116" t="s">
        <v>1019</v>
      </c>
    </row>
    <row r="117" spans="1:14" ht="93">
      <c r="A117" s="102"/>
      <c r="B117" s="3">
        <v>15</v>
      </c>
      <c r="C117" s="41" t="s">
        <v>592</v>
      </c>
      <c r="D117" s="2" t="s">
        <v>913</v>
      </c>
      <c r="E117" s="2">
        <v>20</v>
      </c>
      <c r="F117" s="4" t="s">
        <v>594</v>
      </c>
      <c r="H117" s="3">
        <v>0</v>
      </c>
      <c r="I117" t="s">
        <v>1020</v>
      </c>
      <c r="J117" t="s">
        <v>1021</v>
      </c>
      <c r="K117" t="s">
        <v>1022</v>
      </c>
      <c r="L117" t="s">
        <v>1022</v>
      </c>
      <c r="M117" t="s">
        <v>1023</v>
      </c>
      <c r="N117" t="s">
        <v>1024</v>
      </c>
    </row>
    <row r="118" spans="1:14" ht="21">
      <c r="A118" s="102"/>
      <c r="B118" s="3">
        <v>1</v>
      </c>
      <c r="C118" s="20" t="s">
        <v>225</v>
      </c>
      <c r="D118" s="2" t="s">
        <v>914</v>
      </c>
      <c r="E118" s="2">
        <v>30</v>
      </c>
      <c r="F118" s="2" t="s">
        <v>993</v>
      </c>
      <c r="H118" s="3">
        <v>0</v>
      </c>
    </row>
    <row r="119" spans="1:14" ht="21">
      <c r="A119" s="102"/>
      <c r="B119" s="3">
        <v>2</v>
      </c>
      <c r="C119" s="20" t="s">
        <v>432</v>
      </c>
      <c r="D119" s="2" t="s">
        <v>914</v>
      </c>
      <c r="E119" s="2">
        <v>30</v>
      </c>
      <c r="F119" s="2" t="s">
        <v>994</v>
      </c>
      <c r="H119" s="3">
        <v>0</v>
      </c>
    </row>
    <row r="120" spans="1:14" ht="21">
      <c r="A120" s="102"/>
      <c r="B120" s="3">
        <v>3</v>
      </c>
      <c r="C120" s="20" t="s">
        <v>223</v>
      </c>
      <c r="D120" s="2" t="s">
        <v>914</v>
      </c>
      <c r="E120" s="2">
        <v>30</v>
      </c>
      <c r="F120" s="2" t="s">
        <v>995</v>
      </c>
      <c r="H120" s="3">
        <v>0</v>
      </c>
    </row>
    <row r="121" spans="1:14" ht="21">
      <c r="A121" s="102" t="s">
        <v>783</v>
      </c>
      <c r="B121" s="3">
        <v>4</v>
      </c>
      <c r="C121" s="20" t="s">
        <v>738</v>
      </c>
      <c r="D121" s="2" t="s">
        <v>914</v>
      </c>
      <c r="E121" s="2">
        <v>30</v>
      </c>
      <c r="F121" s="2" t="s">
        <v>996</v>
      </c>
      <c r="H121" s="3">
        <v>0</v>
      </c>
    </row>
    <row r="122" spans="1:14" ht="21">
      <c r="A122" s="102"/>
      <c r="B122" s="3">
        <v>5</v>
      </c>
      <c r="C122" s="20" t="s">
        <v>742</v>
      </c>
      <c r="D122" s="2" t="s">
        <v>914</v>
      </c>
      <c r="E122" s="2">
        <v>30</v>
      </c>
      <c r="F122" s="2" t="s">
        <v>997</v>
      </c>
      <c r="H122" s="3">
        <v>0</v>
      </c>
    </row>
    <row r="123" spans="1:14" ht="21">
      <c r="A123" s="102"/>
      <c r="B123" s="3">
        <v>6</v>
      </c>
      <c r="C123" s="20" t="s">
        <v>227</v>
      </c>
      <c r="D123" s="2" t="s">
        <v>914</v>
      </c>
      <c r="E123" s="2">
        <v>30</v>
      </c>
      <c r="F123" s="2" t="s">
        <v>998</v>
      </c>
      <c r="H123" s="3">
        <v>0</v>
      </c>
    </row>
    <row r="124" spans="1:14" ht="21">
      <c r="A124" s="102"/>
      <c r="B124" s="3">
        <v>7</v>
      </c>
      <c r="C124" s="20" t="s">
        <v>228</v>
      </c>
      <c r="D124" s="2" t="s">
        <v>914</v>
      </c>
      <c r="E124" s="2">
        <v>30</v>
      </c>
      <c r="F124" s="2" t="s">
        <v>999</v>
      </c>
      <c r="H124" s="3">
        <v>0</v>
      </c>
    </row>
    <row r="125" spans="1:14" ht="21">
      <c r="A125" s="102" t="s">
        <v>360</v>
      </c>
      <c r="B125" s="3">
        <v>8</v>
      </c>
      <c r="C125" s="20" t="s">
        <v>739</v>
      </c>
      <c r="D125" s="2" t="s">
        <v>914</v>
      </c>
      <c r="E125" s="2">
        <v>30</v>
      </c>
      <c r="F125" s="2" t="s">
        <v>1000</v>
      </c>
      <c r="H125" s="3">
        <v>0</v>
      </c>
    </row>
    <row r="126" spans="1:14" ht="21">
      <c r="A126" s="102"/>
      <c r="B126" s="3">
        <v>9</v>
      </c>
      <c r="C126" s="2" t="s">
        <v>741</v>
      </c>
      <c r="D126" s="2" t="s">
        <v>914</v>
      </c>
      <c r="E126" s="2">
        <v>30</v>
      </c>
      <c r="F126" s="2" t="s">
        <v>1001</v>
      </c>
      <c r="H126" s="3">
        <v>0</v>
      </c>
    </row>
    <row r="127" spans="1:14" ht="21">
      <c r="A127" s="102"/>
      <c r="B127" s="3">
        <v>10</v>
      </c>
      <c r="C127" s="20" t="s">
        <v>740</v>
      </c>
      <c r="D127" s="2" t="s">
        <v>914</v>
      </c>
      <c r="E127" s="2">
        <v>30</v>
      </c>
      <c r="F127" s="2" t="s">
        <v>1002</v>
      </c>
      <c r="H127" s="3">
        <v>0</v>
      </c>
    </row>
    <row r="128" spans="1:14" ht="21">
      <c r="A128" s="102"/>
    </row>
    <row r="129" spans="1:5" ht="21">
      <c r="A129" s="102"/>
      <c r="C129" s="20"/>
      <c r="D129" s="20"/>
      <c r="E129" s="20"/>
    </row>
    <row r="130" spans="1:5" ht="21">
      <c r="A130" s="102"/>
    </row>
  </sheetData>
  <autoFilter ref="A2:G102"/>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workbookViewId="0">
      <pane xSplit="3" ySplit="1" topLeftCell="D5" activePane="bottomRight" state="frozen"/>
      <selection pane="topRight" activeCell="C1" sqref="C1"/>
      <selection pane="bottomLeft" activeCell="A2" sqref="A2"/>
      <selection pane="bottomRight" activeCell="M10" sqref="M10"/>
    </sheetView>
  </sheetViews>
  <sheetFormatPr baseColWidth="10" defaultRowHeight="15" x14ac:dyDescent="0"/>
  <cols>
    <col min="1" max="1" width="4.1640625" style="21" customWidth="1"/>
    <col min="2" max="2" width="6.1640625" style="21" customWidth="1"/>
    <col min="3" max="3" width="15.33203125" style="4" customWidth="1"/>
    <col min="4" max="4" width="16.33203125" style="4" customWidth="1"/>
    <col min="5" max="5" width="43.33203125" style="4" customWidth="1"/>
    <col min="6" max="6" width="5.6640625" style="3" customWidth="1"/>
    <col min="7" max="16" width="5.1640625" style="3" customWidth="1"/>
    <col min="17" max="17" width="5" style="3" customWidth="1"/>
    <col min="18" max="18" width="10" style="3" customWidth="1"/>
    <col min="19" max="19" width="13.33203125" style="4" customWidth="1"/>
    <col min="20" max="20" width="7.33203125" style="4" customWidth="1"/>
    <col min="21" max="21" width="9.6640625" style="4" customWidth="1"/>
    <col min="22" max="22" width="14" style="4" customWidth="1"/>
    <col min="23" max="23" width="22.1640625" style="4" customWidth="1"/>
    <col min="24" max="16384" width="10.83203125" style="3"/>
  </cols>
  <sheetData>
    <row r="1" spans="1:23" ht="31">
      <c r="A1" s="22" t="s">
        <v>193</v>
      </c>
      <c r="B1" s="22" t="s">
        <v>446</v>
      </c>
      <c r="C1" s="24" t="s">
        <v>196</v>
      </c>
      <c r="D1" s="24" t="s">
        <v>2</v>
      </c>
      <c r="E1" s="24" t="s">
        <v>194</v>
      </c>
      <c r="F1" s="23" t="s">
        <v>195</v>
      </c>
      <c r="G1" s="23"/>
      <c r="H1" s="23"/>
      <c r="I1" s="23"/>
      <c r="J1" s="23"/>
      <c r="K1" s="23"/>
      <c r="L1" s="23"/>
      <c r="M1" s="23"/>
      <c r="N1" s="23"/>
      <c r="O1" s="23"/>
      <c r="P1" s="23"/>
      <c r="Q1" s="23" t="s">
        <v>200</v>
      </c>
      <c r="R1" s="112" t="s">
        <v>811</v>
      </c>
      <c r="S1" s="24" t="s">
        <v>197</v>
      </c>
      <c r="T1" s="24" t="s">
        <v>822</v>
      </c>
      <c r="U1" s="113" t="s">
        <v>826</v>
      </c>
      <c r="V1" s="24" t="s">
        <v>823</v>
      </c>
      <c r="W1" s="24" t="s">
        <v>203</v>
      </c>
    </row>
    <row r="2" spans="1:23" ht="96">
      <c r="A2" s="21">
        <v>1</v>
      </c>
      <c r="B2" s="21">
        <v>101</v>
      </c>
      <c r="C2" s="20" t="s">
        <v>448</v>
      </c>
      <c r="D2" s="20" t="s">
        <v>840</v>
      </c>
      <c r="E2" s="4" t="s">
        <v>838</v>
      </c>
      <c r="F2" s="116" t="s">
        <v>11</v>
      </c>
      <c r="G2" s="31" t="s">
        <v>98</v>
      </c>
      <c r="H2" s="116" t="s">
        <v>99</v>
      </c>
      <c r="I2" s="31"/>
      <c r="J2" s="31"/>
      <c r="K2" s="31"/>
      <c r="L2" s="31"/>
      <c r="M2" s="31"/>
      <c r="N2" s="31"/>
      <c r="O2" s="31"/>
      <c r="P2" s="31"/>
      <c r="Q2" s="3">
        <v>1</v>
      </c>
      <c r="R2" s="3">
        <v>1</v>
      </c>
      <c r="S2" s="20" t="s">
        <v>447</v>
      </c>
      <c r="T2" s="20">
        <v>3</v>
      </c>
      <c r="U2" s="20">
        <v>0.25</v>
      </c>
      <c r="V2" s="31" t="s">
        <v>824</v>
      </c>
      <c r="W2" s="20" t="s">
        <v>839</v>
      </c>
    </row>
    <row r="3" spans="1:23" ht="44">
      <c r="A3" s="21">
        <v>2</v>
      </c>
      <c r="B3" s="21">
        <v>102</v>
      </c>
      <c r="C3" s="20" t="s">
        <v>459</v>
      </c>
      <c r="D3" s="20" t="s">
        <v>841</v>
      </c>
      <c r="E3" s="20" t="s">
        <v>202</v>
      </c>
      <c r="F3" s="31" t="s">
        <v>164</v>
      </c>
      <c r="G3" s="116" t="s">
        <v>173</v>
      </c>
      <c r="H3" s="116" t="s">
        <v>163</v>
      </c>
      <c r="I3" s="31"/>
      <c r="J3" s="31"/>
      <c r="K3" s="31"/>
      <c r="L3" s="31"/>
      <c r="M3" s="31"/>
      <c r="N3" s="31"/>
      <c r="O3" s="31"/>
      <c r="P3" s="31"/>
      <c r="Q3" s="3">
        <v>3</v>
      </c>
      <c r="R3" s="3">
        <v>1</v>
      </c>
      <c r="S3" s="4" t="s">
        <v>205</v>
      </c>
      <c r="T3" s="4">
        <v>4</v>
      </c>
      <c r="U3" s="4">
        <v>0.5</v>
      </c>
      <c r="V3" s="31" t="s">
        <v>825</v>
      </c>
    </row>
    <row r="4" spans="1:23" ht="84">
      <c r="A4" s="21">
        <v>3</v>
      </c>
      <c r="B4" s="21">
        <v>103</v>
      </c>
      <c r="C4" s="20" t="s">
        <v>449</v>
      </c>
      <c r="D4" s="20" t="s">
        <v>842</v>
      </c>
      <c r="E4" s="4" t="s">
        <v>199</v>
      </c>
      <c r="F4" s="31" t="s">
        <v>5</v>
      </c>
      <c r="G4" s="116" t="s">
        <v>6</v>
      </c>
      <c r="H4" s="116" t="s">
        <v>463</v>
      </c>
      <c r="I4" s="116" t="s">
        <v>69</v>
      </c>
      <c r="J4" s="31"/>
      <c r="K4" s="31"/>
      <c r="L4" s="31"/>
      <c r="M4" s="31"/>
      <c r="N4" s="31"/>
      <c r="O4" s="31"/>
      <c r="P4" s="31"/>
      <c r="Q4" s="3">
        <v>5</v>
      </c>
      <c r="R4" s="3">
        <v>2</v>
      </c>
      <c r="S4" s="4" t="s">
        <v>198</v>
      </c>
      <c r="T4" s="4">
        <v>4</v>
      </c>
      <c r="U4" s="4">
        <v>1</v>
      </c>
      <c r="V4" s="31" t="s">
        <v>827</v>
      </c>
    </row>
    <row r="5" spans="1:23" ht="96">
      <c r="A5" s="21">
        <v>4</v>
      </c>
      <c r="B5" s="21">
        <v>104</v>
      </c>
      <c r="C5" s="20" t="s">
        <v>734</v>
      </c>
      <c r="D5" s="20" t="s">
        <v>855</v>
      </c>
      <c r="E5" s="20" t="s">
        <v>843</v>
      </c>
      <c r="F5" s="31" t="s">
        <v>69</v>
      </c>
      <c r="G5" s="116" t="s">
        <v>47</v>
      </c>
      <c r="H5" s="116" t="s">
        <v>63</v>
      </c>
      <c r="I5" s="116" t="s">
        <v>100</v>
      </c>
      <c r="J5" s="31"/>
      <c r="K5" s="31"/>
      <c r="L5" s="31"/>
      <c r="M5" s="31"/>
      <c r="N5" s="31"/>
      <c r="O5" s="31"/>
      <c r="P5" s="31"/>
      <c r="Q5" s="3">
        <v>7</v>
      </c>
      <c r="R5" s="3">
        <v>2</v>
      </c>
      <c r="S5" s="4" t="s">
        <v>813</v>
      </c>
      <c r="T5" s="4">
        <v>4</v>
      </c>
      <c r="U5" s="4">
        <v>1.25</v>
      </c>
      <c r="V5" s="31" t="s">
        <v>828</v>
      </c>
    </row>
    <row r="6" spans="1:23" ht="96">
      <c r="A6" s="21">
        <v>5</v>
      </c>
      <c r="B6" s="21">
        <v>105</v>
      </c>
      <c r="C6" s="20" t="s">
        <v>450</v>
      </c>
      <c r="D6" s="20" t="s">
        <v>736</v>
      </c>
      <c r="E6" s="20" t="s">
        <v>735</v>
      </c>
      <c r="F6" s="31" t="s">
        <v>63</v>
      </c>
      <c r="G6" s="116" t="s">
        <v>101</v>
      </c>
      <c r="H6" s="116" t="s">
        <v>69</v>
      </c>
      <c r="I6" s="116" t="s">
        <v>15</v>
      </c>
      <c r="J6" s="116" t="s">
        <v>93</v>
      </c>
      <c r="K6" s="31"/>
      <c r="L6" s="31"/>
      <c r="M6" s="31"/>
      <c r="N6" s="31"/>
      <c r="O6" s="31"/>
      <c r="P6" s="31"/>
      <c r="Q6" s="3">
        <v>9</v>
      </c>
      <c r="R6" s="3">
        <v>3</v>
      </c>
      <c r="S6" s="20" t="s">
        <v>814</v>
      </c>
      <c r="T6" s="20">
        <v>4</v>
      </c>
      <c r="U6" s="20">
        <v>1.5</v>
      </c>
      <c r="V6" s="31" t="s">
        <v>829</v>
      </c>
      <c r="W6" s="72"/>
    </row>
    <row r="7" spans="1:23" ht="96">
      <c r="A7" s="21">
        <v>6</v>
      </c>
      <c r="B7" s="21">
        <v>106</v>
      </c>
      <c r="C7" s="20" t="s">
        <v>451</v>
      </c>
      <c r="D7" s="20" t="s">
        <v>844</v>
      </c>
      <c r="E7" s="20" t="s">
        <v>709</v>
      </c>
      <c r="F7" s="31" t="s">
        <v>100</v>
      </c>
      <c r="G7" s="31" t="s">
        <v>84</v>
      </c>
      <c r="H7" s="31" t="s">
        <v>173</v>
      </c>
      <c r="I7" s="116" t="s">
        <v>137</v>
      </c>
      <c r="J7" s="116" t="s">
        <v>35</v>
      </c>
      <c r="K7" s="116" t="s">
        <v>165</v>
      </c>
      <c r="L7" s="116" t="s">
        <v>102</v>
      </c>
      <c r="M7" s="31"/>
      <c r="N7" s="31"/>
      <c r="O7" s="31"/>
      <c r="P7" s="31"/>
      <c r="Q7" s="3">
        <v>11</v>
      </c>
      <c r="R7" s="3">
        <v>4</v>
      </c>
      <c r="T7" s="4">
        <v>4</v>
      </c>
      <c r="U7" s="4">
        <v>3</v>
      </c>
      <c r="V7" s="31" t="s">
        <v>830</v>
      </c>
      <c r="W7" s="20"/>
    </row>
    <row r="8" spans="1:23" ht="70">
      <c r="A8" s="21">
        <v>7</v>
      </c>
      <c r="B8" s="21">
        <v>107</v>
      </c>
      <c r="C8" s="20" t="s">
        <v>817</v>
      </c>
      <c r="D8" s="20" t="s">
        <v>845</v>
      </c>
      <c r="E8" s="20" t="s">
        <v>201</v>
      </c>
      <c r="F8" s="31" t="s">
        <v>64</v>
      </c>
      <c r="G8" s="116" t="s">
        <v>70</v>
      </c>
      <c r="H8" s="116" t="s">
        <v>48</v>
      </c>
      <c r="I8" s="116" t="s">
        <v>15</v>
      </c>
      <c r="J8" s="116" t="s">
        <v>66</v>
      </c>
      <c r="K8" s="31"/>
      <c r="L8" s="31"/>
      <c r="M8" s="31"/>
      <c r="N8" s="31"/>
      <c r="O8" s="31"/>
      <c r="P8" s="31"/>
      <c r="Q8" s="3">
        <v>13</v>
      </c>
      <c r="R8" s="3">
        <v>4</v>
      </c>
      <c r="S8" s="4" t="s">
        <v>204</v>
      </c>
      <c r="T8" s="4">
        <v>4</v>
      </c>
      <c r="U8" s="4">
        <v>3.25</v>
      </c>
      <c r="V8" s="31" t="s">
        <v>831</v>
      </c>
      <c r="W8" s="20"/>
    </row>
    <row r="9" spans="1:23" ht="109">
      <c r="A9" s="21">
        <v>8</v>
      </c>
      <c r="B9" s="21">
        <v>108</v>
      </c>
      <c r="C9" s="20" t="s">
        <v>452</v>
      </c>
      <c r="D9" s="20" t="s">
        <v>846</v>
      </c>
      <c r="E9" s="20" t="s">
        <v>454</v>
      </c>
      <c r="F9" s="116" t="s">
        <v>124</v>
      </c>
      <c r="G9" s="116" t="s">
        <v>113</v>
      </c>
      <c r="H9" s="116" t="s">
        <v>114</v>
      </c>
      <c r="I9" s="31"/>
      <c r="J9" s="31"/>
      <c r="K9" s="31"/>
      <c r="L9" s="31"/>
      <c r="M9" s="31"/>
      <c r="N9" s="31"/>
      <c r="O9" s="31"/>
      <c r="P9" s="31"/>
      <c r="Q9" s="3">
        <v>15</v>
      </c>
      <c r="R9" s="3">
        <v>4</v>
      </c>
      <c r="T9" s="4">
        <v>4</v>
      </c>
      <c r="U9" s="4">
        <v>3.5</v>
      </c>
      <c r="V9" s="31" t="s">
        <v>832</v>
      </c>
    </row>
    <row r="10" spans="1:23" ht="96">
      <c r="A10" s="21">
        <v>9</v>
      </c>
      <c r="B10" s="21">
        <v>109</v>
      </c>
      <c r="C10" s="20" t="s">
        <v>458</v>
      </c>
      <c r="D10" s="20" t="s">
        <v>847</v>
      </c>
      <c r="E10" s="20" t="s">
        <v>812</v>
      </c>
      <c r="F10" s="31" t="s">
        <v>173</v>
      </c>
      <c r="G10" s="31" t="s">
        <v>184</v>
      </c>
      <c r="H10" s="31" t="s">
        <v>174</v>
      </c>
      <c r="I10" s="31" t="s">
        <v>105</v>
      </c>
      <c r="J10" s="116" t="s">
        <v>185</v>
      </c>
      <c r="K10" s="116" t="s">
        <v>175</v>
      </c>
      <c r="L10" s="116" t="s">
        <v>70</v>
      </c>
      <c r="M10" s="116" t="s">
        <v>186</v>
      </c>
      <c r="N10" s="116" t="s">
        <v>7</v>
      </c>
      <c r="O10" s="31"/>
      <c r="P10" s="31"/>
      <c r="Q10" s="3">
        <v>17</v>
      </c>
      <c r="R10" s="3">
        <v>4</v>
      </c>
      <c r="S10" s="20" t="s">
        <v>206</v>
      </c>
      <c r="T10" s="20">
        <v>4</v>
      </c>
      <c r="U10" s="20">
        <v>3.75</v>
      </c>
      <c r="V10" s="31" t="s">
        <v>833</v>
      </c>
      <c r="W10" s="20"/>
    </row>
    <row r="11" spans="1:23" ht="148">
      <c r="A11" s="21">
        <v>10</v>
      </c>
      <c r="B11" s="21">
        <v>110</v>
      </c>
      <c r="C11" s="20" t="s">
        <v>805</v>
      </c>
      <c r="D11" s="20" t="s">
        <v>854</v>
      </c>
      <c r="E11" s="20" t="s">
        <v>818</v>
      </c>
      <c r="F11" s="31" t="s">
        <v>143</v>
      </c>
      <c r="G11" s="116" t="s">
        <v>65</v>
      </c>
      <c r="H11" s="116" t="s">
        <v>64</v>
      </c>
      <c r="I11" s="116" t="s">
        <v>93</v>
      </c>
      <c r="J11" s="116" t="s">
        <v>36</v>
      </c>
      <c r="K11" s="116" t="s">
        <v>144</v>
      </c>
      <c r="L11" s="116" t="s">
        <v>167</v>
      </c>
      <c r="M11" s="31"/>
      <c r="N11" s="31"/>
      <c r="O11" s="31"/>
      <c r="P11" s="31"/>
      <c r="Q11" s="3">
        <v>19</v>
      </c>
      <c r="R11" s="3">
        <v>6</v>
      </c>
      <c r="T11" s="4">
        <v>4</v>
      </c>
      <c r="U11" s="4">
        <v>4</v>
      </c>
      <c r="V11" s="31" t="s">
        <v>834</v>
      </c>
      <c r="W11" s="20" t="s">
        <v>208</v>
      </c>
    </row>
    <row r="12" spans="1:23" ht="57">
      <c r="A12" s="21">
        <v>11</v>
      </c>
      <c r="B12" s="21">
        <v>111</v>
      </c>
      <c r="C12" s="20" t="s">
        <v>819</v>
      </c>
      <c r="D12" s="20" t="s">
        <v>820</v>
      </c>
      <c r="E12" s="20" t="s">
        <v>821</v>
      </c>
      <c r="F12" s="116" t="s">
        <v>166</v>
      </c>
      <c r="G12" s="116" t="s">
        <v>93</v>
      </c>
      <c r="H12" s="116" t="s">
        <v>105</v>
      </c>
      <c r="I12" s="116" t="s">
        <v>49</v>
      </c>
      <c r="J12" s="116" t="s">
        <v>52</v>
      </c>
      <c r="K12" s="116" t="s">
        <v>67</v>
      </c>
      <c r="L12" s="31"/>
      <c r="M12" s="31"/>
      <c r="N12" s="31"/>
      <c r="O12" s="31"/>
      <c r="P12" s="31"/>
      <c r="Q12" s="3">
        <v>21</v>
      </c>
      <c r="R12" s="3">
        <v>6</v>
      </c>
      <c r="T12" s="4">
        <v>4</v>
      </c>
      <c r="U12" s="4">
        <v>5</v>
      </c>
      <c r="V12" s="31" t="s">
        <v>835</v>
      </c>
      <c r="W12" s="20" t="s">
        <v>836</v>
      </c>
    </row>
    <row r="13" spans="1:23" ht="135">
      <c r="A13" s="21">
        <v>12</v>
      </c>
      <c r="B13" s="21">
        <v>112</v>
      </c>
      <c r="C13" s="20" t="s">
        <v>460</v>
      </c>
      <c r="D13" s="20" t="s">
        <v>848</v>
      </c>
      <c r="E13" s="20" t="s">
        <v>708</v>
      </c>
      <c r="F13" s="31" t="s">
        <v>93</v>
      </c>
      <c r="G13" s="116" t="s">
        <v>152</v>
      </c>
      <c r="H13" s="116" t="s">
        <v>48</v>
      </c>
      <c r="I13" s="116" t="s">
        <v>175</v>
      </c>
      <c r="J13" s="31" t="s">
        <v>137</v>
      </c>
      <c r="K13" s="116" t="s">
        <v>138</v>
      </c>
      <c r="L13" s="116" t="s">
        <v>139</v>
      </c>
      <c r="M13" s="116" t="s">
        <v>9</v>
      </c>
      <c r="N13" s="31"/>
      <c r="O13" s="31"/>
      <c r="P13" s="31"/>
      <c r="Q13" s="3">
        <v>25</v>
      </c>
      <c r="R13" s="3">
        <v>6</v>
      </c>
      <c r="T13" s="4">
        <v>4</v>
      </c>
      <c r="U13" s="4">
        <v>6</v>
      </c>
      <c r="V13" s="31" t="s">
        <v>837</v>
      </c>
      <c r="W13" s="20" t="s">
        <v>707</v>
      </c>
    </row>
    <row r="14" spans="1:23" ht="46">
      <c r="A14" s="21">
        <v>13</v>
      </c>
      <c r="B14" s="107">
        <v>201</v>
      </c>
      <c r="C14" s="20" t="s">
        <v>792</v>
      </c>
      <c r="D14" s="20" t="s">
        <v>789</v>
      </c>
      <c r="E14" s="20" t="s">
        <v>800</v>
      </c>
      <c r="F14" s="117" t="s">
        <v>85</v>
      </c>
      <c r="G14" s="117" t="s">
        <v>168</v>
      </c>
      <c r="H14" s="117" t="s">
        <v>176</v>
      </c>
      <c r="I14" s="117" t="s">
        <v>37</v>
      </c>
      <c r="J14" s="117" t="s">
        <v>126</v>
      </c>
      <c r="K14" s="117" t="s">
        <v>153</v>
      </c>
      <c r="L14" s="31"/>
      <c r="M14" s="31"/>
      <c r="N14" s="31"/>
      <c r="O14" s="31"/>
      <c r="P14" s="31"/>
      <c r="Q14" s="3">
        <v>28</v>
      </c>
      <c r="R14" s="3">
        <v>6</v>
      </c>
      <c r="T14" s="4">
        <v>4</v>
      </c>
      <c r="U14" s="4">
        <v>20</v>
      </c>
      <c r="V14" s="31" t="s">
        <v>799</v>
      </c>
      <c r="W14" s="20" t="s">
        <v>790</v>
      </c>
    </row>
    <row r="15" spans="1:23" ht="57">
      <c r="A15" s="21">
        <v>14</v>
      </c>
      <c r="B15" s="107">
        <v>202</v>
      </c>
      <c r="C15" s="20" t="s">
        <v>793</v>
      </c>
      <c r="D15" s="20" t="s">
        <v>207</v>
      </c>
      <c r="E15" s="20" t="s">
        <v>788</v>
      </c>
      <c r="F15" s="117" t="s">
        <v>187</v>
      </c>
      <c r="G15" s="117" t="s">
        <v>169</v>
      </c>
      <c r="H15" s="117" t="s">
        <v>116</v>
      </c>
      <c r="I15" s="117" t="s">
        <v>117</v>
      </c>
      <c r="J15" s="117" t="s">
        <v>39</v>
      </c>
      <c r="K15" s="117" t="s">
        <v>53</v>
      </c>
      <c r="L15" s="31"/>
      <c r="M15" s="31"/>
      <c r="N15" s="31"/>
      <c r="O15" s="31"/>
      <c r="P15" s="31"/>
      <c r="Q15" s="3">
        <v>31</v>
      </c>
      <c r="R15" s="3">
        <v>6</v>
      </c>
      <c r="T15" s="4">
        <v>4</v>
      </c>
      <c r="U15" s="4">
        <v>25</v>
      </c>
      <c r="V15" s="31" t="s">
        <v>803</v>
      </c>
      <c r="W15" s="20" t="s">
        <v>787</v>
      </c>
    </row>
    <row r="16" spans="1:23" ht="46">
      <c r="A16" s="21">
        <v>15</v>
      </c>
      <c r="B16" s="107">
        <v>203</v>
      </c>
      <c r="C16" s="20" t="s">
        <v>794</v>
      </c>
      <c r="D16" s="20" t="s">
        <v>207</v>
      </c>
      <c r="E16" s="20" t="s">
        <v>791</v>
      </c>
      <c r="F16" s="117" t="s">
        <v>188</v>
      </c>
      <c r="G16" s="117" t="s">
        <v>50</v>
      </c>
      <c r="H16" s="117" t="s">
        <v>127</v>
      </c>
      <c r="I16" s="117" t="s">
        <v>304</v>
      </c>
      <c r="J16" s="117" t="s">
        <v>170</v>
      </c>
      <c r="K16" s="117" t="s">
        <v>37</v>
      </c>
      <c r="L16" s="31"/>
      <c r="M16" s="31"/>
      <c r="N16" s="31"/>
      <c r="O16" s="31"/>
      <c r="P16" s="31"/>
      <c r="Q16" s="3">
        <v>34</v>
      </c>
      <c r="R16" s="3">
        <v>6</v>
      </c>
      <c r="T16" s="4">
        <v>4</v>
      </c>
      <c r="U16" s="4">
        <v>30</v>
      </c>
      <c r="V16" s="31" t="s">
        <v>801</v>
      </c>
      <c r="W16" s="20" t="s">
        <v>802</v>
      </c>
    </row>
    <row r="17" spans="1:23" ht="46">
      <c r="A17" s="21">
        <v>16</v>
      </c>
      <c r="B17" s="107">
        <v>204</v>
      </c>
      <c r="C17" s="20" t="s">
        <v>795</v>
      </c>
      <c r="D17" s="20" t="s">
        <v>207</v>
      </c>
      <c r="E17" s="20" t="s">
        <v>796</v>
      </c>
      <c r="F17" s="117" t="s">
        <v>86</v>
      </c>
      <c r="G17" s="117" t="s">
        <v>51</v>
      </c>
      <c r="H17" s="117" t="s">
        <v>75</v>
      </c>
      <c r="I17" s="117" t="s">
        <v>71</v>
      </c>
      <c r="J17" s="117" t="s">
        <v>38</v>
      </c>
      <c r="K17" s="117" t="s">
        <v>127</v>
      </c>
      <c r="L17" s="31"/>
      <c r="M17" s="31"/>
      <c r="N17" s="31"/>
      <c r="O17" s="31"/>
      <c r="P17" s="31"/>
      <c r="Q17" s="3">
        <v>37</v>
      </c>
      <c r="R17" s="3">
        <v>6</v>
      </c>
      <c r="T17" s="4">
        <v>4</v>
      </c>
      <c r="U17" s="4">
        <v>35</v>
      </c>
      <c r="V17" s="31" t="s">
        <v>798</v>
      </c>
      <c r="W17" s="20" t="s">
        <v>797</v>
      </c>
    </row>
    <row r="18" spans="1:23">
      <c r="A18" s="21">
        <v>17</v>
      </c>
    </row>
    <row r="19" spans="1:23">
      <c r="A19" s="21">
        <v>18</v>
      </c>
    </row>
    <row r="20" spans="1:23">
      <c r="A20" s="21">
        <v>19</v>
      </c>
    </row>
    <row r="21" spans="1:23">
      <c r="A21" s="21">
        <v>20</v>
      </c>
    </row>
    <row r="22" spans="1:23">
      <c r="A22" s="21">
        <v>21</v>
      </c>
    </row>
    <row r="23" spans="1:23">
      <c r="A23" s="21">
        <v>22</v>
      </c>
    </row>
    <row r="24" spans="1:23">
      <c r="A24" s="21">
        <v>23</v>
      </c>
    </row>
    <row r="25" spans="1:23">
      <c r="A25" s="21">
        <v>24</v>
      </c>
    </row>
    <row r="26" spans="1:23">
      <c r="A26" s="21">
        <v>25</v>
      </c>
    </row>
    <row r="27" spans="1:23">
      <c r="A27" s="21">
        <v>26</v>
      </c>
    </row>
    <row r="28" spans="1:23">
      <c r="A28" s="21">
        <v>27</v>
      </c>
    </row>
    <row r="29" spans="1:23">
      <c r="A29" s="21">
        <v>28</v>
      </c>
    </row>
    <row r="30" spans="1:23">
      <c r="A30" s="21">
        <v>29</v>
      </c>
    </row>
    <row r="31" spans="1:23">
      <c r="A31" s="21">
        <v>30</v>
      </c>
    </row>
    <row r="32" spans="1:23">
      <c r="A32" s="21">
        <v>31</v>
      </c>
    </row>
    <row r="33" spans="1:5">
      <c r="A33" s="21">
        <v>32</v>
      </c>
    </row>
    <row r="34" spans="1:5">
      <c r="A34" s="21">
        <v>33</v>
      </c>
    </row>
    <row r="35" spans="1:5">
      <c r="A35" s="21">
        <v>34</v>
      </c>
    </row>
    <row r="36" spans="1:5">
      <c r="A36" s="21">
        <v>35</v>
      </c>
    </row>
    <row r="37" spans="1:5">
      <c r="A37" s="21">
        <v>36</v>
      </c>
    </row>
    <row r="38" spans="1:5">
      <c r="A38" s="21">
        <v>37</v>
      </c>
      <c r="E38"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5"/>
  <sheetViews>
    <sheetView workbookViewId="0">
      <selection activeCell="F18" sqref="F18"/>
    </sheetView>
  </sheetViews>
  <sheetFormatPr baseColWidth="10" defaultRowHeight="15" x14ac:dyDescent="0"/>
  <cols>
    <col min="1" max="1" width="4.1640625" style="66" customWidth="1"/>
    <col min="2" max="2" width="8.83203125" style="66" customWidth="1"/>
    <col min="3" max="5" width="10.83203125" style="66"/>
    <col min="6" max="6" width="19" style="97" customWidth="1"/>
    <col min="7" max="7" width="33" style="72" customWidth="1"/>
    <col min="8" max="8" width="33.83203125" style="66" customWidth="1"/>
    <col min="9" max="16" width="6.1640625" style="66" customWidth="1"/>
    <col min="17" max="16384" width="10.83203125" style="66"/>
  </cols>
  <sheetData>
    <row r="2" spans="1:17">
      <c r="I2" s="66" t="s">
        <v>912</v>
      </c>
    </row>
    <row r="3" spans="1:17" ht="18">
      <c r="B3" s="67" t="s">
        <v>338</v>
      </c>
      <c r="C3" s="68" t="s">
        <v>386</v>
      </c>
      <c r="D3" s="67" t="s">
        <v>396</v>
      </c>
      <c r="E3" s="67" t="s">
        <v>339</v>
      </c>
      <c r="F3" s="71" t="s">
        <v>244</v>
      </c>
      <c r="G3" s="71" t="s">
        <v>236</v>
      </c>
      <c r="H3" s="67" t="s">
        <v>413</v>
      </c>
      <c r="I3" s="67" t="s">
        <v>257</v>
      </c>
      <c r="J3" s="67" t="s">
        <v>263</v>
      </c>
      <c r="K3" s="67" t="s">
        <v>258</v>
      </c>
      <c r="L3" s="67" t="s">
        <v>261</v>
      </c>
      <c r="M3" s="67" t="s">
        <v>262</v>
      </c>
      <c r="N3" s="67" t="s">
        <v>259</v>
      </c>
      <c r="O3" s="67" t="s">
        <v>260</v>
      </c>
      <c r="P3" s="118" t="s">
        <v>856</v>
      </c>
      <c r="Q3" s="67" t="s">
        <v>755</v>
      </c>
    </row>
    <row r="4" spans="1:17" ht="31">
      <c r="A4" s="66">
        <v>1</v>
      </c>
      <c r="B4" s="76" t="s">
        <v>412</v>
      </c>
      <c r="C4" s="66" t="s">
        <v>395</v>
      </c>
      <c r="D4" s="69" t="s">
        <v>425</v>
      </c>
      <c r="E4" s="69" t="s">
        <v>395</v>
      </c>
      <c r="F4" s="70" t="s">
        <v>748</v>
      </c>
      <c r="G4" s="70" t="s">
        <v>747</v>
      </c>
      <c r="H4" s="70" t="s">
        <v>767</v>
      </c>
      <c r="I4" s="70">
        <v>0</v>
      </c>
      <c r="J4" s="70">
        <v>0</v>
      </c>
      <c r="K4" s="70">
        <v>4</v>
      </c>
      <c r="L4" s="70">
        <v>0</v>
      </c>
      <c r="M4" s="70">
        <v>0</v>
      </c>
      <c r="N4" s="70">
        <v>0</v>
      </c>
      <c r="O4" s="70">
        <v>0</v>
      </c>
      <c r="P4" s="119">
        <f>SUM(I4:O4)</f>
        <v>4</v>
      </c>
      <c r="Q4" s="69" t="s">
        <v>397</v>
      </c>
    </row>
    <row r="5" spans="1:17" ht="44">
      <c r="A5" s="66">
        <v>2</v>
      </c>
      <c r="B5" s="76" t="s">
        <v>554</v>
      </c>
      <c r="C5" s="66" t="s">
        <v>744</v>
      </c>
      <c r="D5" s="69" t="s">
        <v>424</v>
      </c>
      <c r="E5" s="69" t="s">
        <v>395</v>
      </c>
      <c r="F5" s="70" t="s">
        <v>749</v>
      </c>
      <c r="G5" s="70" t="s">
        <v>430</v>
      </c>
      <c r="H5" s="70" t="s">
        <v>768</v>
      </c>
      <c r="I5" s="70">
        <v>0</v>
      </c>
      <c r="J5" s="70">
        <v>0</v>
      </c>
      <c r="K5" s="70">
        <v>1</v>
      </c>
      <c r="L5" s="70">
        <v>3</v>
      </c>
      <c r="M5" s="70">
        <v>0</v>
      </c>
      <c r="N5" s="70">
        <v>0</v>
      </c>
      <c r="O5" s="70">
        <v>0</v>
      </c>
      <c r="P5" s="119">
        <f t="shared" ref="P5:P15" si="0">SUM(I5:O5)</f>
        <v>4</v>
      </c>
      <c r="Q5" s="69" t="s">
        <v>397</v>
      </c>
    </row>
    <row r="6" spans="1:17" ht="31">
      <c r="A6" s="66">
        <v>3</v>
      </c>
      <c r="B6" s="76" t="s">
        <v>407</v>
      </c>
      <c r="C6" s="66" t="s">
        <v>388</v>
      </c>
      <c r="D6" s="69" t="s">
        <v>401</v>
      </c>
      <c r="E6" s="69" t="s">
        <v>389</v>
      </c>
      <c r="F6" s="70" t="s">
        <v>750</v>
      </c>
      <c r="H6" s="70" t="s">
        <v>771</v>
      </c>
      <c r="I6" s="70">
        <v>0</v>
      </c>
      <c r="J6" s="70">
        <v>2</v>
      </c>
      <c r="K6" s="70">
        <v>0</v>
      </c>
      <c r="L6" s="70">
        <v>2</v>
      </c>
      <c r="M6" s="70">
        <v>0</v>
      </c>
      <c r="N6" s="70">
        <v>0</v>
      </c>
      <c r="O6" s="70">
        <v>0</v>
      </c>
      <c r="P6" s="119">
        <f t="shared" si="0"/>
        <v>4</v>
      </c>
      <c r="Q6" s="69" t="s">
        <v>759</v>
      </c>
    </row>
    <row r="7" spans="1:17" ht="44">
      <c r="A7" s="66">
        <v>4</v>
      </c>
      <c r="B7" s="76" t="s">
        <v>408</v>
      </c>
      <c r="C7" s="66" t="s">
        <v>389</v>
      </c>
      <c r="D7" s="69" t="s">
        <v>403</v>
      </c>
      <c r="E7" s="69" t="s">
        <v>389</v>
      </c>
      <c r="F7" s="70" t="s">
        <v>746</v>
      </c>
      <c r="G7" s="70" t="s">
        <v>557</v>
      </c>
      <c r="H7" s="70" t="s">
        <v>772</v>
      </c>
      <c r="I7" s="70">
        <v>3</v>
      </c>
      <c r="J7" s="70">
        <v>0</v>
      </c>
      <c r="K7" s="70">
        <v>1</v>
      </c>
      <c r="L7" s="70">
        <v>0</v>
      </c>
      <c r="M7" s="70">
        <v>0</v>
      </c>
      <c r="N7" s="70">
        <v>0</v>
      </c>
      <c r="O7" s="70">
        <v>0</v>
      </c>
      <c r="P7" s="119">
        <f t="shared" si="0"/>
        <v>4</v>
      </c>
      <c r="Q7" s="69" t="s">
        <v>760</v>
      </c>
    </row>
    <row r="8" spans="1:17" ht="44">
      <c r="A8" s="66">
        <v>5</v>
      </c>
      <c r="B8" s="76" t="s">
        <v>751</v>
      </c>
      <c r="C8" s="66" t="s">
        <v>753</v>
      </c>
      <c r="D8" s="69" t="s">
        <v>752</v>
      </c>
      <c r="E8" s="69" t="s">
        <v>389</v>
      </c>
      <c r="F8" s="70" t="s">
        <v>422</v>
      </c>
      <c r="G8" s="70" t="s">
        <v>754</v>
      </c>
      <c r="H8" s="70" t="s">
        <v>780</v>
      </c>
      <c r="I8" s="70">
        <v>0</v>
      </c>
      <c r="J8" s="70">
        <v>0</v>
      </c>
      <c r="K8" s="70">
        <v>3</v>
      </c>
      <c r="L8" s="70">
        <v>0</v>
      </c>
      <c r="M8" s="70">
        <v>0</v>
      </c>
      <c r="N8" s="70">
        <v>1</v>
      </c>
      <c r="O8" s="70">
        <v>0</v>
      </c>
      <c r="P8" s="119">
        <f t="shared" si="0"/>
        <v>4</v>
      </c>
      <c r="Q8" s="69" t="s">
        <v>764</v>
      </c>
    </row>
    <row r="9" spans="1:17" ht="44">
      <c r="A9" s="66">
        <v>6</v>
      </c>
      <c r="B9" s="76" t="s">
        <v>411</v>
      </c>
      <c r="C9" s="66" t="s">
        <v>393</v>
      </c>
      <c r="D9" s="69" t="s">
        <v>400</v>
      </c>
      <c r="E9" s="69" t="s">
        <v>417</v>
      </c>
      <c r="F9" s="70" t="s">
        <v>781</v>
      </c>
      <c r="H9" s="70" t="s">
        <v>769</v>
      </c>
      <c r="I9" s="70">
        <v>1</v>
      </c>
      <c r="J9" s="70">
        <v>0</v>
      </c>
      <c r="K9" s="70">
        <v>2</v>
      </c>
      <c r="L9" s="70">
        <v>1</v>
      </c>
      <c r="M9" s="70">
        <v>0</v>
      </c>
      <c r="N9" s="70">
        <v>0</v>
      </c>
      <c r="O9" s="70">
        <v>0</v>
      </c>
      <c r="P9" s="119">
        <f t="shared" si="0"/>
        <v>4</v>
      </c>
      <c r="Q9" s="69" t="s">
        <v>770</v>
      </c>
    </row>
    <row r="10" spans="1:17" ht="31">
      <c r="A10" s="66">
        <v>7</v>
      </c>
      <c r="B10" s="76" t="s">
        <v>410</v>
      </c>
      <c r="C10" s="66" t="s">
        <v>391</v>
      </c>
      <c r="D10" s="69" t="s">
        <v>398</v>
      </c>
      <c r="E10" s="69" t="s">
        <v>415</v>
      </c>
      <c r="F10" s="70" t="s">
        <v>343</v>
      </c>
      <c r="G10" s="70" t="s">
        <v>427</v>
      </c>
      <c r="H10" s="70" t="s">
        <v>765</v>
      </c>
      <c r="I10" s="70">
        <v>0</v>
      </c>
      <c r="J10" s="70">
        <v>0</v>
      </c>
      <c r="K10" s="70">
        <v>0</v>
      </c>
      <c r="L10" s="70">
        <v>1</v>
      </c>
      <c r="M10" s="70">
        <v>0</v>
      </c>
      <c r="N10" s="70">
        <v>3</v>
      </c>
      <c r="O10" s="70">
        <v>0</v>
      </c>
      <c r="P10" s="119">
        <f t="shared" si="0"/>
        <v>4</v>
      </c>
      <c r="Q10" s="69" t="s">
        <v>763</v>
      </c>
    </row>
    <row r="11" spans="1:17" ht="44">
      <c r="A11" s="66">
        <v>8</v>
      </c>
      <c r="B11" s="76" t="s">
        <v>406</v>
      </c>
      <c r="C11" s="66" t="s">
        <v>387</v>
      </c>
      <c r="D11" s="69" t="s">
        <v>402</v>
      </c>
      <c r="E11" s="69" t="s">
        <v>415</v>
      </c>
      <c r="F11" s="70" t="s">
        <v>342</v>
      </c>
      <c r="G11" s="70" t="s">
        <v>428</v>
      </c>
      <c r="H11" s="70" t="s">
        <v>779</v>
      </c>
      <c r="I11" s="70">
        <v>0</v>
      </c>
      <c r="J11" s="70">
        <v>1</v>
      </c>
      <c r="K11" s="70">
        <v>0</v>
      </c>
      <c r="L11" s="70">
        <v>1</v>
      </c>
      <c r="M11" s="70">
        <v>2</v>
      </c>
      <c r="N11" s="70">
        <v>0</v>
      </c>
      <c r="O11" s="70">
        <v>0</v>
      </c>
      <c r="P11" s="119">
        <f t="shared" si="0"/>
        <v>4</v>
      </c>
      <c r="Q11" s="69" t="s">
        <v>762</v>
      </c>
    </row>
    <row r="12" spans="1:17" ht="31">
      <c r="A12" s="66">
        <v>9</v>
      </c>
      <c r="B12" s="76" t="s">
        <v>556</v>
      </c>
      <c r="C12" s="66" t="s">
        <v>392</v>
      </c>
      <c r="D12" s="69" t="s">
        <v>399</v>
      </c>
      <c r="E12" s="69" t="s">
        <v>415</v>
      </c>
      <c r="F12" s="70" t="s">
        <v>423</v>
      </c>
      <c r="G12" s="70" t="s">
        <v>426</v>
      </c>
      <c r="H12" s="70" t="s">
        <v>766</v>
      </c>
      <c r="I12" s="70">
        <v>0</v>
      </c>
      <c r="J12" s="70">
        <v>3</v>
      </c>
      <c r="K12" s="70">
        <v>1</v>
      </c>
      <c r="L12" s="70">
        <v>0</v>
      </c>
      <c r="M12" s="70">
        <v>0</v>
      </c>
      <c r="N12" s="70">
        <v>0</v>
      </c>
      <c r="O12" s="70">
        <v>0</v>
      </c>
      <c r="P12" s="119">
        <f t="shared" si="0"/>
        <v>4</v>
      </c>
      <c r="Q12" s="69" t="s">
        <v>758</v>
      </c>
    </row>
    <row r="13" spans="1:17" ht="31">
      <c r="A13" s="66">
        <v>10</v>
      </c>
      <c r="B13" s="76" t="s">
        <v>409</v>
      </c>
      <c r="C13" s="66" t="s">
        <v>390</v>
      </c>
      <c r="D13" s="69" t="s">
        <v>404</v>
      </c>
      <c r="E13" s="69" t="s">
        <v>414</v>
      </c>
      <c r="F13" s="70" t="s">
        <v>421</v>
      </c>
      <c r="G13" s="70" t="s">
        <v>773</v>
      </c>
      <c r="H13" s="70" t="s">
        <v>777</v>
      </c>
      <c r="I13" s="70">
        <v>2</v>
      </c>
      <c r="J13" s="70">
        <v>0</v>
      </c>
      <c r="K13" s="70">
        <v>0</v>
      </c>
      <c r="L13" s="70">
        <v>0</v>
      </c>
      <c r="M13" s="70">
        <v>2</v>
      </c>
      <c r="N13" s="70">
        <v>0</v>
      </c>
      <c r="O13" s="70">
        <v>0</v>
      </c>
      <c r="P13" s="119">
        <f t="shared" si="0"/>
        <v>4</v>
      </c>
      <c r="Q13" s="69" t="s">
        <v>761</v>
      </c>
    </row>
    <row r="14" spans="1:17" ht="44">
      <c r="A14" s="66">
        <v>11</v>
      </c>
      <c r="B14" s="76" t="s">
        <v>555</v>
      </c>
      <c r="C14" s="66" t="s">
        <v>745</v>
      </c>
      <c r="D14" s="69" t="s">
        <v>418</v>
      </c>
      <c r="E14" s="69" t="s">
        <v>416</v>
      </c>
      <c r="F14" s="70" t="s">
        <v>419</v>
      </c>
      <c r="G14" s="70" t="s">
        <v>429</v>
      </c>
      <c r="H14" s="70" t="s">
        <v>776</v>
      </c>
      <c r="I14" s="70">
        <v>1</v>
      </c>
      <c r="J14" s="70">
        <v>0</v>
      </c>
      <c r="K14" s="70">
        <v>0</v>
      </c>
      <c r="L14" s="70">
        <v>0</v>
      </c>
      <c r="M14" s="70">
        <v>3</v>
      </c>
      <c r="N14" s="70">
        <v>0</v>
      </c>
      <c r="O14" s="70">
        <v>0</v>
      </c>
      <c r="P14" s="119">
        <f t="shared" si="0"/>
        <v>4</v>
      </c>
      <c r="Q14" s="69" t="s">
        <v>757</v>
      </c>
    </row>
    <row r="15" spans="1:17" ht="70">
      <c r="A15" s="66">
        <v>12</v>
      </c>
      <c r="B15" s="76" t="s">
        <v>153</v>
      </c>
      <c r="C15" s="66" t="s">
        <v>394</v>
      </c>
      <c r="D15" s="69" t="s">
        <v>405</v>
      </c>
      <c r="E15" s="69" t="s">
        <v>416</v>
      </c>
      <c r="F15" s="70" t="s">
        <v>420</v>
      </c>
      <c r="G15" s="70"/>
      <c r="H15" s="70" t="s">
        <v>778</v>
      </c>
      <c r="I15" s="70">
        <v>0</v>
      </c>
      <c r="J15" s="70">
        <v>0</v>
      </c>
      <c r="K15" s="70">
        <v>0</v>
      </c>
      <c r="L15" s="70">
        <v>0</v>
      </c>
      <c r="M15" s="70">
        <v>4</v>
      </c>
      <c r="N15" s="70">
        <v>0</v>
      </c>
      <c r="O15" s="70">
        <v>0</v>
      </c>
      <c r="P15" s="119">
        <f t="shared" si="0"/>
        <v>4</v>
      </c>
      <c r="Q15" s="69" t="s">
        <v>756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zoomScale="125" zoomScaleNormal="125" zoomScalePageLayoutView="125" workbookViewId="0">
      <pane xSplit="2" ySplit="2" topLeftCell="C3" activePane="bottomRight" state="frozen"/>
      <selection pane="topRight" activeCell="C1" sqref="C1"/>
      <selection pane="bottomLeft" activeCell="A3" sqref="A3"/>
      <selection pane="bottomRight" activeCell="G20" sqref="G20"/>
    </sheetView>
  </sheetViews>
  <sheetFormatPr baseColWidth="10" defaultRowHeight="15" x14ac:dyDescent="0"/>
  <cols>
    <col min="1" max="1" width="4.83203125" style="3" customWidth="1"/>
    <col min="2" max="3" width="6.1640625" style="3" customWidth="1"/>
    <col min="4" max="4" width="11.33203125" style="32" customWidth="1"/>
    <col min="5" max="5" width="10.83203125" style="3"/>
    <col min="6" max="6" width="19" style="3" customWidth="1"/>
    <col min="7" max="7" width="23.83203125" style="4" customWidth="1"/>
    <col min="8" max="8" width="20.33203125" style="4" customWidth="1"/>
    <col min="9" max="9" width="20.5" style="4" customWidth="1"/>
    <col min="10" max="10" width="18.1640625" style="4" customWidth="1"/>
    <col min="11" max="12" width="17.6640625" style="4" customWidth="1"/>
    <col min="13" max="16384" width="10.83203125" style="3"/>
  </cols>
  <sheetData>
    <row r="1" spans="1:16" ht="17" customHeight="1">
      <c r="A1" s="2" t="s">
        <v>472</v>
      </c>
      <c r="G1" s="30" t="s">
        <v>218</v>
      </c>
      <c r="H1" s="30" t="s">
        <v>219</v>
      </c>
      <c r="I1" s="30" t="s">
        <v>220</v>
      </c>
      <c r="J1" s="30" t="s">
        <v>316</v>
      </c>
      <c r="K1" s="30" t="s">
        <v>317</v>
      </c>
      <c r="L1" s="30" t="s">
        <v>318</v>
      </c>
      <c r="M1" s="33"/>
      <c r="N1" s="33"/>
      <c r="O1" s="33"/>
      <c r="P1" s="33"/>
    </row>
    <row r="2" spans="1:16" ht="18">
      <c r="A2" s="2" t="s">
        <v>235</v>
      </c>
      <c r="B2" s="34" t="s">
        <v>209</v>
      </c>
      <c r="C2" s="82" t="s">
        <v>210</v>
      </c>
      <c r="D2" s="83" t="s">
        <v>212</v>
      </c>
      <c r="E2" s="82" t="s">
        <v>211</v>
      </c>
      <c r="F2" s="34" t="s">
        <v>213</v>
      </c>
      <c r="G2" s="36" t="s">
        <v>231</v>
      </c>
      <c r="H2" s="36" t="s">
        <v>232</v>
      </c>
      <c r="I2" s="36" t="s">
        <v>233</v>
      </c>
      <c r="J2" s="36" t="s">
        <v>238</v>
      </c>
      <c r="K2" s="36" t="s">
        <v>242</v>
      </c>
      <c r="L2" s="36" t="s">
        <v>241</v>
      </c>
      <c r="M2" s="37"/>
    </row>
    <row r="3" spans="1:16" s="87" customFormat="1" ht="31">
      <c r="B3" s="88">
        <v>0.14000000000000001</v>
      </c>
      <c r="C3" s="89">
        <f>B3</f>
        <v>0.14000000000000001</v>
      </c>
      <c r="D3" s="90">
        <f t="shared" ref="D3:D12" si="0">1/(1-C3)</f>
        <v>1.1627906976744187</v>
      </c>
      <c r="E3" s="89">
        <f>1-C3</f>
        <v>0.86</v>
      </c>
      <c r="F3" s="91" t="s">
        <v>215</v>
      </c>
      <c r="G3" s="92" t="s">
        <v>329</v>
      </c>
      <c r="H3" s="92" t="s">
        <v>321</v>
      </c>
      <c r="I3" s="92" t="s">
        <v>669</v>
      </c>
      <c r="J3" s="92" t="s">
        <v>678</v>
      </c>
      <c r="K3" s="92" t="s">
        <v>684</v>
      </c>
      <c r="L3" s="92" t="s">
        <v>438</v>
      </c>
    </row>
    <row r="4" spans="1:16" s="87" customFormat="1" ht="31">
      <c r="B4" s="88">
        <v>0.13</v>
      </c>
      <c r="C4" s="89">
        <f t="shared" ref="C4:C11" si="1">B4+C3</f>
        <v>0.27</v>
      </c>
      <c r="D4" s="90">
        <f t="shared" si="0"/>
        <v>1.3698630136986301</v>
      </c>
      <c r="E4" s="89">
        <f t="shared" ref="E4:E11" si="2">1-C4</f>
        <v>0.73</v>
      </c>
      <c r="F4" s="91" t="s">
        <v>215</v>
      </c>
      <c r="G4" s="92" t="s">
        <v>322</v>
      </c>
      <c r="H4" s="92" t="s">
        <v>475</v>
      </c>
      <c r="I4" s="92" t="s">
        <v>670</v>
      </c>
      <c r="J4" s="92" t="s">
        <v>679</v>
      </c>
      <c r="K4" s="92" t="s">
        <v>685</v>
      </c>
      <c r="L4" s="92" t="s">
        <v>439</v>
      </c>
    </row>
    <row r="5" spans="1:16" s="87" customFormat="1" ht="31">
      <c r="B5" s="88">
        <v>0.12</v>
      </c>
      <c r="C5" s="89">
        <f t="shared" si="1"/>
        <v>0.39</v>
      </c>
      <c r="D5" s="90">
        <f t="shared" si="0"/>
        <v>1.639344262295082</v>
      </c>
      <c r="E5" s="89">
        <f t="shared" si="2"/>
        <v>0.61</v>
      </c>
      <c r="F5" s="91" t="s">
        <v>216</v>
      </c>
      <c r="G5" s="92" t="s">
        <v>325</v>
      </c>
      <c r="H5" s="92" t="s">
        <v>323</v>
      </c>
      <c r="I5" s="92" t="s">
        <v>671</v>
      </c>
      <c r="J5" s="92" t="s">
        <v>680</v>
      </c>
      <c r="K5" s="92" t="s">
        <v>686</v>
      </c>
      <c r="L5" s="92" t="s">
        <v>440</v>
      </c>
    </row>
    <row r="6" spans="1:16" s="87" customFormat="1" ht="31">
      <c r="B6" s="88">
        <v>0.11</v>
      </c>
      <c r="C6" s="89">
        <f t="shared" si="1"/>
        <v>0.5</v>
      </c>
      <c r="D6" s="90">
        <f t="shared" si="0"/>
        <v>2</v>
      </c>
      <c r="E6" s="89">
        <f t="shared" si="2"/>
        <v>0.5</v>
      </c>
      <c r="F6" s="91" t="s">
        <v>216</v>
      </c>
      <c r="G6" s="92" t="s">
        <v>326</v>
      </c>
      <c r="H6" s="92" t="s">
        <v>324</v>
      </c>
      <c r="I6" s="92" t="s">
        <v>672</v>
      </c>
      <c r="J6" s="92" t="s">
        <v>681</v>
      </c>
      <c r="K6" s="92" t="s">
        <v>687</v>
      </c>
      <c r="L6" s="92" t="s">
        <v>441</v>
      </c>
    </row>
    <row r="7" spans="1:16" s="87" customFormat="1" ht="18">
      <c r="B7" s="88">
        <v>0.1</v>
      </c>
      <c r="C7" s="89">
        <f t="shared" si="1"/>
        <v>0.6</v>
      </c>
      <c r="D7" s="90">
        <f t="shared" si="0"/>
        <v>2.5</v>
      </c>
      <c r="E7" s="89">
        <f t="shared" si="2"/>
        <v>0.4</v>
      </c>
      <c r="F7" s="91" t="s">
        <v>216</v>
      </c>
      <c r="G7" s="92" t="s">
        <v>327</v>
      </c>
      <c r="H7" s="92" t="s">
        <v>319</v>
      </c>
      <c r="I7" s="92" t="s">
        <v>673</v>
      </c>
      <c r="J7" s="92" t="s">
        <v>682</v>
      </c>
      <c r="K7" s="92" t="s">
        <v>437</v>
      </c>
      <c r="L7" s="92" t="s">
        <v>442</v>
      </c>
    </row>
    <row r="8" spans="1:16" s="87" customFormat="1" ht="18">
      <c r="B8" s="88">
        <v>0.09</v>
      </c>
      <c r="C8" s="89">
        <f t="shared" si="1"/>
        <v>0.69</v>
      </c>
      <c r="D8" s="90">
        <f t="shared" si="0"/>
        <v>3.2258064516129026</v>
      </c>
      <c r="E8" s="89">
        <f t="shared" si="2"/>
        <v>0.31000000000000005</v>
      </c>
      <c r="F8" s="91" t="s">
        <v>214</v>
      </c>
      <c r="G8" s="92" t="s">
        <v>328</v>
      </c>
      <c r="H8" s="92" t="s">
        <v>320</v>
      </c>
      <c r="I8" s="92" t="s">
        <v>674</v>
      </c>
      <c r="J8" s="92" t="s">
        <v>683</v>
      </c>
      <c r="K8" s="93"/>
      <c r="L8" s="93" t="s">
        <v>443</v>
      </c>
    </row>
    <row r="9" spans="1:16" s="87" customFormat="1" ht="31">
      <c r="B9" s="88">
        <v>0.08</v>
      </c>
      <c r="C9" s="89">
        <f t="shared" si="1"/>
        <v>0.76999999999999991</v>
      </c>
      <c r="D9" s="90">
        <f t="shared" si="0"/>
        <v>4.3478260869565197</v>
      </c>
      <c r="E9" s="89">
        <f t="shared" si="2"/>
        <v>0.23000000000000009</v>
      </c>
      <c r="F9" s="91" t="s">
        <v>217</v>
      </c>
      <c r="G9" s="92" t="s">
        <v>334</v>
      </c>
      <c r="H9" s="92" t="s">
        <v>331</v>
      </c>
      <c r="I9" s="92" t="s">
        <v>675</v>
      </c>
      <c r="J9" s="92" t="s">
        <v>445</v>
      </c>
      <c r="K9" s="92" t="s">
        <v>435</v>
      </c>
      <c r="L9" s="92"/>
    </row>
    <row r="10" spans="1:16" s="87" customFormat="1" ht="18">
      <c r="B10" s="88">
        <v>7.0000000000000007E-2</v>
      </c>
      <c r="C10" s="89">
        <f t="shared" si="1"/>
        <v>0.83999999999999986</v>
      </c>
      <c r="D10" s="90">
        <f t="shared" si="0"/>
        <v>6.2499999999999947</v>
      </c>
      <c r="E10" s="89">
        <f t="shared" si="2"/>
        <v>0.16000000000000014</v>
      </c>
      <c r="F10" s="91" t="s">
        <v>217</v>
      </c>
      <c r="G10" s="92" t="s">
        <v>335</v>
      </c>
      <c r="H10" s="92" t="s">
        <v>332</v>
      </c>
      <c r="I10" s="92"/>
      <c r="J10" s="92"/>
      <c r="K10" s="92" t="s">
        <v>688</v>
      </c>
      <c r="L10" s="92"/>
    </row>
    <row r="11" spans="1:16" s="87" customFormat="1" ht="18">
      <c r="B11" s="88">
        <v>0.06</v>
      </c>
      <c r="C11" s="89">
        <f t="shared" si="1"/>
        <v>0.89999999999999991</v>
      </c>
      <c r="D11" s="90">
        <f t="shared" si="0"/>
        <v>9.9999999999999911</v>
      </c>
      <c r="E11" s="89">
        <f t="shared" si="2"/>
        <v>0.10000000000000009</v>
      </c>
      <c r="F11" s="91" t="s">
        <v>217</v>
      </c>
      <c r="G11" s="93"/>
      <c r="H11" s="93"/>
      <c r="I11" s="93"/>
      <c r="J11" s="93"/>
      <c r="K11" s="93"/>
      <c r="L11" s="93"/>
    </row>
    <row r="12" spans="1:16" s="87" customFormat="1" ht="34">
      <c r="B12" s="87" t="s">
        <v>474</v>
      </c>
      <c r="C12" s="88">
        <f>SUM(B3:B11)</f>
        <v>0.89999999999999991</v>
      </c>
      <c r="D12" s="94">
        <f t="shared" si="0"/>
        <v>9.9999999999999911</v>
      </c>
      <c r="E12" s="88">
        <f>1-C12</f>
        <v>0.10000000000000009</v>
      </c>
      <c r="F12" s="91" t="s">
        <v>279</v>
      </c>
      <c r="G12" s="92" t="s">
        <v>457</v>
      </c>
      <c r="H12" s="92" t="s">
        <v>456</v>
      </c>
      <c r="I12" s="92" t="s">
        <v>455</v>
      </c>
      <c r="J12" s="93"/>
      <c r="K12" s="93"/>
      <c r="L12" s="93"/>
    </row>
    <row r="13" spans="1:16" s="87" customFormat="1" ht="18">
      <c r="B13" s="95" t="s">
        <v>473</v>
      </c>
      <c r="C13" s="88">
        <f>B3+B4+B5+B9+B10</f>
        <v>0.54</v>
      </c>
      <c r="D13" s="94">
        <f>1/(1-C13)</f>
        <v>2.1739130434782612</v>
      </c>
      <c r="E13" s="88">
        <f>1-C13</f>
        <v>0.45999999999999996</v>
      </c>
      <c r="F13" s="91"/>
      <c r="G13" s="96" t="s">
        <v>218</v>
      </c>
      <c r="H13" s="96" t="s">
        <v>219</v>
      </c>
      <c r="I13" s="96" t="s">
        <v>220</v>
      </c>
      <c r="J13" s="93"/>
      <c r="K13" s="92" t="s">
        <v>436</v>
      </c>
      <c r="L13" s="93"/>
    </row>
    <row r="14" spans="1:16" s="87" customFormat="1" ht="18">
      <c r="B14" s="88"/>
      <c r="C14" s="88"/>
      <c r="D14" s="94"/>
      <c r="E14" s="95" t="s">
        <v>444</v>
      </c>
      <c r="F14" s="91" t="s">
        <v>315</v>
      </c>
      <c r="G14" s="92" t="s">
        <v>225</v>
      </c>
      <c r="H14" s="92" t="s">
        <v>224</v>
      </c>
      <c r="I14" s="92"/>
      <c r="J14" s="93"/>
      <c r="K14" s="93"/>
      <c r="L14" s="93"/>
    </row>
    <row r="15" spans="1:16" s="87" customFormat="1" ht="31">
      <c r="B15" s="88"/>
      <c r="C15" s="88"/>
      <c r="D15" s="94"/>
      <c r="E15" s="88"/>
      <c r="F15" s="91"/>
      <c r="G15" s="92" t="s">
        <v>433</v>
      </c>
      <c r="H15" s="92"/>
      <c r="I15" s="92"/>
      <c r="J15" s="93"/>
      <c r="K15" s="93"/>
      <c r="L15" s="93"/>
    </row>
    <row r="16" spans="1:16" s="87" customFormat="1" ht="18">
      <c r="B16" s="88"/>
      <c r="C16" s="88"/>
      <c r="D16" s="94"/>
      <c r="E16" s="88"/>
      <c r="F16" s="91"/>
      <c r="G16" s="92" t="s">
        <v>432</v>
      </c>
      <c r="H16" s="92"/>
      <c r="I16" s="92"/>
      <c r="J16" s="93"/>
      <c r="K16" s="93"/>
      <c r="L16" s="93"/>
    </row>
    <row r="17" spans="1:13" s="87" customFormat="1" ht="18">
      <c r="B17" s="88"/>
      <c r="C17" s="88"/>
      <c r="D17" s="94"/>
      <c r="E17" s="88"/>
      <c r="F17" s="91"/>
      <c r="G17" s="92" t="s">
        <v>431</v>
      </c>
      <c r="H17" s="92"/>
      <c r="I17" s="92"/>
      <c r="J17" s="93"/>
      <c r="K17" s="93"/>
      <c r="L17" s="93"/>
    </row>
    <row r="18" spans="1:13" s="87" customFormat="1" ht="18">
      <c r="B18" s="88"/>
      <c r="C18" s="88"/>
      <c r="D18" s="94"/>
      <c r="E18" s="88"/>
      <c r="F18" s="91"/>
      <c r="G18" s="92" t="s">
        <v>223</v>
      </c>
      <c r="H18" s="92" t="s">
        <v>226</v>
      </c>
      <c r="I18" s="92"/>
      <c r="J18" s="93"/>
      <c r="K18" s="93"/>
      <c r="L18" s="93"/>
    </row>
    <row r="19" spans="1:13" s="87" customFormat="1" ht="31">
      <c r="B19" s="88"/>
      <c r="C19" s="88"/>
      <c r="D19" s="94"/>
      <c r="E19" s="88"/>
      <c r="F19" s="91"/>
      <c r="G19" s="92" t="s">
        <v>222</v>
      </c>
      <c r="H19" s="92" t="s">
        <v>227</v>
      </c>
      <c r="I19" s="92"/>
      <c r="J19" s="93"/>
      <c r="K19" s="93"/>
      <c r="L19" s="93"/>
    </row>
    <row r="20" spans="1:13" s="87" customFormat="1" ht="32">
      <c r="B20" s="88"/>
      <c r="C20" s="88"/>
      <c r="D20" s="94"/>
      <c r="E20" s="88"/>
      <c r="F20" s="91"/>
      <c r="G20" s="93" t="s">
        <v>221</v>
      </c>
      <c r="H20" s="92" t="s">
        <v>234</v>
      </c>
      <c r="I20" s="92"/>
      <c r="J20" s="93"/>
      <c r="K20" s="93"/>
      <c r="L20" s="93"/>
    </row>
    <row r="21" spans="1:13" s="87" customFormat="1" ht="18">
      <c r="B21" s="88"/>
      <c r="C21" s="88"/>
      <c r="D21" s="94"/>
      <c r="E21" s="88"/>
      <c r="F21" s="91"/>
      <c r="G21" s="92" t="s">
        <v>333</v>
      </c>
      <c r="H21" s="93" t="s">
        <v>237</v>
      </c>
      <c r="I21" s="93"/>
      <c r="J21" s="93"/>
      <c r="K21" s="93"/>
      <c r="L21" s="93"/>
    </row>
    <row r="22" spans="1:13" s="87" customFormat="1" ht="18">
      <c r="B22" s="88"/>
      <c r="C22" s="88"/>
      <c r="D22" s="94"/>
      <c r="E22" s="88"/>
      <c r="F22" s="91"/>
      <c r="G22" s="92" t="s">
        <v>330</v>
      </c>
      <c r="H22" s="93"/>
      <c r="I22" s="93"/>
      <c r="J22" s="93"/>
      <c r="K22" s="93"/>
      <c r="L22" s="93"/>
    </row>
    <row r="23" spans="1:13" s="87" customFormat="1" ht="31">
      <c r="B23" s="88"/>
      <c r="C23" s="88"/>
      <c r="D23" s="94"/>
      <c r="E23" s="88"/>
      <c r="F23" s="91"/>
      <c r="G23" s="92"/>
      <c r="H23" s="92" t="s">
        <v>737</v>
      </c>
      <c r="I23" s="92" t="s">
        <v>606</v>
      </c>
      <c r="J23" s="93"/>
      <c r="K23" s="93"/>
      <c r="L23" s="93"/>
    </row>
    <row r="24" spans="1:13" s="87" customFormat="1" ht="31">
      <c r="B24" s="88"/>
      <c r="C24" s="88"/>
      <c r="D24" s="94"/>
      <c r="E24" s="88"/>
      <c r="G24" s="92"/>
      <c r="H24" s="92" t="s">
        <v>229</v>
      </c>
      <c r="I24" s="92" t="s">
        <v>230</v>
      </c>
      <c r="J24" s="93"/>
      <c r="K24" s="93"/>
      <c r="L24" s="93"/>
    </row>
    <row r="25" spans="1:13" ht="18">
      <c r="B25" s="38"/>
      <c r="C25" s="38"/>
      <c r="E25" s="38"/>
      <c r="G25" s="20"/>
      <c r="H25" s="20"/>
      <c r="I25" s="20"/>
    </row>
    <row r="26" spans="1:13" ht="18">
      <c r="A26" s="2" t="s">
        <v>214</v>
      </c>
    </row>
    <row r="27" spans="1:13" ht="18">
      <c r="B27" s="34"/>
      <c r="C27" s="34"/>
      <c r="D27" s="35" t="s">
        <v>567</v>
      </c>
      <c r="E27" s="34"/>
      <c r="F27" s="34"/>
      <c r="G27" s="40"/>
      <c r="H27" s="40"/>
      <c r="I27" s="40"/>
      <c r="J27" s="40"/>
      <c r="K27" s="40"/>
      <c r="L27" s="40"/>
      <c r="M27" s="37"/>
    </row>
    <row r="28" spans="1:13" ht="18">
      <c r="A28" s="3">
        <v>1</v>
      </c>
      <c r="B28" s="39"/>
      <c r="C28" s="38"/>
      <c r="D28" s="41" t="s">
        <v>566</v>
      </c>
      <c r="E28" s="38"/>
      <c r="F28" s="2" t="s">
        <v>568</v>
      </c>
    </row>
    <row r="29" spans="1:13" ht="18">
      <c r="A29" s="3">
        <v>2</v>
      </c>
      <c r="B29" s="39"/>
      <c r="C29" s="38"/>
      <c r="D29" s="41" t="s">
        <v>587</v>
      </c>
      <c r="E29" s="38"/>
      <c r="F29" s="2" t="s">
        <v>571</v>
      </c>
    </row>
    <row r="30" spans="1:13" ht="18">
      <c r="A30" s="3">
        <v>3</v>
      </c>
      <c r="B30" s="39"/>
      <c r="C30" s="38"/>
      <c r="E30" s="38"/>
      <c r="F30" s="2" t="s">
        <v>569</v>
      </c>
    </row>
    <row r="31" spans="1:13" ht="18">
      <c r="A31" s="3">
        <v>4</v>
      </c>
      <c r="B31" s="39"/>
      <c r="C31" s="38"/>
      <c r="D31" s="41" t="s">
        <v>573</v>
      </c>
      <c r="E31" s="38"/>
      <c r="F31" s="2" t="s">
        <v>572</v>
      </c>
    </row>
    <row r="32" spans="1:13" ht="18">
      <c r="A32" s="3">
        <v>5</v>
      </c>
      <c r="B32" s="39"/>
      <c r="C32" s="38"/>
      <c r="D32" s="41" t="s">
        <v>575</v>
      </c>
      <c r="E32" s="38"/>
      <c r="F32" s="2" t="s">
        <v>574</v>
      </c>
    </row>
    <row r="33" spans="1:6" ht="18">
      <c r="A33" s="3">
        <v>6</v>
      </c>
      <c r="B33" s="39"/>
      <c r="C33" s="38"/>
      <c r="D33" s="41" t="s">
        <v>576</v>
      </c>
      <c r="E33" s="38"/>
      <c r="F33" s="2" t="s">
        <v>577</v>
      </c>
    </row>
    <row r="34" spans="1:6" ht="18">
      <c r="A34" s="3">
        <v>7</v>
      </c>
      <c r="B34" s="39"/>
      <c r="C34" s="38"/>
      <c r="D34" s="41" t="s">
        <v>581</v>
      </c>
      <c r="E34" s="38"/>
      <c r="F34" s="2" t="s">
        <v>578</v>
      </c>
    </row>
    <row r="35" spans="1:6" ht="18">
      <c r="A35" s="3">
        <v>8</v>
      </c>
      <c r="B35" s="39"/>
      <c r="D35" s="41" t="s">
        <v>580</v>
      </c>
      <c r="F35" s="2" t="s">
        <v>579</v>
      </c>
    </row>
    <row r="36" spans="1:6" ht="18">
      <c r="A36" s="3">
        <v>9</v>
      </c>
      <c r="B36" s="39"/>
      <c r="D36" s="41" t="s">
        <v>585</v>
      </c>
      <c r="F36" s="2" t="s">
        <v>582</v>
      </c>
    </row>
    <row r="37" spans="1:6" ht="18">
      <c r="A37" s="3">
        <v>10</v>
      </c>
      <c r="B37" s="39"/>
      <c r="D37" s="41" t="s">
        <v>584</v>
      </c>
      <c r="F37" s="3" t="s">
        <v>583</v>
      </c>
    </row>
    <row r="38" spans="1:6" ht="18">
      <c r="A38" s="3">
        <v>11</v>
      </c>
      <c r="B38" s="39"/>
      <c r="D38" s="41" t="s">
        <v>603</v>
      </c>
      <c r="F38" s="2" t="s">
        <v>593</v>
      </c>
    </row>
    <row r="39" spans="1:6" ht="18">
      <c r="A39" s="3">
        <v>12</v>
      </c>
      <c r="B39" s="39"/>
      <c r="D39" s="41" t="s">
        <v>570</v>
      </c>
      <c r="F39" s="2" t="s">
        <v>586</v>
      </c>
    </row>
    <row r="40" spans="1:6" ht="18">
      <c r="A40" s="3">
        <v>13</v>
      </c>
      <c r="B40" s="39"/>
      <c r="D40" s="41" t="s">
        <v>589</v>
      </c>
      <c r="F40" s="2" t="s">
        <v>588</v>
      </c>
    </row>
    <row r="41" spans="1:6" ht="18">
      <c r="A41" s="3">
        <v>14</v>
      </c>
      <c r="B41" s="39"/>
      <c r="D41" s="41" t="s">
        <v>591</v>
      </c>
      <c r="F41" s="2" t="s">
        <v>590</v>
      </c>
    </row>
    <row r="42" spans="1:6" ht="93">
      <c r="A42" s="3">
        <v>15</v>
      </c>
      <c r="B42" s="39"/>
      <c r="D42" s="41" t="s">
        <v>592</v>
      </c>
      <c r="F42" s="4" t="s">
        <v>594</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
  <sheetViews>
    <sheetView topLeftCell="B1" workbookViewId="0">
      <selection activeCell="B2" sqref="B2:B8"/>
    </sheetView>
  </sheetViews>
  <sheetFormatPr baseColWidth="10" defaultRowHeight="15" x14ac:dyDescent="0"/>
  <cols>
    <col min="1" max="1" width="10.83203125" style="3"/>
    <col min="2" max="2" width="9.83203125" style="3" customWidth="1"/>
    <col min="3" max="3" width="16.6640625" style="3" customWidth="1"/>
    <col min="4" max="4" width="27.6640625" style="4" customWidth="1"/>
    <col min="5" max="5" width="41.33203125" style="4" customWidth="1"/>
    <col min="6" max="16384" width="10.83203125" style="3"/>
  </cols>
  <sheetData>
    <row r="1" spans="2:8" ht="18">
      <c r="B1" s="50" t="s">
        <v>270</v>
      </c>
      <c r="C1" s="51" t="s">
        <v>269</v>
      </c>
      <c r="D1" s="52" t="s">
        <v>277</v>
      </c>
      <c r="E1" s="52" t="s">
        <v>279</v>
      </c>
      <c r="F1" s="51"/>
      <c r="G1" s="51"/>
      <c r="H1" s="51"/>
    </row>
    <row r="2" spans="2:8" ht="70">
      <c r="B2" s="49" t="s">
        <v>257</v>
      </c>
      <c r="C2" s="3" t="s">
        <v>268</v>
      </c>
      <c r="D2" s="20" t="s">
        <v>282</v>
      </c>
      <c r="E2" s="20" t="s">
        <v>288</v>
      </c>
    </row>
    <row r="3" spans="2:8" ht="96">
      <c r="B3" s="49" t="s">
        <v>263</v>
      </c>
      <c r="C3" s="3" t="s">
        <v>271</v>
      </c>
      <c r="D3" s="20" t="s">
        <v>278</v>
      </c>
      <c r="E3" s="20" t="s">
        <v>280</v>
      </c>
    </row>
    <row r="4" spans="2:8" ht="70">
      <c r="B4" s="49" t="s">
        <v>258</v>
      </c>
      <c r="C4" s="3" t="s">
        <v>272</v>
      </c>
      <c r="D4" s="4" t="s">
        <v>284</v>
      </c>
      <c r="E4" s="20" t="s">
        <v>281</v>
      </c>
    </row>
    <row r="5" spans="2:8" ht="31">
      <c r="B5" s="49" t="s">
        <v>261</v>
      </c>
      <c r="C5" s="3" t="s">
        <v>273</v>
      </c>
      <c r="D5" s="20" t="s">
        <v>290</v>
      </c>
      <c r="E5" s="20" t="s">
        <v>291</v>
      </c>
    </row>
    <row r="6" spans="2:8" ht="31">
      <c r="B6" s="49" t="s">
        <v>262</v>
      </c>
      <c r="C6" s="3" t="s">
        <v>274</v>
      </c>
      <c r="D6" s="20" t="s">
        <v>283</v>
      </c>
      <c r="E6" s="20" t="s">
        <v>287</v>
      </c>
    </row>
    <row r="7" spans="2:8" ht="31">
      <c r="B7" s="49" t="s">
        <v>259</v>
      </c>
      <c r="C7" s="3" t="s">
        <v>275</v>
      </c>
      <c r="D7" s="20" t="s">
        <v>285</v>
      </c>
      <c r="E7" s="20" t="s">
        <v>286</v>
      </c>
    </row>
    <row r="8" spans="2:8" ht="44">
      <c r="B8" s="49" t="s">
        <v>260</v>
      </c>
      <c r="C8" s="3" t="s">
        <v>276</v>
      </c>
      <c r="D8" s="20" t="s">
        <v>293</v>
      </c>
      <c r="E8" s="20" t="s">
        <v>289</v>
      </c>
    </row>
    <row r="9" spans="2:8">
      <c r="B9" s="53"/>
    </row>
    <row r="10" spans="2:8">
      <c r="B10" s="53"/>
    </row>
    <row r="11" spans="2:8">
      <c r="B11" s="53"/>
    </row>
    <row r="12" spans="2:8">
      <c r="B12" s="53"/>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5"/>
  <sheetViews>
    <sheetView workbookViewId="0">
      <selection activeCell="D29" sqref="D29"/>
    </sheetView>
  </sheetViews>
  <sheetFormatPr baseColWidth="10" defaultRowHeight="15" x14ac:dyDescent="0"/>
  <cols>
    <col min="1" max="1" width="3.6640625" style="3" customWidth="1"/>
    <col min="2" max="2" width="12.33203125" style="3" customWidth="1"/>
    <col min="3" max="3" width="13.33203125" style="3" customWidth="1"/>
    <col min="4" max="4" width="16.6640625" style="3" customWidth="1"/>
    <col min="5" max="7" width="16.33203125" style="3" customWidth="1"/>
    <col min="8" max="8" width="26.33203125" style="3" customWidth="1"/>
    <col min="9" max="16384" width="10.83203125" style="3"/>
  </cols>
  <sheetData>
    <row r="1" spans="2:8" ht="18">
      <c r="B1" s="54" t="s">
        <v>338</v>
      </c>
      <c r="C1" s="55" t="s">
        <v>339</v>
      </c>
      <c r="D1" s="55" t="s">
        <v>340</v>
      </c>
      <c r="E1" s="55" t="s">
        <v>341</v>
      </c>
      <c r="F1" s="56" t="s">
        <v>380</v>
      </c>
      <c r="G1" s="56" t="s">
        <v>381</v>
      </c>
      <c r="H1" s="56" t="s">
        <v>236</v>
      </c>
    </row>
    <row r="2" spans="2:8" ht="31">
      <c r="B2" s="57" t="s">
        <v>494</v>
      </c>
      <c r="C2" s="58" t="s">
        <v>342</v>
      </c>
      <c r="D2" s="58" t="s">
        <v>344</v>
      </c>
      <c r="E2" s="58" t="s">
        <v>385</v>
      </c>
      <c r="F2" s="59" t="s">
        <v>384</v>
      </c>
      <c r="G2" s="60" t="s">
        <v>382</v>
      </c>
      <c r="H2" s="61"/>
    </row>
    <row r="3" spans="2:8" ht="31">
      <c r="B3" s="57" t="s">
        <v>495</v>
      </c>
      <c r="C3" s="58" t="s">
        <v>342</v>
      </c>
      <c r="D3" s="58" t="s">
        <v>345</v>
      </c>
      <c r="E3" s="62"/>
      <c r="F3" s="59" t="s">
        <v>384</v>
      </c>
      <c r="G3" s="60" t="s">
        <v>383</v>
      </c>
      <c r="H3" s="61"/>
    </row>
    <row r="4" spans="2:8" ht="19">
      <c r="B4" s="57" t="s">
        <v>498</v>
      </c>
      <c r="C4" s="58" t="s">
        <v>342</v>
      </c>
      <c r="D4" s="58" t="s">
        <v>348</v>
      </c>
      <c r="E4" s="62"/>
      <c r="F4" s="61"/>
      <c r="G4" s="61"/>
      <c r="H4" s="61"/>
    </row>
    <row r="5" spans="2:8" ht="19">
      <c r="B5" s="57" t="s">
        <v>499</v>
      </c>
      <c r="C5" s="58" t="s">
        <v>342</v>
      </c>
      <c r="D5" s="58" t="s">
        <v>349</v>
      </c>
      <c r="E5" s="62"/>
      <c r="F5" s="61"/>
      <c r="G5" s="61"/>
      <c r="H5" s="61"/>
    </row>
    <row r="6" spans="2:8" ht="19">
      <c r="B6" s="57" t="s">
        <v>502</v>
      </c>
      <c r="C6" s="58" t="s">
        <v>342</v>
      </c>
      <c r="D6" s="58" t="s">
        <v>352</v>
      </c>
      <c r="E6" s="62"/>
      <c r="F6" s="61"/>
      <c r="G6" s="61"/>
      <c r="H6" s="61"/>
    </row>
    <row r="7" spans="2:8" ht="19">
      <c r="B7" s="57" t="s">
        <v>503</v>
      </c>
      <c r="C7" s="58" t="s">
        <v>342</v>
      </c>
      <c r="D7" s="58" t="s">
        <v>353</v>
      </c>
      <c r="E7" s="62"/>
      <c r="F7" s="61"/>
      <c r="G7" s="61"/>
      <c r="H7" s="61"/>
    </row>
    <row r="8" spans="2:8" ht="19">
      <c r="B8" s="57" t="s">
        <v>506</v>
      </c>
      <c r="C8" s="58" t="s">
        <v>342</v>
      </c>
      <c r="D8" s="58" t="s">
        <v>365</v>
      </c>
      <c r="E8" s="62"/>
      <c r="F8" s="61"/>
      <c r="G8" s="61"/>
      <c r="H8" s="61"/>
    </row>
    <row r="9" spans="2:8" ht="19">
      <c r="B9" s="57" t="s">
        <v>508</v>
      </c>
      <c r="C9" s="58" t="s">
        <v>342</v>
      </c>
      <c r="D9" s="58" t="s">
        <v>368</v>
      </c>
      <c r="E9" s="62"/>
      <c r="F9" s="61"/>
      <c r="G9" s="61"/>
      <c r="H9" s="61"/>
    </row>
    <row r="10" spans="2:8" ht="19">
      <c r="B10" s="57" t="s">
        <v>496</v>
      </c>
      <c r="C10" s="58" t="s">
        <v>343</v>
      </c>
      <c r="D10" s="58" t="s">
        <v>346</v>
      </c>
      <c r="E10" s="62"/>
      <c r="F10" s="61"/>
      <c r="G10" s="61"/>
      <c r="H10" s="61"/>
    </row>
    <row r="11" spans="2:8" ht="19">
      <c r="B11" s="57" t="s">
        <v>497</v>
      </c>
      <c r="C11" s="58" t="s">
        <v>343</v>
      </c>
      <c r="D11" s="58" t="s">
        <v>347</v>
      </c>
      <c r="E11" s="62"/>
      <c r="F11" s="61"/>
      <c r="G11" s="61"/>
      <c r="H11" s="61"/>
    </row>
    <row r="12" spans="2:8" ht="19">
      <c r="B12" s="57" t="s">
        <v>500</v>
      </c>
      <c r="C12" s="58" t="s">
        <v>343</v>
      </c>
      <c r="D12" s="58" t="s">
        <v>350</v>
      </c>
      <c r="E12" s="62"/>
      <c r="F12" s="61"/>
      <c r="G12" s="61"/>
      <c r="H12" s="61"/>
    </row>
    <row r="13" spans="2:8" ht="19">
      <c r="B13" s="57" t="s">
        <v>501</v>
      </c>
      <c r="C13" s="58" t="s">
        <v>343</v>
      </c>
      <c r="D13" s="58" t="s">
        <v>351</v>
      </c>
      <c r="E13" s="62"/>
      <c r="F13" s="61"/>
      <c r="G13" s="61"/>
      <c r="H13" s="61"/>
    </row>
    <row r="14" spans="2:8" ht="19">
      <c r="B14" s="57" t="s">
        <v>504</v>
      </c>
      <c r="C14" s="58" t="s">
        <v>343</v>
      </c>
      <c r="D14" s="58" t="s">
        <v>354</v>
      </c>
      <c r="E14" s="62"/>
      <c r="F14" s="61"/>
      <c r="G14" s="61"/>
      <c r="H14" s="61"/>
    </row>
    <row r="15" spans="2:8" ht="19">
      <c r="B15" s="57" t="s">
        <v>505</v>
      </c>
      <c r="C15" s="58" t="s">
        <v>343</v>
      </c>
      <c r="D15" s="58" t="s">
        <v>355</v>
      </c>
      <c r="E15" s="62"/>
      <c r="F15" s="61"/>
      <c r="G15" s="61"/>
      <c r="H15" s="61"/>
    </row>
    <row r="16" spans="2:8" ht="19">
      <c r="B16" s="57" t="s">
        <v>507</v>
      </c>
      <c r="C16" s="58" t="s">
        <v>343</v>
      </c>
      <c r="D16" s="58" t="s">
        <v>366</v>
      </c>
      <c r="E16" s="62"/>
      <c r="F16" s="61"/>
      <c r="G16" s="61"/>
      <c r="H16" s="61"/>
    </row>
    <row r="17" spans="2:8" ht="19">
      <c r="B17" s="57" t="s">
        <v>509</v>
      </c>
      <c r="C17" s="58" t="s">
        <v>343</v>
      </c>
      <c r="D17" s="58" t="s">
        <v>369</v>
      </c>
      <c r="E17" s="62"/>
      <c r="F17" s="61"/>
      <c r="G17" s="61"/>
      <c r="H17" s="61"/>
    </row>
    <row r="18" spans="2:8" ht="19">
      <c r="B18" s="57" t="s">
        <v>374</v>
      </c>
      <c r="C18" s="58" t="s">
        <v>342</v>
      </c>
      <c r="D18" s="58" t="s">
        <v>375</v>
      </c>
      <c r="E18" s="62"/>
      <c r="F18" s="61"/>
      <c r="G18" s="61"/>
      <c r="H18" s="61"/>
    </row>
    <row r="19" spans="2:8" ht="19">
      <c r="B19" s="57" t="s">
        <v>373</v>
      </c>
      <c r="C19" s="58" t="s">
        <v>343</v>
      </c>
      <c r="D19" s="58" t="s">
        <v>372</v>
      </c>
      <c r="E19" s="62"/>
      <c r="F19" s="61"/>
      <c r="G19" s="61"/>
      <c r="H19" s="61"/>
    </row>
    <row r="20" spans="2:8" ht="19">
      <c r="B20" s="57" t="s">
        <v>357</v>
      </c>
      <c r="C20" s="58" t="s">
        <v>356</v>
      </c>
      <c r="D20" s="58" t="s">
        <v>706</v>
      </c>
      <c r="E20" s="62"/>
      <c r="F20" s="61"/>
      <c r="G20" s="61"/>
      <c r="H20" s="61"/>
    </row>
    <row r="21" spans="2:8" ht="19">
      <c r="B21" s="57" t="s">
        <v>358</v>
      </c>
      <c r="C21" s="58" t="s">
        <v>356</v>
      </c>
      <c r="D21" s="58" t="s">
        <v>705</v>
      </c>
      <c r="E21" s="62"/>
      <c r="F21" s="61"/>
      <c r="G21" s="61"/>
      <c r="H21" s="61"/>
    </row>
    <row r="22" spans="2:8" ht="19">
      <c r="B22" s="57" t="s">
        <v>360</v>
      </c>
      <c r="C22" s="58" t="s">
        <v>356</v>
      </c>
      <c r="D22" s="58" t="s">
        <v>604</v>
      </c>
      <c r="E22" s="62"/>
      <c r="F22" s="61"/>
      <c r="G22" s="61"/>
      <c r="H22" s="61"/>
    </row>
    <row r="23" spans="2:8" ht="19">
      <c r="B23" s="57" t="s">
        <v>361</v>
      </c>
      <c r="C23" s="58" t="s">
        <v>356</v>
      </c>
      <c r="D23" s="58" t="s">
        <v>605</v>
      </c>
      <c r="E23" s="62"/>
      <c r="F23" s="61"/>
      <c r="G23" s="61"/>
      <c r="H23" s="61"/>
    </row>
    <row r="24" spans="2:8" ht="19">
      <c r="B24" s="57" t="s">
        <v>363</v>
      </c>
      <c r="C24" s="58" t="s">
        <v>356</v>
      </c>
      <c r="D24" s="58" t="s">
        <v>359</v>
      </c>
      <c r="E24" s="62"/>
      <c r="F24" s="61"/>
      <c r="G24" s="61"/>
      <c r="H24" s="61"/>
    </row>
    <row r="25" spans="2:8" ht="19">
      <c r="B25" s="57" t="s">
        <v>364</v>
      </c>
      <c r="C25" s="58" t="s">
        <v>356</v>
      </c>
      <c r="D25" s="58" t="s">
        <v>362</v>
      </c>
      <c r="E25" s="62"/>
      <c r="F25" s="61"/>
      <c r="G25" s="61"/>
      <c r="H25" s="61"/>
    </row>
    <row r="26" spans="2:8" ht="19">
      <c r="B26" s="57" t="s">
        <v>370</v>
      </c>
      <c r="C26" s="58" t="s">
        <v>356</v>
      </c>
      <c r="D26" s="58" t="s">
        <v>607</v>
      </c>
      <c r="E26" s="62"/>
      <c r="F26" s="61"/>
      <c r="G26" s="61"/>
      <c r="H26" s="61"/>
    </row>
    <row r="27" spans="2:8" ht="19">
      <c r="B27" s="57" t="s">
        <v>371</v>
      </c>
      <c r="C27" s="58" t="s">
        <v>356</v>
      </c>
      <c r="D27" s="58" t="s">
        <v>608</v>
      </c>
      <c r="E27" s="62"/>
      <c r="F27" s="61"/>
      <c r="G27" s="61"/>
      <c r="H27" s="61"/>
    </row>
    <row r="28" spans="2:8" ht="19">
      <c r="B28" s="57" t="s">
        <v>376</v>
      </c>
      <c r="C28" s="58" t="s">
        <v>356</v>
      </c>
      <c r="D28" s="58" t="s">
        <v>377</v>
      </c>
      <c r="E28" s="62"/>
      <c r="F28" s="61"/>
      <c r="G28" s="61"/>
      <c r="H28" s="61"/>
    </row>
    <row r="29" spans="2:8" ht="19">
      <c r="B29" s="57" t="s">
        <v>379</v>
      </c>
      <c r="C29" s="58" t="s">
        <v>356</v>
      </c>
      <c r="D29" s="58" t="s">
        <v>378</v>
      </c>
      <c r="E29" s="62"/>
      <c r="F29" s="61"/>
      <c r="G29" s="61"/>
      <c r="H29" s="61"/>
    </row>
    <row r="30" spans="2:8" ht="19">
      <c r="B30" s="57"/>
      <c r="C30" s="58"/>
      <c r="D30" s="62"/>
      <c r="E30" s="62"/>
      <c r="F30" s="61"/>
      <c r="G30" s="61"/>
      <c r="H30" s="61"/>
    </row>
    <row r="31" spans="2:8" ht="19">
      <c r="B31" s="57"/>
      <c r="C31" s="58"/>
      <c r="D31" s="62"/>
      <c r="E31" s="62"/>
      <c r="F31" s="61"/>
      <c r="G31" s="61"/>
      <c r="H31" s="61"/>
    </row>
    <row r="32" spans="2:8" ht="19">
      <c r="B32" s="57"/>
      <c r="C32" s="58"/>
      <c r="D32" s="62"/>
      <c r="E32" s="62"/>
      <c r="F32" s="61"/>
      <c r="G32" s="61"/>
      <c r="H32" s="61"/>
    </row>
    <row r="33" spans="2:8" ht="19">
      <c r="B33" s="57"/>
      <c r="C33" s="62"/>
      <c r="D33" s="62"/>
      <c r="E33" s="62"/>
      <c r="F33" s="61"/>
      <c r="G33" s="61"/>
      <c r="H33" s="61"/>
    </row>
    <row r="34" spans="2:8" ht="19">
      <c r="B34" s="57"/>
      <c r="C34" s="62"/>
      <c r="D34" s="62"/>
      <c r="E34" s="62"/>
      <c r="F34" s="61"/>
      <c r="G34" s="61"/>
      <c r="H34" s="61"/>
    </row>
    <row r="35" spans="2:8" ht="24" thickBot="1">
      <c r="B35" s="63"/>
      <c r="C35" s="64"/>
      <c r="D35" s="64"/>
      <c r="E35" s="64"/>
      <c r="F35" s="65"/>
      <c r="G35" s="65"/>
      <c r="H35" s="65"/>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BasicMatrix</vt:lpstr>
      <vt:lpstr>Enemys</vt:lpstr>
      <vt:lpstr>Item</vt:lpstr>
      <vt:lpstr>MissionList</vt:lpstr>
      <vt:lpstr>TuningStyle</vt:lpstr>
      <vt:lpstr>ItemDesign</vt:lpstr>
      <vt:lpstr>Ability</vt:lpstr>
      <vt:lpstr>StackEffect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T.F</dc:creator>
  <cp:lastModifiedBy>T.F</cp:lastModifiedBy>
  <dcterms:created xsi:type="dcterms:W3CDTF">2020-02-16T00:31:13Z</dcterms:created>
  <dcterms:modified xsi:type="dcterms:W3CDTF">2020-03-06T13:33:05Z</dcterms:modified>
</cp:coreProperties>
</file>