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Data\"/>
    </mc:Choice>
  </mc:AlternateContent>
  <xr:revisionPtr revIDLastSave="0" documentId="13_ncr:1_{9EF12285-358F-45FE-A725-3FF3CD4861FE}" xr6:coauthVersionLast="47" xr6:coauthVersionMax="47" xr10:uidLastSave="{00000000-0000-0000-0000-000000000000}"/>
  <bookViews>
    <workbookView xWindow="28680" yWindow="-120" windowWidth="29040" windowHeight="15840" activeTab="4" xr2:uid="{B7DFF4DF-E9BC-4E29-9811-FAE41013ECBF}"/>
  </bookViews>
  <sheets>
    <sheet name="W0" sheetId="1" r:id="rId1"/>
    <sheet name="W1" sheetId="2" r:id="rId2"/>
    <sheet name="W2" sheetId="3" r:id="rId3"/>
    <sheet name="3DW0" sheetId="7" r:id="rId4"/>
    <sheet name="APs" sheetId="6" r:id="rId5"/>
    <sheet name="Sta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2" i="7" a="1"/>
  <c r="J2" i="7" s="1"/>
  <c r="J2" i="3" l="1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K8" i="3" s="1"/>
  <c r="J9" i="1" a="1"/>
  <c r="J9" i="1" s="1"/>
  <c r="J10" i="1" a="1"/>
  <c r="J10" i="1" s="1"/>
  <c r="J11" i="1" a="1"/>
  <c r="J11" i="1" s="1"/>
  <c r="J12" i="1" a="1"/>
  <c r="J12" i="1" s="1"/>
  <c r="J2" i="2" a="1"/>
  <c r="J2" i="2" s="1"/>
  <c r="J3" i="2" a="1"/>
  <c r="J3" i="2" s="1"/>
  <c r="L3" i="3" s="1"/>
  <c r="J4" i="2" a="1"/>
  <c r="J4" i="2" s="1"/>
  <c r="L4" i="3" s="1"/>
  <c r="J5" i="2" a="1"/>
  <c r="J5" i="2" s="1"/>
  <c r="L5" i="3" s="1"/>
  <c r="J6" i="2" a="1"/>
  <c r="J6" i="2" s="1"/>
  <c r="J7" i="2" a="1"/>
  <c r="J7" i="2" s="1"/>
  <c r="J8" i="2" a="1"/>
  <c r="J8" i="2" s="1"/>
  <c r="L8" i="2" s="1"/>
  <c r="J9" i="2" a="1"/>
  <c r="J9" i="2" s="1"/>
  <c r="J10" i="2" a="1"/>
  <c r="J10" i="2" s="1"/>
  <c r="J11" i="2" a="1"/>
  <c r="J11" i="2" s="1"/>
  <c r="J12" i="2" a="1"/>
  <c r="J12" i="2" s="1"/>
  <c r="L12" i="2" l="1"/>
  <c r="L9" i="2"/>
  <c r="L10" i="3"/>
  <c r="L11" i="3"/>
  <c r="L10" i="1"/>
  <c r="K9" i="3"/>
  <c r="L7" i="2"/>
  <c r="L6" i="3"/>
  <c r="L7" i="1"/>
  <c r="L6" i="1"/>
  <c r="L10" i="2"/>
  <c r="K11" i="1"/>
  <c r="L12" i="3"/>
  <c r="L11" i="2"/>
  <c r="L2" i="2"/>
  <c r="L3" i="2"/>
  <c r="L9" i="3"/>
  <c r="L4" i="2"/>
  <c r="L8" i="3"/>
  <c r="L5" i="2"/>
  <c r="L7" i="3"/>
  <c r="K5" i="2"/>
  <c r="L6" i="2"/>
  <c r="L2" i="3"/>
  <c r="K4" i="2"/>
  <c r="K3" i="1"/>
  <c r="K12" i="1"/>
  <c r="K2" i="1"/>
  <c r="K10" i="1"/>
  <c r="L5" i="1"/>
  <c r="K3" i="2"/>
  <c r="K10" i="3"/>
  <c r="L4" i="1"/>
  <c r="K11" i="3"/>
  <c r="K9" i="1"/>
  <c r="L3" i="1"/>
  <c r="K12" i="2"/>
  <c r="K2" i="3"/>
  <c r="K12" i="3"/>
  <c r="K8" i="1"/>
  <c r="K11" i="2"/>
  <c r="K7" i="1"/>
  <c r="L12" i="1"/>
  <c r="K10" i="2"/>
  <c r="K3" i="3"/>
  <c r="K6" i="1"/>
  <c r="L11" i="1"/>
  <c r="K4" i="3"/>
  <c r="K5" i="1"/>
  <c r="K9" i="2"/>
  <c r="K5" i="3"/>
  <c r="K4" i="1"/>
  <c r="K8" i="2"/>
  <c r="K6" i="3"/>
  <c r="L9" i="1"/>
  <c r="K7" i="2"/>
  <c r="K7" i="3"/>
  <c r="L8" i="1"/>
  <c r="K2" i="2"/>
  <c r="K6" i="2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<sst xmlns="http://schemas.openxmlformats.org/spreadsheetml/2006/main" count="83" uniqueCount="34">
  <si>
    <t>Created</t>
  </si>
  <si>
    <t>Positioning Method</t>
  </si>
  <si>
    <t>Estimate X</t>
  </si>
  <si>
    <t>Estimate Y</t>
  </si>
  <si>
    <t>Estimate Z</t>
  </si>
  <si>
    <t>Real X</t>
  </si>
  <si>
    <t>Real Y</t>
  </si>
  <si>
    <t>Real Z</t>
  </si>
  <si>
    <t>Reference Points</t>
  </si>
  <si>
    <t>Average</t>
  </si>
  <si>
    <t>Median</t>
  </si>
  <si>
    <t>Min</t>
  </si>
  <si>
    <t>Max</t>
  </si>
  <si>
    <t>Error</t>
  </si>
  <si>
    <t>W1</t>
  </si>
  <si>
    <t>W2</t>
  </si>
  <si>
    <t>W3</t>
  </si>
  <si>
    <t>Diff to w1</t>
  </si>
  <si>
    <t>Diff to w2</t>
  </si>
  <si>
    <t>Diff to w0</t>
  </si>
  <si>
    <t>BSSID</t>
  </si>
  <si>
    <t>Ap X</t>
  </si>
  <si>
    <t>Ap Y</t>
  </si>
  <si>
    <t>Ap Z</t>
  </si>
  <si>
    <t>08:b4:b1:85:11:61</t>
  </si>
  <si>
    <t>08:b4:b1:85:12:95</t>
  </si>
  <si>
    <t>08:b4:b1:85:12:ab</t>
  </si>
  <si>
    <t>08:b4:b1:85:14:21</t>
  </si>
  <si>
    <t>08:b4:b1:85:2e:57</t>
  </si>
  <si>
    <t>08:b4:b1:85:4a:f5</t>
  </si>
  <si>
    <t>0x0000ff</t>
  </si>
  <si>
    <t>xx</t>
  </si>
  <si>
    <t>3DW0</t>
  </si>
  <si>
    <t>0xa000ff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</si>
</sst>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1">
    <xf numFmtId="0" fontId="0" fillId="0" borderId="0"/>
    <xf numFmtId="0" fontId="1" fillId="0" borderId="0"/>
    <xf numFmtId="14" fontId="1" fillId="0" borderId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left"/>
    </xf>
  </cellStyleXfs>
  <cellXfs count="61">
    <xf numFmtId="0" fontId="0" fillId="0" borderId="0" xfId="0"/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5" fillId="2" borderId="1" xfId="0" applyFont="1" applyFill="1" applyBorder="1"/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</cellXfs>
  <cellStyles count="11">
    <cellStyle name="Column0_Style" xfId="2" xr:uid="{DFDF1F77-5485-4487-B288-DF65D6FBA7A4}"/>
    <cellStyle name="Column1_Style" xfId="3" xr:uid="{8259243F-9193-42EE-85BC-C824BF2203ED}"/>
    <cellStyle name="Column2_Style" xfId="4" xr:uid="{0E217DBF-3EF9-4325-90E6-DABC9888102F}"/>
    <cellStyle name="Column3_Style" xfId="5" xr:uid="{2B200C4A-CCB4-43F8-9C57-E419151E176D}"/>
    <cellStyle name="Column4_Style" xfId="6" xr:uid="{21F025D9-817B-4636-9D83-192400BABA65}"/>
    <cellStyle name="Column5_Style" xfId="7" xr:uid="{5FC76B30-4A36-4111-98DD-F34FC6A8E6D2}"/>
    <cellStyle name="Column6_Style" xfId="8" xr:uid="{0F70B1E7-3A85-49F9-A661-60DE29559E68}"/>
    <cellStyle name="Column7_Style" xfId="9" xr:uid="{88289082-E922-4956-BCC8-D3CA90F8A347}"/>
    <cellStyle name="Column8_Style" xfId="10" xr:uid="{5632E5D1-D0AA-4CEE-997A-1C2524031D72}"/>
    <cellStyle name="Normal" xfId="0" builtinId="0"/>
    <cellStyle name="Normal 2" xfId="1" xr:uid="{99CFA2B5-7675-4E22-A4F0-DB310252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17B9-F150-4EF4-B3A4-691C46987861}">
  <dimension ref="A1:L16"/>
  <sheetViews>
    <sheetView workbookViewId="0">
      <selection activeCell="H12" sqref="C2:H12"/>
    </sheetView>
  </sheetViews>
  <sheetFormatPr defaultRowHeight="15" x14ac:dyDescent="0.25"/>
  <cols>
    <col min="8" max="8" width="11.28515625" customWidth="1"/>
    <col min="9" max="9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13</v>
      </c>
      <c r="K1" s="20" t="s">
        <v>17</v>
      </c>
      <c r="L1" s="20" t="s">
        <v>18</v>
      </c>
    </row>
    <row r="2" spans="1:12" x14ac:dyDescent="0.25">
      <c r="A2" s="31">
        <v>44694.531259027775</v>
      </c>
      <c r="B2" s="32">
        <v>3</v>
      </c>
      <c r="C2" s="33">
        <v>37030.772374506254</v>
      </c>
      <c r="D2" s="34">
        <v>11046.067818228705</v>
      </c>
      <c r="E2" s="35">
        <v>-327180.50595216063</v>
      </c>
      <c r="F2" s="36">
        <v>36599.543522651598</v>
      </c>
      <c r="G2" s="37">
        <v>12703.39323370403</v>
      </c>
      <c r="H2" s="38">
        <v>-327858.87498218042</v>
      </c>
      <c r="I2" s="39">
        <v>3</v>
      </c>
      <c r="J2" cm="1">
        <f t="array" ref="J2">ROUND(SQRT(SUM((C2:E2-F2:H2)^2)),0)</f>
        <v>1842</v>
      </c>
      <c r="K2">
        <f>$J2-'W1'!$J2</f>
        <v>104</v>
      </c>
      <c r="L2">
        <f>$J2-'W2'!$J2</f>
        <v>177</v>
      </c>
    </row>
    <row r="3" spans="1:12" x14ac:dyDescent="0.25">
      <c r="A3" s="31">
        <v>44694.55200501543</v>
      </c>
      <c r="B3" s="32">
        <v>3</v>
      </c>
      <c r="C3" s="33">
        <v>35581.306110990685</v>
      </c>
      <c r="D3" s="34">
        <v>21669.839628665901</v>
      </c>
      <c r="E3" s="35">
        <v>-326703.5739702133</v>
      </c>
      <c r="F3" s="36">
        <v>35813.892616498677</v>
      </c>
      <c r="G3" s="37">
        <v>16354.243780769601</v>
      </c>
      <c r="H3" s="38">
        <v>-330319.37047241267</v>
      </c>
      <c r="I3" s="39">
        <v>3</v>
      </c>
      <c r="J3" cm="1">
        <f t="array" ref="J3">ROUND(SQRT(SUM((C3:E3-F3:H3)^2)),0)</f>
        <v>6433</v>
      </c>
      <c r="K3">
        <f>J3-'W1'!J3</f>
        <v>0</v>
      </c>
      <c r="L3">
        <f>$J3-'W2'!$J3</f>
        <v>0</v>
      </c>
    </row>
    <row r="4" spans="1:12" x14ac:dyDescent="0.25">
      <c r="A4" s="31">
        <v>44694.552867824073</v>
      </c>
      <c r="B4" s="32">
        <v>3</v>
      </c>
      <c r="C4" s="33">
        <v>33402.559943892971</v>
      </c>
      <c r="D4" s="34">
        <v>17202.894175105725</v>
      </c>
      <c r="E4" s="35">
        <v>-334171.9997215324</v>
      </c>
      <c r="F4" s="36">
        <v>31547.281950996639</v>
      </c>
      <c r="G4" s="37">
        <v>16564.857042950378</v>
      </c>
      <c r="H4" s="38">
        <v>-334156.18849841977</v>
      </c>
      <c r="I4" s="39">
        <v>3</v>
      </c>
      <c r="J4" cm="1">
        <f t="array" ref="J4">ROUND(SQRT(SUM((C4:E4-F4:H4)^2)),0)</f>
        <v>1962</v>
      </c>
      <c r="K4">
        <f>J4-'W1'!J4</f>
        <v>-963</v>
      </c>
      <c r="L4">
        <f>$J4-'W2'!$J4</f>
        <v>-963</v>
      </c>
    </row>
    <row r="5" spans="1:12" x14ac:dyDescent="0.25">
      <c r="A5" s="31">
        <v>44694.554722800924</v>
      </c>
      <c r="B5" s="32">
        <v>3</v>
      </c>
      <c r="C5" s="33">
        <v>29258.62753491534</v>
      </c>
      <c r="D5" s="34">
        <v>2561.3517771498528</v>
      </c>
      <c r="E5" s="35">
        <v>-336458.64231768675</v>
      </c>
      <c r="F5" s="36">
        <v>31599.132384053533</v>
      </c>
      <c r="G5" s="37">
        <v>12760.571870066906</v>
      </c>
      <c r="H5" s="38">
        <v>-333886.2679094295</v>
      </c>
      <c r="I5" s="39">
        <v>3</v>
      </c>
      <c r="J5" cm="1">
        <f t="array" ref="J5">ROUND(SQRT(SUM((C5:E5-F5:H5)^2)),0)</f>
        <v>10776</v>
      </c>
      <c r="K5">
        <f>J5-'W1'!J5</f>
        <v>4335</v>
      </c>
      <c r="L5">
        <f>$J5-'W2'!$J5</f>
        <v>4398</v>
      </c>
    </row>
    <row r="6" spans="1:12" x14ac:dyDescent="0.25">
      <c r="A6" s="31">
        <v>44694.555326813264</v>
      </c>
      <c r="B6" s="32">
        <v>3</v>
      </c>
      <c r="C6" s="33">
        <v>37928.331990847531</v>
      </c>
      <c r="D6" s="34">
        <v>10952.420594082094</v>
      </c>
      <c r="E6" s="35">
        <v>-325350.71025105345</v>
      </c>
      <c r="F6" s="36">
        <v>36396.685951425046</v>
      </c>
      <c r="G6" s="37">
        <v>12878.17015079102</v>
      </c>
      <c r="H6" s="38">
        <v>-328477.2640359386</v>
      </c>
      <c r="I6" s="39">
        <v>3</v>
      </c>
      <c r="J6" cm="1">
        <f t="array" ref="J6">ROUND(SQRT(SUM((C6:E6-F6:H6)^2)),0)</f>
        <v>3979</v>
      </c>
      <c r="K6">
        <f>J6-'W1'!J6</f>
        <v>1061</v>
      </c>
      <c r="L6">
        <f>$J6-'W2'!$J6</f>
        <v>705</v>
      </c>
    </row>
    <row r="7" spans="1:12" x14ac:dyDescent="0.25">
      <c r="A7" s="31">
        <v>44694.555895061727</v>
      </c>
      <c r="B7" s="32">
        <v>3</v>
      </c>
      <c r="C7" s="33">
        <v>25455.184909183215</v>
      </c>
      <c r="D7" s="34">
        <v>13002</v>
      </c>
      <c r="E7" s="35">
        <v>-326553.84386877733</v>
      </c>
      <c r="F7" s="36">
        <v>35948.259499086591</v>
      </c>
      <c r="G7" s="37">
        <v>13119.585562522811</v>
      </c>
      <c r="H7" s="38">
        <v>-329760.42311723781</v>
      </c>
      <c r="I7" s="39">
        <v>2</v>
      </c>
      <c r="J7" cm="1">
        <f t="array" ref="J7">ROUND(SQRT(SUM((C7:E7-F7:H7)^2)),0)</f>
        <v>10973</v>
      </c>
      <c r="K7">
        <f>J7-'W1'!J7</f>
        <v>0</v>
      </c>
      <c r="L7">
        <f>$J7-'W2'!$J7</f>
        <v>0</v>
      </c>
    </row>
    <row r="8" spans="1:12" x14ac:dyDescent="0.25">
      <c r="A8" s="31">
        <v>44694.556547685184</v>
      </c>
      <c r="B8" s="32">
        <v>3</v>
      </c>
      <c r="C8" s="33">
        <v>41376.48499322412</v>
      </c>
      <c r="D8" s="34">
        <v>13002</v>
      </c>
      <c r="E8" s="35">
        <v>-344653.53771470732</v>
      </c>
      <c r="F8" s="36">
        <v>31303.700188234074</v>
      </c>
      <c r="G8" s="37">
        <v>12799.14484231514</v>
      </c>
      <c r="H8" s="38">
        <v>-343853.26788695157</v>
      </c>
      <c r="I8" s="39">
        <v>2</v>
      </c>
      <c r="J8" cm="1">
        <f t="array" ref="J8">ROUND(SQRT(SUM((C8:E8-F8:H8)^2)),0)</f>
        <v>10107</v>
      </c>
      <c r="K8">
        <f>J8-'W1'!J8</f>
        <v>0</v>
      </c>
      <c r="L8">
        <f>$J8-'W2'!$J8</f>
        <v>0</v>
      </c>
    </row>
    <row r="9" spans="1:12" x14ac:dyDescent="0.25">
      <c r="A9" s="31">
        <v>44694.557029976851</v>
      </c>
      <c r="B9" s="32">
        <v>3</v>
      </c>
      <c r="C9" s="33">
        <v>45837.265971002438</v>
      </c>
      <c r="D9" s="34">
        <v>13002</v>
      </c>
      <c r="E9" s="35">
        <v>-322679.73704095604</v>
      </c>
      <c r="F9" s="36">
        <v>46703.529311569699</v>
      </c>
      <c r="G9" s="37">
        <v>12925.766787914095</v>
      </c>
      <c r="H9" s="38">
        <v>-325395.22361204249</v>
      </c>
      <c r="I9" s="39">
        <v>2</v>
      </c>
      <c r="J9" cm="1">
        <f t="array" ref="J9">ROUND(SQRT(SUM((C9:E9-F9:H9)^2)),0)</f>
        <v>2851</v>
      </c>
      <c r="K9">
        <f>J9-'W1'!J9</f>
        <v>-5494</v>
      </c>
      <c r="L9">
        <f>$J9-'W2'!$J9</f>
        <v>0</v>
      </c>
    </row>
    <row r="10" spans="1:12" x14ac:dyDescent="0.25">
      <c r="A10" s="31">
        <v>44694.558577083335</v>
      </c>
      <c r="B10" s="32">
        <v>3</v>
      </c>
      <c r="C10" s="33">
        <v>64138.088127584844</v>
      </c>
      <c r="D10" s="34">
        <v>16632</v>
      </c>
      <c r="E10" s="35">
        <v>-329550.09499513381</v>
      </c>
      <c r="F10" s="36">
        <v>66248.192238270276</v>
      </c>
      <c r="G10" s="37">
        <v>16138.579059489146</v>
      </c>
      <c r="H10" s="38">
        <v>-324328.46816682437</v>
      </c>
      <c r="I10" s="39">
        <v>2</v>
      </c>
      <c r="J10" cm="1">
        <f t="array" ref="J10">ROUND(SQRT(SUM((C10:E10-F10:H10)^2)),0)</f>
        <v>5653</v>
      </c>
      <c r="K10">
        <f>J10-'W1'!J10</f>
        <v>0</v>
      </c>
      <c r="L10">
        <f>$J10-'W2'!$J10</f>
        <v>0</v>
      </c>
    </row>
    <row r="11" spans="1:12" x14ac:dyDescent="0.25">
      <c r="A11" s="31">
        <v>44694.559492515436</v>
      </c>
      <c r="B11" s="32">
        <v>3</v>
      </c>
      <c r="C11" s="33">
        <v>52726.603309952952</v>
      </c>
      <c r="D11" s="34">
        <v>16632</v>
      </c>
      <c r="E11" s="35">
        <v>-333744.99669364939</v>
      </c>
      <c r="F11" s="36">
        <v>50561.280777489883</v>
      </c>
      <c r="G11" s="37">
        <v>16273.57233052932</v>
      </c>
      <c r="H11" s="38">
        <v>-324530.72662474669</v>
      </c>
      <c r="I11" s="39">
        <v>2</v>
      </c>
      <c r="J11" cm="1">
        <f t="array" ref="J11">ROUND(SQRT(SUM((C11:E11-F11:H11)^2)),0)</f>
        <v>9472</v>
      </c>
      <c r="K11">
        <f>J11-'W1'!J11</f>
        <v>0</v>
      </c>
      <c r="L11">
        <f>$J11-'W2'!$J11</f>
        <v>0</v>
      </c>
    </row>
    <row r="12" spans="1:12" x14ac:dyDescent="0.25">
      <c r="A12" s="31">
        <v>44694.560674112654</v>
      </c>
      <c r="B12" s="32">
        <v>3</v>
      </c>
      <c r="C12" s="33">
        <v>35902.955636916777</v>
      </c>
      <c r="D12" s="34">
        <v>16632</v>
      </c>
      <c r="E12" s="35">
        <v>-339373.79393158038</v>
      </c>
      <c r="F12" s="36">
        <v>30464.270885351474</v>
      </c>
      <c r="G12" s="37">
        <v>16526.151920052791</v>
      </c>
      <c r="H12" s="38">
        <v>-340050.55275622092</v>
      </c>
      <c r="I12" s="39">
        <v>2</v>
      </c>
      <c r="J12" cm="1">
        <f t="array" ref="J12">ROUND(SQRT(SUM((C12:E12-F12:H12)^2)),0)</f>
        <v>5482</v>
      </c>
      <c r="K12">
        <f>J12-'W1'!J12</f>
        <v>2172</v>
      </c>
      <c r="L12">
        <f>$J12-'W2'!$J12</f>
        <v>0</v>
      </c>
    </row>
    <row r="13" spans="1:12" x14ac:dyDescent="0.25">
      <c r="A13" s="2"/>
      <c r="B13" s="3"/>
      <c r="C13" s="4"/>
      <c r="D13" s="5"/>
      <c r="E13" s="6"/>
      <c r="F13" s="7"/>
      <c r="G13" s="8"/>
      <c r="H13" s="9"/>
      <c r="I13" s="10"/>
    </row>
    <row r="14" spans="1:12" x14ac:dyDescent="0.25">
      <c r="A14" s="2"/>
      <c r="B14" s="3"/>
      <c r="C14" s="4"/>
      <c r="D14" s="5"/>
      <c r="E14" s="6"/>
      <c r="F14" s="7"/>
      <c r="G14" s="8"/>
      <c r="H14" s="9"/>
      <c r="I14" s="10"/>
    </row>
    <row r="15" spans="1:12" x14ac:dyDescent="0.25">
      <c r="A15" s="2"/>
      <c r="B15" s="3"/>
      <c r="C15" s="4"/>
      <c r="D15" s="5"/>
      <c r="E15" s="6"/>
      <c r="F15" s="7"/>
      <c r="G15" s="8"/>
      <c r="H15" s="9"/>
      <c r="I15" s="10"/>
    </row>
    <row r="16" spans="1:12" x14ac:dyDescent="0.25">
      <c r="A16" s="2"/>
      <c r="B16" s="3"/>
      <c r="C16" s="4"/>
      <c r="D16" s="5"/>
      <c r="E16" s="6"/>
      <c r="F16" s="7"/>
      <c r="G16" s="8"/>
      <c r="H16" s="9"/>
      <c r="I16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BEFF-7C9B-46E5-BC29-0D481EA50D58}">
  <dimension ref="A1:L16"/>
  <sheetViews>
    <sheetView workbookViewId="0">
      <selection activeCell="C2" sqref="C2:H12"/>
    </sheetView>
  </sheetViews>
  <sheetFormatPr defaultRowHeight="15" x14ac:dyDescent="0.25"/>
  <cols>
    <col min="9" max="9" width="15.855468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40">
        <v>44694.531260146599</v>
      </c>
      <c r="B2" s="41">
        <v>4</v>
      </c>
      <c r="C2" s="42">
        <v>36301.494665971841</v>
      </c>
      <c r="D2" s="43">
        <v>11052.182182414685</v>
      </c>
      <c r="E2" s="44">
        <v>-327406.27345600678</v>
      </c>
      <c r="F2" s="45">
        <v>36599.543522651598</v>
      </c>
      <c r="G2" s="46">
        <v>12703.39323370403</v>
      </c>
      <c r="H2" s="47">
        <v>-327858.87498218042</v>
      </c>
      <c r="I2" s="48">
        <v>3</v>
      </c>
      <c r="J2" cm="1">
        <f t="array" ref="J2">ROUND(SQRT(SUM((C2:E2-F2:H2)^2)),0)</f>
        <v>1738</v>
      </c>
      <c r="K2">
        <f>$J2-W0!$J2</f>
        <v>-104</v>
      </c>
      <c r="L2">
        <f>$J2-'W2'!$J2</f>
        <v>73</v>
      </c>
    </row>
    <row r="3" spans="1:12" x14ac:dyDescent="0.25">
      <c r="A3" s="40">
        <v>44694.552006018515</v>
      </c>
      <c r="B3" s="41">
        <v>4</v>
      </c>
      <c r="C3" s="42">
        <v>35581.306110990685</v>
      </c>
      <c r="D3" s="43">
        <v>21669.839628665901</v>
      </c>
      <c r="E3" s="44">
        <v>-326703.5739702133</v>
      </c>
      <c r="F3" s="45">
        <v>35813.892616498677</v>
      </c>
      <c r="G3" s="46">
        <v>16354.243780769601</v>
      </c>
      <c r="H3" s="47">
        <v>-330319.37047241267</v>
      </c>
      <c r="I3" s="48">
        <v>3</v>
      </c>
      <c r="J3" cm="1">
        <f t="array" ref="J3">ROUND(SQRT(SUM((C3:E3-F3:H3)^2)),0)</f>
        <v>6433</v>
      </c>
      <c r="K3">
        <f>$J3-W0!$J3</f>
        <v>0</v>
      </c>
      <c r="L3">
        <f>$J3-'W2'!$J3</f>
        <v>0</v>
      </c>
    </row>
    <row r="4" spans="1:12" x14ac:dyDescent="0.25">
      <c r="A4" s="40">
        <v>44694.552871489192</v>
      </c>
      <c r="B4" s="41">
        <v>4</v>
      </c>
      <c r="C4" s="42">
        <v>28985.590215516771</v>
      </c>
      <c r="D4" s="43">
        <v>17857.214586622202</v>
      </c>
      <c r="E4" s="44">
        <v>-334724.74657326948</v>
      </c>
      <c r="F4" s="45">
        <v>31547.281950996639</v>
      </c>
      <c r="G4" s="46">
        <v>16564.857042950378</v>
      </c>
      <c r="H4" s="47">
        <v>-334156.18849841977</v>
      </c>
      <c r="I4" s="48">
        <v>3</v>
      </c>
      <c r="J4" cm="1">
        <f t="array" ref="J4">ROUND(SQRT(SUM((C4:E4-F4:H4)^2)),0)</f>
        <v>2925</v>
      </c>
      <c r="K4">
        <f>$J4-W0!$J4</f>
        <v>963</v>
      </c>
      <c r="L4">
        <f>$J4-'W2'!$J4</f>
        <v>0</v>
      </c>
    </row>
    <row r="5" spans="1:12" x14ac:dyDescent="0.25">
      <c r="A5" s="40">
        <v>44694.55472827932</v>
      </c>
      <c r="B5" s="41">
        <v>4</v>
      </c>
      <c r="C5" s="42">
        <v>29559.2312029313</v>
      </c>
      <c r="D5" s="43">
        <v>6655.261428443946</v>
      </c>
      <c r="E5" s="44">
        <v>-334098.54587144952</v>
      </c>
      <c r="F5" s="45">
        <v>31599.132384053533</v>
      </c>
      <c r="G5" s="46">
        <v>12760.571870066906</v>
      </c>
      <c r="H5" s="47">
        <v>-333886.2679094295</v>
      </c>
      <c r="I5" s="48">
        <v>3</v>
      </c>
      <c r="J5" cm="1">
        <f t="array" ref="J5">ROUND(SQRT(SUM((C5:E5-F5:H5)^2)),0)</f>
        <v>6441</v>
      </c>
      <c r="K5">
        <f>$J5-W0!$J5</f>
        <v>-4335</v>
      </c>
      <c r="L5">
        <f>$J5-'W2'!$J5</f>
        <v>63</v>
      </c>
    </row>
    <row r="6" spans="1:12" x14ac:dyDescent="0.25">
      <c r="A6" s="40">
        <v>44694.555327739195</v>
      </c>
      <c r="B6" s="41">
        <v>4</v>
      </c>
      <c r="C6" s="42">
        <v>36964.636746506672</v>
      </c>
      <c r="D6" s="43">
        <v>10997.729382457033</v>
      </c>
      <c r="E6" s="44">
        <v>-326319.71615121851</v>
      </c>
      <c r="F6" s="45">
        <v>36396.685951425046</v>
      </c>
      <c r="G6" s="46">
        <v>12878.17015079102</v>
      </c>
      <c r="H6" s="47">
        <v>-328477.2640359386</v>
      </c>
      <c r="I6" s="48">
        <v>3</v>
      </c>
      <c r="J6" cm="1">
        <f t="array" ref="J6">ROUND(SQRT(SUM((C6:E6-F6:H6)^2)),0)</f>
        <v>2918</v>
      </c>
      <c r="K6">
        <f>$J6-W0!$J6</f>
        <v>-1061</v>
      </c>
      <c r="L6">
        <f>$J6-'W2'!$J6</f>
        <v>-356</v>
      </c>
    </row>
    <row r="7" spans="1:12" x14ac:dyDescent="0.25">
      <c r="A7" s="40">
        <v>44694.555895987658</v>
      </c>
      <c r="B7" s="41">
        <v>4</v>
      </c>
      <c r="C7" s="42">
        <v>25455.184909183219</v>
      </c>
      <c r="D7" s="43">
        <v>13002</v>
      </c>
      <c r="E7" s="44">
        <v>-326553.84386877733</v>
      </c>
      <c r="F7" s="45">
        <v>35948.259499086591</v>
      </c>
      <c r="G7" s="46">
        <v>13119.585562522811</v>
      </c>
      <c r="H7" s="47">
        <v>-329760.42311723781</v>
      </c>
      <c r="I7" s="48">
        <v>2</v>
      </c>
      <c r="J7" cm="1">
        <f t="array" ref="J7">ROUND(SQRT(SUM((C7:E7-F7:H7)^2)),0)</f>
        <v>10973</v>
      </c>
      <c r="K7">
        <f>$J7-W0!$J7</f>
        <v>0</v>
      </c>
      <c r="L7">
        <f>$J7-'W2'!$J7</f>
        <v>0</v>
      </c>
    </row>
    <row r="8" spans="1:12" x14ac:dyDescent="0.25">
      <c r="A8" s="40">
        <v>44694.556548726847</v>
      </c>
      <c r="B8" s="41">
        <v>4</v>
      </c>
      <c r="C8" s="42">
        <v>41376.484993224127</v>
      </c>
      <c r="D8" s="43">
        <v>13002</v>
      </c>
      <c r="E8" s="44">
        <v>-344653.53771470732</v>
      </c>
      <c r="F8" s="45">
        <v>31303.700188234074</v>
      </c>
      <c r="G8" s="46">
        <v>12799.14484231514</v>
      </c>
      <c r="H8" s="47">
        <v>-343853.26788695157</v>
      </c>
      <c r="I8" s="48">
        <v>2</v>
      </c>
      <c r="J8" cm="1">
        <f t="array" ref="J8">ROUND(SQRT(SUM((C8:E8-F8:H8)^2)),0)</f>
        <v>10107</v>
      </c>
      <c r="K8">
        <f>$J8-W0!$J8</f>
        <v>0</v>
      </c>
      <c r="L8">
        <f>$J8-'W2'!$J8</f>
        <v>0</v>
      </c>
    </row>
    <row r="9" spans="1:12" x14ac:dyDescent="0.25">
      <c r="A9" s="40">
        <v>44694.557030825621</v>
      </c>
      <c r="B9" s="41">
        <v>4</v>
      </c>
      <c r="C9" s="42">
        <v>47582.445276127226</v>
      </c>
      <c r="D9" s="43">
        <v>13002</v>
      </c>
      <c r="E9" s="44">
        <v>-333693.06336465594</v>
      </c>
      <c r="F9" s="45">
        <v>46703.529311569699</v>
      </c>
      <c r="G9" s="46">
        <v>12925.766787914095</v>
      </c>
      <c r="H9" s="47">
        <v>-325395.22361204249</v>
      </c>
      <c r="I9" s="48">
        <v>2</v>
      </c>
      <c r="J9" cm="1">
        <f t="array" ref="J9">ROUND(SQRT(SUM((C9:E9-F9:H9)^2)),0)</f>
        <v>8345</v>
      </c>
      <c r="K9">
        <f>$J9-W0!$J9</f>
        <v>5494</v>
      </c>
      <c r="L9">
        <f>$J9-'W2'!$J9</f>
        <v>5494</v>
      </c>
    </row>
    <row r="10" spans="1:12" x14ac:dyDescent="0.25">
      <c r="A10" s="40">
        <v>44694.558580516969</v>
      </c>
      <c r="B10" s="41">
        <v>4</v>
      </c>
      <c r="C10" s="42">
        <v>64138.088127584844</v>
      </c>
      <c r="D10" s="43">
        <v>16632</v>
      </c>
      <c r="E10" s="44">
        <v>-329550.09499513381</v>
      </c>
      <c r="F10" s="45">
        <v>66248.192238270276</v>
      </c>
      <c r="G10" s="46">
        <v>16138.579059489146</v>
      </c>
      <c r="H10" s="47">
        <v>-324328.46816682437</v>
      </c>
      <c r="I10" s="48">
        <v>2</v>
      </c>
      <c r="J10" cm="1">
        <f t="array" ref="J10">ROUND(SQRT(SUM((C10:E10-F10:H10)^2)),0)</f>
        <v>5653</v>
      </c>
      <c r="K10">
        <f>$J10-W0!$J10</f>
        <v>0</v>
      </c>
      <c r="L10">
        <f>$J10-'W2'!$J10</f>
        <v>0</v>
      </c>
    </row>
    <row r="11" spans="1:12" x14ac:dyDescent="0.25">
      <c r="A11" s="40">
        <v>44694.559494097222</v>
      </c>
      <c r="B11" s="41">
        <v>4</v>
      </c>
      <c r="C11" s="42">
        <v>52726.603309952952</v>
      </c>
      <c r="D11" s="43">
        <v>16632</v>
      </c>
      <c r="E11" s="44">
        <v>-333744.99669364939</v>
      </c>
      <c r="F11" s="45">
        <v>50561.280777489883</v>
      </c>
      <c r="G11" s="46">
        <v>16273.57233052932</v>
      </c>
      <c r="H11" s="47">
        <v>-324530.72662474669</v>
      </c>
      <c r="I11" s="48">
        <v>2</v>
      </c>
      <c r="J11" cm="1">
        <f t="array" ref="J11">ROUND(SQRT(SUM((C11:E11-F11:H11)^2)),0)</f>
        <v>9472</v>
      </c>
      <c r="K11">
        <f>$J11-W0!$J11</f>
        <v>0</v>
      </c>
      <c r="L11">
        <f>$J11-'W2'!$J11</f>
        <v>0</v>
      </c>
    </row>
    <row r="12" spans="1:12" x14ac:dyDescent="0.25">
      <c r="A12" s="40">
        <v>44694.560674884255</v>
      </c>
      <c r="B12" s="41">
        <v>4</v>
      </c>
      <c r="C12" s="42">
        <v>27176.235040456406</v>
      </c>
      <c r="D12" s="43">
        <v>16632</v>
      </c>
      <c r="E12" s="44">
        <v>-340415.22929368442</v>
      </c>
      <c r="F12" s="45">
        <v>30464.270885351474</v>
      </c>
      <c r="G12" s="46">
        <v>16526.151920052791</v>
      </c>
      <c r="H12" s="47">
        <v>-340050.55275622092</v>
      </c>
      <c r="I12" s="48">
        <v>2</v>
      </c>
      <c r="J12" cm="1">
        <f t="array" ref="J12">ROUND(SQRT(SUM((C12:E12-F12:H12)^2)),0)</f>
        <v>3310</v>
      </c>
      <c r="K12">
        <f>$J12-W0!$J12</f>
        <v>-2172</v>
      </c>
      <c r="L12">
        <f>$J12-'W2'!$J12</f>
        <v>-2172</v>
      </c>
    </row>
    <row r="13" spans="1:12" x14ac:dyDescent="0.25">
      <c r="A13" s="11"/>
      <c r="B13" s="12"/>
      <c r="C13" s="13"/>
      <c r="D13" s="14"/>
      <c r="E13" s="15"/>
      <c r="F13" s="16"/>
      <c r="G13" s="17"/>
      <c r="H13" s="18"/>
      <c r="I13" s="19"/>
    </row>
    <row r="14" spans="1:12" x14ac:dyDescent="0.25">
      <c r="A14" s="11"/>
      <c r="B14" s="12"/>
      <c r="C14" s="13"/>
      <c r="D14" s="14"/>
      <c r="E14" s="15"/>
      <c r="F14" s="16"/>
      <c r="G14" s="17"/>
      <c r="H14" s="18"/>
      <c r="I14" s="19"/>
    </row>
    <row r="15" spans="1:12" x14ac:dyDescent="0.25">
      <c r="A15" s="11"/>
      <c r="B15" s="12"/>
      <c r="C15" s="13"/>
      <c r="D15" s="14"/>
      <c r="E15" s="15"/>
      <c r="F15" s="16"/>
      <c r="G15" s="17"/>
      <c r="H15" s="18"/>
      <c r="I15" s="19"/>
    </row>
    <row r="16" spans="1:12" x14ac:dyDescent="0.25">
      <c r="A16" s="11"/>
      <c r="B16" s="12"/>
      <c r="C16" s="13"/>
      <c r="D16" s="14"/>
      <c r="E16" s="15"/>
      <c r="F16" s="16"/>
      <c r="G16" s="17"/>
      <c r="H16" s="18"/>
      <c r="I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BEB-67D0-4153-8F48-ECCDD63713EF}">
  <dimension ref="A1:L16"/>
  <sheetViews>
    <sheetView workbookViewId="0">
      <selection activeCell="E36" sqref="E36"/>
    </sheetView>
  </sheetViews>
  <sheetFormatPr defaultRowHeight="15" x14ac:dyDescent="0.25"/>
  <cols>
    <col min="9" max="9" width="14.71093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49">
        <v>44694.531261496915</v>
      </c>
      <c r="B2" s="50">
        <v>5</v>
      </c>
      <c r="C2" s="51">
        <v>36878.137828004896</v>
      </c>
      <c r="D2" s="52">
        <v>11072.320043359128</v>
      </c>
      <c r="E2" s="53">
        <v>-327677.73041320796</v>
      </c>
      <c r="F2" s="54">
        <v>36599.543522651598</v>
      </c>
      <c r="G2" s="55">
        <v>12703.39323370403</v>
      </c>
      <c r="H2" s="56">
        <v>-327858.87498218042</v>
      </c>
      <c r="I2" s="57">
        <v>3</v>
      </c>
      <c r="J2" cm="1">
        <f t="array" ref="J2">ROUND(SQRT(SUM((C2:E2-F2:H2)^2)),0)</f>
        <v>1665</v>
      </c>
      <c r="K2">
        <f>$J2-W0!$J2</f>
        <v>-177</v>
      </c>
      <c r="L2">
        <f>$J2-'W1'!$J2</f>
        <v>-73</v>
      </c>
    </row>
    <row r="3" spans="1:12" x14ac:dyDescent="0.25">
      <c r="A3" s="49">
        <v>44694.55200709877</v>
      </c>
      <c r="B3" s="50">
        <v>5</v>
      </c>
      <c r="C3" s="51">
        <v>35581.306110990685</v>
      </c>
      <c r="D3" s="52">
        <v>21669.839628665901</v>
      </c>
      <c r="E3" s="53">
        <v>-326703.5739702133</v>
      </c>
      <c r="F3" s="54">
        <v>35813.892616498677</v>
      </c>
      <c r="G3" s="55">
        <v>16354.243780769601</v>
      </c>
      <c r="H3" s="56">
        <v>-330319.37047241267</v>
      </c>
      <c r="I3" s="57">
        <v>3</v>
      </c>
      <c r="J3" cm="1">
        <f t="array" ref="J3">ROUND(SQRT(SUM((C3:E3-F3:H3)^2)),0)</f>
        <v>6433</v>
      </c>
      <c r="K3">
        <f>$J3-W0!$J3</f>
        <v>0</v>
      </c>
      <c r="L3">
        <f>$J3-'W1'!$J3</f>
        <v>0</v>
      </c>
    </row>
    <row r="4" spans="1:12" x14ac:dyDescent="0.25">
      <c r="A4" s="49">
        <v>44694.552872608023</v>
      </c>
      <c r="B4" s="50">
        <v>5</v>
      </c>
      <c r="C4" s="51">
        <v>28985.590215516768</v>
      </c>
      <c r="D4" s="52">
        <v>17857.214586622202</v>
      </c>
      <c r="E4" s="53">
        <v>-334724.74657326948</v>
      </c>
      <c r="F4" s="54">
        <v>31547.281950996639</v>
      </c>
      <c r="G4" s="55">
        <v>16564.857042950378</v>
      </c>
      <c r="H4" s="56">
        <v>-334156.18849841977</v>
      </c>
      <c r="I4" s="57">
        <v>3</v>
      </c>
      <c r="J4" cm="1">
        <f t="array" ref="J4">ROUND(SQRT(SUM((C4:E4-F4:H4)^2)),0)</f>
        <v>2925</v>
      </c>
      <c r="K4">
        <f>$J4-W0!$J4</f>
        <v>963</v>
      </c>
      <c r="L4">
        <f>$J4-'W1'!$J4</f>
        <v>0</v>
      </c>
    </row>
    <row r="5" spans="1:12" x14ac:dyDescent="0.25">
      <c r="A5" s="49">
        <v>44694.554731211414</v>
      </c>
      <c r="B5" s="50">
        <v>5</v>
      </c>
      <c r="C5" s="51">
        <v>29576.11608799309</v>
      </c>
      <c r="D5" s="52">
        <v>6718.1769891257109</v>
      </c>
      <c r="E5" s="53">
        <v>-334150.84103569266</v>
      </c>
      <c r="F5" s="54">
        <v>31599.132384053533</v>
      </c>
      <c r="G5" s="55">
        <v>12760.571870066906</v>
      </c>
      <c r="H5" s="56">
        <v>-333886.2679094295</v>
      </c>
      <c r="I5" s="57">
        <v>3</v>
      </c>
      <c r="J5" cm="1">
        <f t="array" ref="J5">ROUND(SQRT(SUM((C5:E5-F5:H5)^2)),0)</f>
        <v>6378</v>
      </c>
      <c r="K5">
        <f>$J5-W0!$J5</f>
        <v>-4398</v>
      </c>
      <c r="L5">
        <f>$J5-'W1'!$J5</f>
        <v>-63</v>
      </c>
    </row>
    <row r="6" spans="1:12" x14ac:dyDescent="0.25">
      <c r="A6" s="49">
        <v>44694.555328665119</v>
      </c>
      <c r="B6" s="50">
        <v>5</v>
      </c>
      <c r="C6" s="51">
        <v>35858.270715830535</v>
      </c>
      <c r="D6" s="52">
        <v>10963.40565404213</v>
      </c>
      <c r="E6" s="53">
        <v>-325876.61702201836</v>
      </c>
      <c r="F6" s="54">
        <v>36396.685951425046</v>
      </c>
      <c r="G6" s="55">
        <v>12878.17015079102</v>
      </c>
      <c r="H6" s="56">
        <v>-328477.2640359386</v>
      </c>
      <c r="I6" s="57">
        <v>3</v>
      </c>
      <c r="J6" cm="1">
        <f t="array" ref="J6">ROUND(SQRT(SUM((C6:E6-F6:H6)^2)),0)</f>
        <v>3274</v>
      </c>
      <c r="K6">
        <f>$J6-W0!$J6</f>
        <v>-705</v>
      </c>
      <c r="L6">
        <f>$J6-'W1'!$J6</f>
        <v>356</v>
      </c>
    </row>
    <row r="7" spans="1:12" x14ac:dyDescent="0.25">
      <c r="A7" s="49">
        <v>44694.555896913582</v>
      </c>
      <c r="B7" s="50">
        <v>5</v>
      </c>
      <c r="C7" s="51">
        <v>25455.184909183215</v>
      </c>
      <c r="D7" s="52">
        <v>13002</v>
      </c>
      <c r="E7" s="53">
        <v>-326553.84386877733</v>
      </c>
      <c r="F7" s="54">
        <v>35948.259499086591</v>
      </c>
      <c r="G7" s="55">
        <v>13119.585562522811</v>
      </c>
      <c r="H7" s="56">
        <v>-329760.42311723781</v>
      </c>
      <c r="I7" s="57">
        <v>2</v>
      </c>
      <c r="J7" cm="1">
        <f t="array" ref="J7">ROUND(SQRT(SUM((C7:E7-F7:H7)^2)),0)</f>
        <v>10973</v>
      </c>
      <c r="K7">
        <f>$J7-W0!$J7</f>
        <v>0</v>
      </c>
      <c r="L7">
        <f>$J7-'W1'!$J7</f>
        <v>0</v>
      </c>
    </row>
    <row r="8" spans="1:12" x14ac:dyDescent="0.25">
      <c r="A8" s="49">
        <v>44694.556549691362</v>
      </c>
      <c r="B8" s="50">
        <v>5</v>
      </c>
      <c r="C8" s="51">
        <v>41376.48499322412</v>
      </c>
      <c r="D8" s="52">
        <v>13002</v>
      </c>
      <c r="E8" s="53">
        <v>-344653.53771470732</v>
      </c>
      <c r="F8" s="54">
        <v>31303.700188234074</v>
      </c>
      <c r="G8" s="55">
        <v>12799.14484231514</v>
      </c>
      <c r="H8" s="56">
        <v>-343853.26788695157</v>
      </c>
      <c r="I8" s="57">
        <v>2</v>
      </c>
      <c r="J8" cm="1">
        <f t="array" ref="J8">ROUND(SQRT(SUM((C8:E8-F8:H8)^2)),0)</f>
        <v>10107</v>
      </c>
      <c r="K8">
        <f>$J8-W0!$J8</f>
        <v>0</v>
      </c>
      <c r="L8">
        <f>$J8-'W1'!$J8</f>
        <v>0</v>
      </c>
    </row>
    <row r="9" spans="1:12" x14ac:dyDescent="0.25">
      <c r="A9" s="49">
        <v>44694.557032368823</v>
      </c>
      <c r="B9" s="50">
        <v>5</v>
      </c>
      <c r="C9" s="51">
        <v>45837.265971002438</v>
      </c>
      <c r="D9" s="52">
        <v>13002</v>
      </c>
      <c r="E9" s="53">
        <v>-322679.73704095604</v>
      </c>
      <c r="F9" s="54">
        <v>46703.529311569699</v>
      </c>
      <c r="G9" s="55">
        <v>12925.766787914095</v>
      </c>
      <c r="H9" s="56">
        <v>-325395.22361204249</v>
      </c>
      <c r="I9" s="57">
        <v>2</v>
      </c>
      <c r="J9" cm="1">
        <f t="array" ref="J9">ROUND(SQRT(SUM((C9:E9-F9:H9)^2)),0)</f>
        <v>2851</v>
      </c>
      <c r="K9">
        <f>$J9-W0!$J9</f>
        <v>0</v>
      </c>
      <c r="L9">
        <f>$J9-'W1'!$J9</f>
        <v>-5494</v>
      </c>
    </row>
    <row r="10" spans="1:12" x14ac:dyDescent="0.25">
      <c r="A10" s="49">
        <v>44694.558582407408</v>
      </c>
      <c r="B10" s="50">
        <v>5</v>
      </c>
      <c r="C10" s="51">
        <v>64138.088127584844</v>
      </c>
      <c r="D10" s="52">
        <v>16632</v>
      </c>
      <c r="E10" s="53">
        <v>-329550.09499513381</v>
      </c>
      <c r="F10" s="54">
        <v>66248.192238270276</v>
      </c>
      <c r="G10" s="55">
        <v>16138.579059489146</v>
      </c>
      <c r="H10" s="56">
        <v>-324328.46816682437</v>
      </c>
      <c r="I10" s="57">
        <v>2</v>
      </c>
      <c r="J10" cm="1">
        <f t="array" ref="J10">ROUND(SQRT(SUM((C10:E10-F10:H10)^2)),0)</f>
        <v>5653</v>
      </c>
      <c r="K10">
        <f>$J10-W0!$J10</f>
        <v>0</v>
      </c>
      <c r="L10">
        <f>$J10-'W1'!$J10</f>
        <v>0</v>
      </c>
    </row>
    <row r="11" spans="1:12" x14ac:dyDescent="0.25">
      <c r="A11" s="49">
        <v>44694.559495601847</v>
      </c>
      <c r="B11" s="50">
        <v>5</v>
      </c>
      <c r="C11" s="51">
        <v>52726.603309952952</v>
      </c>
      <c r="D11" s="52">
        <v>16632</v>
      </c>
      <c r="E11" s="53">
        <v>-333744.99669364939</v>
      </c>
      <c r="F11" s="54">
        <v>50561.280777489883</v>
      </c>
      <c r="G11" s="55">
        <v>16273.57233052932</v>
      </c>
      <c r="H11" s="56">
        <v>-324530.72662474669</v>
      </c>
      <c r="I11" s="57">
        <v>2</v>
      </c>
      <c r="J11" cm="1">
        <f t="array" ref="J11">ROUND(SQRT(SUM((C11:E11-F11:H11)^2)),0)</f>
        <v>9472</v>
      </c>
      <c r="K11">
        <f>$J11-W0!$J11</f>
        <v>0</v>
      </c>
      <c r="L11">
        <f>$J11-'W1'!$J11</f>
        <v>0</v>
      </c>
    </row>
    <row r="12" spans="1:12" x14ac:dyDescent="0.25">
      <c r="A12" s="49">
        <v>44694.560675578701</v>
      </c>
      <c r="B12" s="50">
        <v>5</v>
      </c>
      <c r="C12" s="51">
        <v>35902.955636916777</v>
      </c>
      <c r="D12" s="52">
        <v>16632</v>
      </c>
      <c r="E12" s="53">
        <v>-339373.79393158038</v>
      </c>
      <c r="F12" s="54">
        <v>30464.270885351474</v>
      </c>
      <c r="G12" s="55">
        <v>16526.151920052791</v>
      </c>
      <c r="H12" s="56">
        <v>-340050.55275622092</v>
      </c>
      <c r="I12" s="57">
        <v>2</v>
      </c>
      <c r="J12" cm="1">
        <f t="array" ref="J12">ROUND(SQRT(SUM((C12:E12-F12:H12)^2)),0)</f>
        <v>5482</v>
      </c>
      <c r="K12">
        <f>$J12-W0!$J12</f>
        <v>0</v>
      </c>
      <c r="L12">
        <f>$J12-'W1'!$J12</f>
        <v>2172</v>
      </c>
    </row>
    <row r="13" spans="1:12" x14ac:dyDescent="0.25">
      <c r="A13" s="21"/>
      <c r="B13" s="22"/>
      <c r="C13" s="23"/>
      <c r="D13" s="24"/>
      <c r="E13" s="25"/>
      <c r="F13" s="26"/>
      <c r="G13" s="27"/>
      <c r="H13" s="28"/>
      <c r="I13" s="29"/>
    </row>
    <row r="14" spans="1:12" x14ac:dyDescent="0.25">
      <c r="A14" s="21"/>
      <c r="B14" s="22"/>
      <c r="C14" s="23"/>
      <c r="D14" s="24"/>
      <c r="E14" s="25"/>
      <c r="F14" s="26"/>
      <c r="G14" s="27"/>
      <c r="H14" s="28"/>
      <c r="I14" s="29"/>
    </row>
    <row r="15" spans="1:12" x14ac:dyDescent="0.25">
      <c r="A15" s="21"/>
      <c r="B15" s="22"/>
      <c r="C15" s="23"/>
      <c r="D15" s="24"/>
      <c r="E15" s="25"/>
      <c r="F15" s="26"/>
      <c r="G15" s="27"/>
      <c r="H15" s="28"/>
      <c r="I15" s="29"/>
    </row>
    <row r="16" spans="1:12" x14ac:dyDescent="0.25">
      <c r="A16" s="21"/>
      <c r="B16" s="22"/>
      <c r="C16" s="23"/>
      <c r="D16" s="24"/>
      <c r="E16" s="25"/>
      <c r="F16" s="26"/>
      <c r="G16" s="27"/>
      <c r="H16" s="28"/>
      <c r="I1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0A1-86C8-4A83-92EE-AFC32EC82FEF}">
  <dimension ref="A1:L19"/>
  <sheetViews>
    <sheetView workbookViewId="0">
      <selection activeCell="H12" sqref="C2:H12"/>
    </sheetView>
  </sheetViews>
  <sheetFormatPr defaultRowHeight="15" x14ac:dyDescent="0.25"/>
  <cols>
    <col min="2" max="2" width="16.28515625" customWidth="1"/>
    <col min="3" max="3" width="12.85546875" customWidth="1"/>
    <col min="4" max="4" width="11.85546875" customWidth="1"/>
    <col min="5" max="5" width="12.28515625" customWidth="1"/>
    <col min="6" max="6" width="11.7109375" customWidth="1"/>
    <col min="7" max="7" width="12.85546875" customWidth="1"/>
    <col min="8" max="8" width="12.2851562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3" t="s">
        <v>31</v>
      </c>
      <c r="B2" s="24">
        <v>6</v>
      </c>
      <c r="C2" s="25">
        <v>35827.328999999998</v>
      </c>
      <c r="D2" s="26">
        <v>21921.556</v>
      </c>
      <c r="E2" s="27">
        <v>-328711.22200000001</v>
      </c>
      <c r="F2" s="28">
        <v>35813.892619999999</v>
      </c>
      <c r="G2">
        <v>16354.243780000001</v>
      </c>
      <c r="H2">
        <v>-330319.37050000002</v>
      </c>
      <c r="I2">
        <v>3</v>
      </c>
      <c r="J2" cm="1">
        <f t="array" ref="J2">ROUND(SQRT(SUM((C2:E2-F2:H2)^2)),0)</f>
        <v>5795</v>
      </c>
    </row>
    <row r="3" spans="1:12" x14ac:dyDescent="0.25">
      <c r="A3" s="51" t="s">
        <v>31</v>
      </c>
      <c r="B3" s="52">
        <v>6</v>
      </c>
      <c r="C3" s="25">
        <v>31120.588</v>
      </c>
      <c r="D3" s="26">
        <v>17281.455999999998</v>
      </c>
      <c r="E3" s="27">
        <v>-334155.39299999998</v>
      </c>
      <c r="F3" s="28">
        <v>31547.281950000001</v>
      </c>
      <c r="G3">
        <v>16564.857039999999</v>
      </c>
      <c r="H3">
        <v>-334156.18849999999</v>
      </c>
      <c r="I3">
        <v>3</v>
      </c>
      <c r="J3" cm="1">
        <f t="array" ref="J3">ROUND(SQRT(SUM((C3:E3-F3:H3)^2)),0)</f>
        <v>834</v>
      </c>
    </row>
    <row r="4" spans="1:12" x14ac:dyDescent="0.25">
      <c r="A4" s="51" t="s">
        <v>31</v>
      </c>
      <c r="B4" s="52">
        <v>6</v>
      </c>
      <c r="C4" s="25">
        <v>29677.034</v>
      </c>
      <c r="D4" s="26">
        <v>6470.491</v>
      </c>
      <c r="E4" s="27">
        <v>-335154.11</v>
      </c>
      <c r="F4" s="28">
        <v>31599.132379999999</v>
      </c>
      <c r="G4">
        <v>12760.57187</v>
      </c>
      <c r="H4">
        <v>-333886.26789999998</v>
      </c>
      <c r="I4">
        <v>3</v>
      </c>
      <c r="J4" cm="1">
        <f t="array" ref="J4">ROUND(SQRT(SUM((C4:E4-F4:H4)^2)),0)</f>
        <v>6698</v>
      </c>
    </row>
    <row r="5" spans="1:12" x14ac:dyDescent="0.25">
      <c r="A5" s="51" t="s">
        <v>31</v>
      </c>
      <c r="B5" s="52">
        <v>6</v>
      </c>
      <c r="C5" s="25">
        <v>36330.94</v>
      </c>
      <c r="D5" s="26">
        <v>2057.2939999999999</v>
      </c>
      <c r="E5" s="27">
        <v>-328330.90899999999</v>
      </c>
      <c r="F5" s="28">
        <v>36396.685949999999</v>
      </c>
      <c r="G5">
        <v>12878.17015</v>
      </c>
      <c r="H5">
        <v>-328477.26400000002</v>
      </c>
      <c r="I5">
        <v>4</v>
      </c>
      <c r="J5" cm="1">
        <f t="array" ref="J5">ROUND(SQRT(SUM((C5:E5-F5:H5)^2)),0)</f>
        <v>10822</v>
      </c>
    </row>
    <row r="6" spans="1:12" x14ac:dyDescent="0.25">
      <c r="A6" s="51" t="s">
        <v>31</v>
      </c>
      <c r="B6" s="52">
        <v>6</v>
      </c>
      <c r="C6" s="25">
        <v>24910.22</v>
      </c>
      <c r="D6" s="26">
        <v>11779.5</v>
      </c>
      <c r="E6" s="27">
        <v>-326727.93800000002</v>
      </c>
      <c r="F6" s="28">
        <v>35948.2595</v>
      </c>
      <c r="G6">
        <v>13119.58556</v>
      </c>
      <c r="H6">
        <v>-329760.42310000001</v>
      </c>
      <c r="I6">
        <v>2</v>
      </c>
      <c r="J6" cm="1">
        <f t="array" ref="J6">ROUND(SQRT(SUM((C6:E6-F6:H6)^2)),0)</f>
        <v>11525</v>
      </c>
    </row>
    <row r="7" spans="1:12" x14ac:dyDescent="0.25">
      <c r="A7" s="51" t="s">
        <v>31</v>
      </c>
      <c r="B7" s="52">
        <v>6</v>
      </c>
      <c r="C7" s="25">
        <v>22252.517</v>
      </c>
      <c r="D7" s="26">
        <v>11779.5</v>
      </c>
      <c r="E7" s="27">
        <v>-345663.12099999998</v>
      </c>
      <c r="F7" s="28">
        <v>31303.70019</v>
      </c>
      <c r="G7">
        <v>12799.144840000001</v>
      </c>
      <c r="H7">
        <v>-343853.26789999998</v>
      </c>
      <c r="I7">
        <v>2</v>
      </c>
      <c r="J7" cm="1">
        <f t="array" ref="J7">ROUND(SQRT(SUM((C7:E7-F7:H7)^2)),0)</f>
        <v>9287</v>
      </c>
    </row>
    <row r="8" spans="1:12" x14ac:dyDescent="0.25">
      <c r="A8" s="51" t="s">
        <v>31</v>
      </c>
      <c r="B8" s="52">
        <v>6</v>
      </c>
      <c r="C8" s="25">
        <v>47294.89</v>
      </c>
      <c r="D8" s="26">
        <v>11187</v>
      </c>
      <c r="E8" s="27">
        <v>-333504.81900000002</v>
      </c>
      <c r="F8" s="28">
        <v>46703.529309999998</v>
      </c>
      <c r="G8">
        <v>12925.76679</v>
      </c>
      <c r="H8">
        <v>-325395.22360000003</v>
      </c>
      <c r="I8">
        <v>2</v>
      </c>
      <c r="J8" cm="1">
        <f t="array" ref="J8">ROUND(SQRT(SUM((C8:E8-F8:H8)^2)),0)</f>
        <v>8315</v>
      </c>
    </row>
    <row r="9" spans="1:12" x14ac:dyDescent="0.25">
      <c r="A9" s="51" t="s">
        <v>31</v>
      </c>
      <c r="B9" s="52">
        <v>6</v>
      </c>
      <c r="C9" s="25">
        <v>67209.589000000007</v>
      </c>
      <c r="D9" s="26">
        <v>11187</v>
      </c>
      <c r="E9" s="27">
        <v>-323816.07500000001</v>
      </c>
      <c r="F9" s="28">
        <v>65957.009900000005</v>
      </c>
      <c r="G9">
        <v>12845.081630000001</v>
      </c>
      <c r="H9">
        <v>-324070.8898</v>
      </c>
      <c r="I9">
        <v>2</v>
      </c>
      <c r="J9" cm="1">
        <f t="array" ref="J9">ROUND(SQRT(SUM((C9:E9-F9:H9)^2)),0)</f>
        <v>2094</v>
      </c>
    </row>
    <row r="10" spans="1:12" x14ac:dyDescent="0.25">
      <c r="A10" s="51" t="s">
        <v>31</v>
      </c>
      <c r="B10" s="52">
        <v>6</v>
      </c>
      <c r="C10" s="25">
        <v>66306.864000000001</v>
      </c>
      <c r="D10" s="26">
        <v>16949.951000000001</v>
      </c>
      <c r="E10" s="27">
        <v>-324715.837</v>
      </c>
      <c r="F10" s="28">
        <v>66248.192240000004</v>
      </c>
      <c r="G10">
        <v>16138.57906</v>
      </c>
      <c r="H10">
        <v>-324328.4682</v>
      </c>
      <c r="I10">
        <v>3</v>
      </c>
      <c r="J10" cm="1">
        <f t="array" ref="J10">ROUND(SQRT(SUM((C10:E10-F10:H10)^2)),0)</f>
        <v>901</v>
      </c>
    </row>
    <row r="11" spans="1:12" x14ac:dyDescent="0.25">
      <c r="A11" s="51" t="s">
        <v>31</v>
      </c>
      <c r="B11" s="52">
        <v>6</v>
      </c>
      <c r="C11" s="25">
        <v>52224.885000000002</v>
      </c>
      <c r="D11" s="26">
        <v>15250</v>
      </c>
      <c r="E11" s="27">
        <v>-319487.641</v>
      </c>
      <c r="F11" s="28">
        <v>50561.280780000001</v>
      </c>
      <c r="G11">
        <v>16273.572330000001</v>
      </c>
      <c r="H11">
        <v>-324530.72659999999</v>
      </c>
      <c r="I11">
        <v>2</v>
      </c>
      <c r="J11" cm="1">
        <f t="array" ref="J11">ROUND(SQRT(SUM((C11:E11-F11:H11)^2)),0)</f>
        <v>5408</v>
      </c>
    </row>
    <row r="12" spans="1:12" x14ac:dyDescent="0.25">
      <c r="A12" s="51" t="s">
        <v>31</v>
      </c>
      <c r="B12" s="52">
        <v>6</v>
      </c>
      <c r="C12" s="25">
        <v>25664.002</v>
      </c>
      <c r="D12" s="26">
        <v>15250</v>
      </c>
      <c r="E12" s="27">
        <v>-339195.80599999998</v>
      </c>
      <c r="F12" s="28">
        <v>30464.27089</v>
      </c>
      <c r="G12">
        <v>16526.15192</v>
      </c>
      <c r="H12">
        <v>-340050.5528</v>
      </c>
      <c r="I12">
        <v>2</v>
      </c>
      <c r="J12" cm="1">
        <f t="array" ref="J12">ROUND(SQRT(SUM((C12:E12-F12:H12)^2)),0)</f>
        <v>5040</v>
      </c>
    </row>
    <row r="13" spans="1:12" x14ac:dyDescent="0.25">
      <c r="A13" s="23"/>
      <c r="B13" s="24"/>
      <c r="C13" s="25"/>
      <c r="D13" s="26"/>
      <c r="E13" s="27"/>
      <c r="F13" s="28"/>
    </row>
    <row r="14" spans="1:12" x14ac:dyDescent="0.25">
      <c r="A14" s="23"/>
      <c r="B14" s="24"/>
      <c r="C14" s="25"/>
      <c r="D14" s="26"/>
      <c r="E14" s="27"/>
      <c r="F14" s="28"/>
    </row>
    <row r="15" spans="1:12" x14ac:dyDescent="0.25">
      <c r="A15" s="23"/>
      <c r="B15" s="24"/>
      <c r="C15" s="25"/>
      <c r="D15" s="26"/>
      <c r="E15" s="27"/>
      <c r="F15" s="28"/>
    </row>
    <row r="16" spans="1:12" x14ac:dyDescent="0.25">
      <c r="A16" s="23"/>
      <c r="B16" s="24"/>
      <c r="C16" s="25"/>
      <c r="D16" s="26"/>
      <c r="E16" s="27"/>
      <c r="F16" s="28"/>
    </row>
    <row r="17" spans="1:6" x14ac:dyDescent="0.25">
      <c r="A17" s="23"/>
      <c r="B17" s="24"/>
      <c r="C17" s="25"/>
      <c r="D17" s="26"/>
      <c r="E17" s="27"/>
      <c r="F17" s="28"/>
    </row>
    <row r="18" spans="1:6" x14ac:dyDescent="0.25">
      <c r="A18" s="23"/>
      <c r="B18" s="24"/>
      <c r="C18" s="25"/>
      <c r="D18" s="26"/>
      <c r="E18" s="27"/>
      <c r="F18" s="28"/>
    </row>
    <row r="19" spans="1:6" x14ac:dyDescent="0.25">
      <c r="A19" s="23"/>
      <c r="B1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887D-7DE2-4273-BD22-BD1210F67F72}">
  <dimension ref="A1:E7"/>
  <sheetViews>
    <sheetView tabSelected="1" workbookViewId="0">
      <selection activeCell="E7" sqref="A1:E7"/>
    </sheetView>
  </sheetViews>
  <sheetFormatPr defaultRowHeight="15" x14ac:dyDescent="0.25"/>
  <cols>
    <col min="1" max="1" width="21.85546875" customWidth="1"/>
    <col min="2" max="2" width="14.5703125" customWidth="1"/>
    <col min="3" max="3" width="15.7109375" customWidth="1"/>
    <col min="4" max="4" width="15.42578125" customWidth="1"/>
  </cols>
  <sheetData>
    <row r="1" spans="1:5" x14ac:dyDescent="0.25">
      <c r="A1" s="30" t="s">
        <v>20</v>
      </c>
      <c r="B1" s="30" t="s">
        <v>21</v>
      </c>
      <c r="C1" s="30" t="s">
        <v>22</v>
      </c>
      <c r="D1" s="30" t="s">
        <v>23</v>
      </c>
    </row>
    <row r="2" spans="1:5" x14ac:dyDescent="0.25">
      <c r="A2" t="s">
        <v>24</v>
      </c>
      <c r="B2" s="58">
        <v>32876.488350740532</v>
      </c>
      <c r="C2" s="59">
        <v>12372</v>
      </c>
      <c r="D2" s="60">
        <v>-351732.9374828916</v>
      </c>
      <c r="E2" t="s">
        <v>30</v>
      </c>
    </row>
    <row r="3" spans="1:5" x14ac:dyDescent="0.25">
      <c r="A3" t="s">
        <v>25</v>
      </c>
      <c r="B3" s="58">
        <v>32894.583229209253</v>
      </c>
      <c r="C3" s="59">
        <v>14817</v>
      </c>
      <c r="D3" s="60">
        <v>-351248.64952887269</v>
      </c>
      <c r="E3" t="s">
        <v>33</v>
      </c>
    </row>
    <row r="4" spans="1:5" x14ac:dyDescent="0.25">
      <c r="A4" t="s">
        <v>26</v>
      </c>
      <c r="B4" s="58">
        <v>30256.334571685118</v>
      </c>
      <c r="C4" s="59">
        <v>15683</v>
      </c>
      <c r="D4" s="60">
        <v>-329141.41202189378</v>
      </c>
      <c r="E4" t="s">
        <v>33</v>
      </c>
    </row>
    <row r="5" spans="1:5" x14ac:dyDescent="0.25">
      <c r="A5" t="s">
        <v>27</v>
      </c>
      <c r="B5" s="58">
        <v>29805.999043266896</v>
      </c>
      <c r="C5" s="59">
        <v>11187</v>
      </c>
      <c r="D5" s="60">
        <v>-330864.9970057765</v>
      </c>
      <c r="E5" t="s">
        <v>30</v>
      </c>
    </row>
    <row r="6" spans="1:5" x14ac:dyDescent="0.25">
      <c r="A6" t="s">
        <v>28</v>
      </c>
      <c r="B6" s="58">
        <v>61149.891241886027</v>
      </c>
      <c r="C6" s="59">
        <v>14817</v>
      </c>
      <c r="D6" s="60">
        <v>-325464.20177916501</v>
      </c>
      <c r="E6" t="s">
        <v>33</v>
      </c>
    </row>
    <row r="7" spans="1:5" x14ac:dyDescent="0.25">
      <c r="A7" t="s">
        <v>29</v>
      </c>
      <c r="B7" s="58">
        <v>66962.713641439259</v>
      </c>
      <c r="C7" s="59">
        <v>11187</v>
      </c>
      <c r="D7" s="60">
        <v>-324977.11831615516</v>
      </c>
      <c r="E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C4D5-081B-44CD-9CBD-FDA49BB4E2FC}">
  <dimension ref="A1:E5"/>
  <sheetViews>
    <sheetView workbookViewId="0">
      <selection activeCell="C7" sqref="C7"/>
    </sheetView>
  </sheetViews>
  <sheetFormatPr defaultRowHeight="15" x14ac:dyDescent="0.25"/>
  <cols>
    <col min="2" max="2" width="15.42578125" customWidth="1"/>
    <col min="3" max="3" width="15.5703125" customWidth="1"/>
    <col min="4" max="4" width="12.5703125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>
        <f>AVERAGE(W0!$J$2:'W0'!$J$12)</f>
        <v>6320.909090909091</v>
      </c>
      <c r="C2">
        <f>MEDIAN(W0!$J$2:'W0'!$J$12)</f>
        <v>5653</v>
      </c>
      <c r="D2">
        <f>MIN(W0!$J$2:'W0'!$J$12)</f>
        <v>1842</v>
      </c>
      <c r="E2">
        <f>MAX(W0!$J$2:'W0'!$J$12)</f>
        <v>10973</v>
      </c>
    </row>
    <row r="3" spans="1:5" x14ac:dyDescent="0.25">
      <c r="A3" t="s">
        <v>15</v>
      </c>
      <c r="B3">
        <f>AVERAGE('W1'!$J$2:'W1'!$J$12)</f>
        <v>6210.454545454545</v>
      </c>
      <c r="C3">
        <f>MEDIAN('W1'!$J$2:'W1'!$J$12)</f>
        <v>6433</v>
      </c>
      <c r="D3">
        <f>MIN('W1'!$J$2:'W1'!$J$12)</f>
        <v>1738</v>
      </c>
      <c r="E3">
        <f>MAX('W1'!$J$2:'W1'!$J$12)</f>
        <v>10973</v>
      </c>
    </row>
    <row r="4" spans="1:5" x14ac:dyDescent="0.25">
      <c r="A4" t="s">
        <v>16</v>
      </c>
      <c r="B4">
        <f>AVERAGE('W2'!$J$2:'W2'!$J$12)</f>
        <v>5928.454545454545</v>
      </c>
      <c r="C4">
        <f>MEDIAN('W2'!$J$2:'W2'!$J$12)</f>
        <v>5653</v>
      </c>
      <c r="D4">
        <f>MIN('W2'!$J$2:'W2'!$J$12)</f>
        <v>1665</v>
      </c>
      <c r="E4">
        <f>MAX('W2'!$J$2:'W2'!$J$12)</f>
        <v>10973</v>
      </c>
    </row>
    <row r="5" spans="1:5" x14ac:dyDescent="0.25">
      <c r="A5" t="s">
        <v>32</v>
      </c>
      <c r="B5">
        <f>AVERAGE('3DW0'!$J$2:'3DW0'!$J$12)</f>
        <v>6065.363636363636</v>
      </c>
      <c r="C5">
        <f>MEDIAN('3DW0'!$J$2:'3DW0'!$J$12)</f>
        <v>5795</v>
      </c>
      <c r="D5">
        <f>MIN('3DW0'!$J$2:'3DW0'!$J$12)</f>
        <v>834</v>
      </c>
      <c r="E5">
        <f>MAX('3DW0'!$J$2:'3DW0'!$J$12)</f>
        <v>11525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W0</vt:lpstr>
      <vt:lpstr>W1</vt:lpstr>
      <vt:lpstr>W2</vt:lpstr>
      <vt:lpstr>3DW0</vt:lpstr>
      <vt:lpstr>APs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andersen</dc:creator>
  <cp:lastModifiedBy>Tory andersen</cp:lastModifiedBy>
  <dcterms:created xsi:type="dcterms:W3CDTF">2022-06-08T10:05:55Z</dcterms:created>
  <dcterms:modified xsi:type="dcterms:W3CDTF">2022-06-12T17:28:08Z</dcterms:modified>
</cp:coreProperties>
</file>