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18"/>
  <sheetViews>
    <sheetView tabSelected="1" workbookViewId="0">
      <selection activeCell="C18" sqref="C18:G18"/>
    </sheetView>
  </sheetViews>
  <sheetFormatPr defaultColWidth="9" defaultRowHeight="14.5"/>
  <cols>
    <col min="3" max="7" width="12.6605504587156"/>
    <col min="9" max="13" width="10.5504587155963"/>
  </cols>
  <sheetData>
    <row r="6" spans="3:7">
      <c r="C6">
        <v>1.5</v>
      </c>
      <c r="D6">
        <v>1.3</v>
      </c>
      <c r="E6">
        <v>1</v>
      </c>
      <c r="F6">
        <v>0.5</v>
      </c>
      <c r="G6">
        <v>0</v>
      </c>
    </row>
    <row r="7" spans="3:13">
      <c r="C7">
        <v>23240</v>
      </c>
      <c r="D7">
        <v>27085</v>
      </c>
      <c r="E7">
        <v>30575</v>
      </c>
      <c r="F7">
        <v>32362</v>
      </c>
      <c r="G7">
        <v>33622</v>
      </c>
      <c r="I7">
        <v>15.2</v>
      </c>
      <c r="J7">
        <v>15.4</v>
      </c>
      <c r="K7">
        <v>15.7</v>
      </c>
      <c r="L7">
        <v>16.2</v>
      </c>
      <c r="M7">
        <v>16.7</v>
      </c>
    </row>
    <row r="8" spans="3:13">
      <c r="C8">
        <v>0.22</v>
      </c>
      <c r="D8">
        <v>0.21</v>
      </c>
      <c r="E8">
        <v>0.12</v>
      </c>
      <c r="F8">
        <v>0.04</v>
      </c>
      <c r="G8">
        <v>0</v>
      </c>
      <c r="I8">
        <f>$M7-I7</f>
        <v>1.5</v>
      </c>
      <c r="J8">
        <f>$M7-J7</f>
        <v>1.3</v>
      </c>
      <c r="K8">
        <f>$M7-K7</f>
        <v>1</v>
      </c>
      <c r="L8">
        <f>$M7-L7</f>
        <v>0.5</v>
      </c>
      <c r="M8">
        <f>$M7-M7</f>
        <v>0</v>
      </c>
    </row>
    <row r="9" spans="3:13">
      <c r="C9">
        <v>38893.7</v>
      </c>
      <c r="D9">
        <v>45272</v>
      </c>
      <c r="E9">
        <v>16252</v>
      </c>
      <c r="F9">
        <v>1827</v>
      </c>
      <c r="G9">
        <v>0</v>
      </c>
      <c r="I9" s="1">
        <v>23240</v>
      </c>
      <c r="J9" s="1">
        <v>27085</v>
      </c>
      <c r="K9" s="1">
        <v>30575</v>
      </c>
      <c r="L9" s="1">
        <v>32362</v>
      </c>
      <c r="M9" s="1">
        <v>33622</v>
      </c>
    </row>
    <row r="10" spans="3:13">
      <c r="C10">
        <v>0</v>
      </c>
      <c r="D10">
        <v>0.900000000000006</v>
      </c>
      <c r="E10">
        <v>1.40000000000001</v>
      </c>
      <c r="F10">
        <v>1</v>
      </c>
      <c r="G10">
        <v>1.6</v>
      </c>
      <c r="I10">
        <v>1.51</v>
      </c>
      <c r="J10">
        <v>1.52</v>
      </c>
      <c r="K10">
        <v>1.61</v>
      </c>
      <c r="L10">
        <v>1.69</v>
      </c>
      <c r="M10">
        <v>1.73</v>
      </c>
    </row>
    <row r="11" spans="3:13">
      <c r="C11">
        <v>40.8</v>
      </c>
      <c r="D11">
        <v>33.3</v>
      </c>
      <c r="E11">
        <v>9.40000000000001</v>
      </c>
      <c r="F11">
        <v>2.09999999999999</v>
      </c>
      <c r="G11">
        <v>0</v>
      </c>
      <c r="I11">
        <f>$M10-I10</f>
        <v>0.22</v>
      </c>
      <c r="J11">
        <f>$M10-J10</f>
        <v>0.21</v>
      </c>
      <c r="K11">
        <f>$M10-K10</f>
        <v>0.12</v>
      </c>
      <c r="L11">
        <f>$M10-L10</f>
        <v>0.04</v>
      </c>
      <c r="M11">
        <f>$M10-M10</f>
        <v>0</v>
      </c>
    </row>
    <row r="12" spans="2:13">
      <c r="B12">
        <v>0.25303</v>
      </c>
      <c r="C12">
        <f>C6/($C6+$D6+$E6+$F6+$G6)</f>
        <v>0.348837209302326</v>
      </c>
      <c r="D12">
        <f>D6/($C6+$D6+$E6+$F6+$G6)</f>
        <v>0.302325581395349</v>
      </c>
      <c r="E12">
        <f>E6/($C6+$D6+$E6+$F6+$G6)</f>
        <v>0.232558139534884</v>
      </c>
      <c r="F12">
        <f>F6/($C6+$D6+$E6+$F6+$G6)</f>
        <v>0.116279069767442</v>
      </c>
      <c r="G12">
        <f>G6/($C6+$D6+$E6+$F6+$G6)</f>
        <v>0</v>
      </c>
      <c r="I12" s="2">
        <v>24150.8</v>
      </c>
      <c r="J12" s="2">
        <v>17772.5</v>
      </c>
      <c r="K12" s="2">
        <v>46792.5</v>
      </c>
      <c r="L12" s="2">
        <v>61217.5</v>
      </c>
      <c r="M12" s="2">
        <v>63044.5</v>
      </c>
    </row>
    <row r="13" spans="2:13">
      <c r="B13">
        <v>0.22542</v>
      </c>
      <c r="C13">
        <f>C7/($C7+$D7+$E7+$F7+$G7)</f>
        <v>0.158220092045424</v>
      </c>
      <c r="D13">
        <f>D7/($C7+$D7+$E7+$F7+$G7)</f>
        <v>0.184397211404918</v>
      </c>
      <c r="E13">
        <f>E7/($C7+$D7+$E7+$F7+$G7)</f>
        <v>0.208157457585578</v>
      </c>
      <c r="F13">
        <f>F7/($C7+$D7+$E7+$F7+$G7)</f>
        <v>0.220323520601291</v>
      </c>
      <c r="G13">
        <f>G7/($C7+$D7+$E7+$F7+$G7)</f>
        <v>0.22890171836279</v>
      </c>
      <c r="I13">
        <f>$M12-I12</f>
        <v>38893.7</v>
      </c>
      <c r="J13">
        <f>$M12-J12</f>
        <v>45272</v>
      </c>
      <c r="K13">
        <f>$M12-K12</f>
        <v>16252</v>
      </c>
      <c r="L13">
        <f>$M12-L12</f>
        <v>1827</v>
      </c>
      <c r="M13">
        <f>$M12-M12</f>
        <v>0</v>
      </c>
    </row>
    <row r="14" spans="2:13">
      <c r="B14">
        <v>0.14201</v>
      </c>
      <c r="C14">
        <f>C8/($C8+$D8+$E8+$F8+$G8)</f>
        <v>0.372881355932203</v>
      </c>
      <c r="D14">
        <f>D8/($C8+$D8+$E8+$F8+$G8)</f>
        <v>0.355932203389831</v>
      </c>
      <c r="E14">
        <f>E8/($C8+$D8+$E8+$F8+$G8)</f>
        <v>0.203389830508474</v>
      </c>
      <c r="F14">
        <f>F8/($C8+$D8+$E8+$F8+$G8)</f>
        <v>0.0677966101694916</v>
      </c>
      <c r="G14">
        <f>G8/($C8+$D8+$E8+$F8+$G8)</f>
        <v>0</v>
      </c>
      <c r="I14">
        <v>46.7</v>
      </c>
      <c r="J14">
        <v>45.8</v>
      </c>
      <c r="K14">
        <v>45.3</v>
      </c>
      <c r="L14">
        <v>45.7</v>
      </c>
      <c r="M14">
        <v>45.1</v>
      </c>
    </row>
    <row r="15" spans="2:13">
      <c r="B15">
        <v>0.12651</v>
      </c>
      <c r="C15">
        <f>C9/($C9+$D9+$E9+$F9+$G9)</f>
        <v>0.380398201569372</v>
      </c>
      <c r="D15">
        <f>D9/($C9+$D9+$E9+$F9+$G9)</f>
        <v>0.442780897200539</v>
      </c>
      <c r="E15">
        <f>E9/($C9+$D9+$E9+$F9+$G9)</f>
        <v>0.158952004358172</v>
      </c>
      <c r="F15">
        <f>F9/($C9+$D9+$E9+$F9+$G9)</f>
        <v>0.0178688968719161</v>
      </c>
      <c r="G15">
        <f>G9/($C9+$D9+$E9+$F9+$G9)</f>
        <v>0</v>
      </c>
      <c r="I15">
        <f>$I14-I14</f>
        <v>0</v>
      </c>
      <c r="J15">
        <f>$I14-J14</f>
        <v>0.900000000000006</v>
      </c>
      <c r="K15">
        <f>$I14-K14</f>
        <v>1.40000000000001</v>
      </c>
      <c r="L15">
        <f>$I14-L14</f>
        <v>1</v>
      </c>
      <c r="M15">
        <f>$I14-M14</f>
        <v>1.6</v>
      </c>
    </row>
    <row r="16" spans="2:13">
      <c r="B16">
        <v>0.12651</v>
      </c>
      <c r="C16">
        <f>C10/($C10+$D10+$E10+$F10+$G10)</f>
        <v>0</v>
      </c>
      <c r="D16">
        <f>D10/($C10+$D10+$E10+$F10+$G10)</f>
        <v>0.183673469387756</v>
      </c>
      <c r="E16">
        <f>E10/($C10+$D10+$E10+$F10+$G10)</f>
        <v>0.285714285714286</v>
      </c>
      <c r="F16">
        <f>F10/($C10+$D10+$E10+$F10+$G10)</f>
        <v>0.204081632653061</v>
      </c>
      <c r="G16">
        <f>G10/($C10+$D10+$E10+$F10+$G10)</f>
        <v>0.326530612244897</v>
      </c>
      <c r="I16">
        <v>56.2</v>
      </c>
      <c r="J16">
        <v>63.7</v>
      </c>
      <c r="K16">
        <v>87.6</v>
      </c>
      <c r="L16">
        <v>94.9</v>
      </c>
      <c r="M16">
        <v>97</v>
      </c>
    </row>
    <row r="17" spans="2:13">
      <c r="B17">
        <v>0.12651</v>
      </c>
      <c r="C17">
        <f>C11/($C11+$D11+$E11+$F11+$G11)</f>
        <v>0.476635514018692</v>
      </c>
      <c r="D17">
        <f>D11/($C11+$D11+$E11+$F11+$G11)</f>
        <v>0.389018691588785</v>
      </c>
      <c r="E17">
        <f>E11/($C11+$D11+$E11+$F11+$G11)</f>
        <v>0.10981308411215</v>
      </c>
      <c r="F17">
        <f>F11/($C11+$D11+$E11+$F11+$G11)</f>
        <v>0.0245327102803738</v>
      </c>
      <c r="G17">
        <f>G11/($C11+$D11+$E11+$F11+$G11)</f>
        <v>0</v>
      </c>
      <c r="I17">
        <f>$M16-I16</f>
        <v>40.8</v>
      </c>
      <c r="J17">
        <f>$M16-J16</f>
        <v>33.3</v>
      </c>
      <c r="K17">
        <f>$M16-K16</f>
        <v>9.40000000000001</v>
      </c>
      <c r="L17">
        <f>$M16-L16</f>
        <v>2.09999999999999</v>
      </c>
      <c r="M17">
        <f>$M16-M16</f>
        <v>0</v>
      </c>
    </row>
    <row r="18" spans="3:7">
      <c r="C18">
        <f>C12*$B12+C13*$B13+C14*$B14+C15*$B15+C16*$B16+C17*$B17</f>
        <v>0.285308468933625</v>
      </c>
      <c r="D18">
        <f>D12*$B12+D13*$B13+D14*$B14+D15*$B15+D16*$B16+D17*$B17</f>
        <v>0.297077690048734</v>
      </c>
      <c r="E18">
        <f>E12*$B12+E13*$B13+E14*$B14+E15*$B15+E16*$B16+E17*$B17</f>
        <v>0.204797615594056</v>
      </c>
      <c r="F18">
        <f>F12*$B12+F13*$B13+F14*$B14+F15*$B15+F16*$B16+F17*$B17</f>
        <v>0.119897812315143</v>
      </c>
      <c r="G18">
        <f>G12*$B12+G13*$B13+G14*$B14+G15*$B15+G16*$B16+G17*$B17</f>
        <v>0.092908413108442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>杨烜</cp:lastModifiedBy>
  <dcterms:created xsi:type="dcterms:W3CDTF">2023-02-17T09:13:00Z</dcterms:created>
  <dcterms:modified xsi:type="dcterms:W3CDTF">2023-02-18T03:11:21Z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C8BB37BCFF3B4611915B86A900307E3C</vt:lpwstr>
  </property>
  <property fmtid="{D5CDD505-2E9C-101B-9397-08002B2CF9AE}" pid="3" name="KSOProductBuildVer">
    <vt:lpwstr>2052-11.1.0.13703</vt:lpwstr>
  </property>
</Properties>
</file>