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R8"/>
  <sheetViews>
    <sheetView tabSelected="1" topLeftCell="B1" workbookViewId="0">
      <selection activeCell="M7" sqref="M7:Q7"/>
    </sheetView>
  </sheetViews>
  <sheetFormatPr defaultColWidth="9" defaultRowHeight="14.5" outlineLevelRow="7"/>
  <cols>
    <col min="5" max="9" width="11.6605504587156"/>
    <col min="13" max="17" width="12.6605504587156"/>
  </cols>
  <sheetData>
    <row r="1" spans="13:18">
      <c r="M1">
        <v>0.5</v>
      </c>
      <c r="N1">
        <v>0.799999999999997</v>
      </c>
      <c r="O1">
        <v>0.699999999999989</v>
      </c>
      <c r="P1">
        <v>0.699999999999989</v>
      </c>
      <c r="Q1">
        <v>0</v>
      </c>
      <c r="R1">
        <v>0.66667</v>
      </c>
    </row>
    <row r="2" spans="13:18">
      <c r="M2">
        <v>132</v>
      </c>
      <c r="N2">
        <v>181.8</v>
      </c>
      <c r="O2">
        <v>162.1</v>
      </c>
      <c r="P2">
        <v>95</v>
      </c>
      <c r="Q2">
        <v>0</v>
      </c>
      <c r="R2">
        <v>0.16667</v>
      </c>
    </row>
    <row r="3" spans="5:18">
      <c r="E3">
        <v>72.1</v>
      </c>
      <c r="F3">
        <v>71.8</v>
      </c>
      <c r="G3">
        <v>71.9</v>
      </c>
      <c r="H3">
        <v>71.9</v>
      </c>
      <c r="I3">
        <v>72.6</v>
      </c>
      <c r="J3"/>
      <c r="M3">
        <v>389942.9</v>
      </c>
      <c r="N3">
        <v>233895.6</v>
      </c>
      <c r="O3">
        <v>0</v>
      </c>
      <c r="P3">
        <v>210988.8</v>
      </c>
      <c r="Q3">
        <v>323829.5</v>
      </c>
      <c r="R3">
        <v>0.16667</v>
      </c>
    </row>
    <row r="4" spans="5:18">
      <c r="E4">
        <f>$J3-E3</f>
        <v>-72.1</v>
      </c>
      <c r="F4">
        <f>$J3-F3</f>
        <v>-71.8</v>
      </c>
      <c r="G4">
        <f>$J3-G3</f>
        <v>-71.9</v>
      </c>
      <c r="H4">
        <f>$J3-H3</f>
        <v>-71.9</v>
      </c>
      <c r="I4">
        <f>$J3-I3</f>
        <v>-72.6</v>
      </c>
      <c r="J4">
        <f>$J3-J3</f>
        <v>0</v>
      </c>
      <c r="M4">
        <f>M1/($M1+$N1+$O1+$P1+$Q1)</f>
        <v>0.185185185185187</v>
      </c>
      <c r="N4">
        <f>N1/($M1+$N1+$O1+$P1+$Q1)</f>
        <v>0.296296296296298</v>
      </c>
      <c r="O4">
        <f>O1/($M1+$N1+$O1+$P1+$Q1)</f>
        <v>0.259259259259258</v>
      </c>
      <c r="P4">
        <f>P1/($M1+$N1+$O1+$P1+$Q1)</f>
        <v>0.259259259259258</v>
      </c>
      <c r="Q4">
        <f>Q1/($M1+$N1+$O1+$P1+$Q1)</f>
        <v>0</v>
      </c>
      <c r="R4">
        <v>0.66667</v>
      </c>
    </row>
    <row r="5" spans="5:18">
      <c r="E5">
        <v>179.4</v>
      </c>
      <c r="F5">
        <v>129.6</v>
      </c>
      <c r="G5">
        <v>149.3</v>
      </c>
      <c r="H5">
        <v>216.4</v>
      </c>
      <c r="I5">
        <v>311.4</v>
      </c>
      <c r="M5">
        <f>M2/($M2+$N2+$O2+$P2+$Q2)</f>
        <v>0.23121387283237</v>
      </c>
      <c r="N5">
        <f>N2/($M2+$N2+$O2+$P2+$Q2)</f>
        <v>0.318444561219128</v>
      </c>
      <c r="O5">
        <f>O2/($M2+$N2+$O2+$P2+$Q2)</f>
        <v>0.283937642319145</v>
      </c>
      <c r="P5">
        <f>P2/($M2+$N2+$O2+$P2+$Q2)</f>
        <v>0.166403923629357</v>
      </c>
      <c r="Q5">
        <f>Q2/($M2+$N2+$O2+$P2+$Q2)</f>
        <v>0</v>
      </c>
      <c r="R5">
        <v>0.16667</v>
      </c>
    </row>
    <row r="6" spans="5:18">
      <c r="E6">
        <f>$I5-E5</f>
        <v>132</v>
      </c>
      <c r="F6">
        <f>$I5-F5</f>
        <v>181.8</v>
      </c>
      <c r="G6">
        <f>$I5-G5</f>
        <v>162.1</v>
      </c>
      <c r="H6">
        <f>$I5-H5</f>
        <v>95</v>
      </c>
      <c r="I6">
        <f>$I5-I5</f>
        <v>0</v>
      </c>
      <c r="M6">
        <f>M3/($M3+$N3+$O3+$P3+$Q3)</f>
        <v>0.336547371059316</v>
      </c>
      <c r="N6">
        <f>N3/($M3+$N3+$O3+$P3+$Q3)</f>
        <v>0.201867887022283</v>
      </c>
      <c r="O6">
        <f>O3/($M3+$N3+$O3+$P3+$Q3)</f>
        <v>0</v>
      </c>
      <c r="P6">
        <f>P3/($M3+$N3+$O3+$P3+$Q3)</f>
        <v>0.182097753191454</v>
      </c>
      <c r="Q6">
        <f>Q3/($M3+$N3+$O3+$P3+$Q3)</f>
        <v>0.279486988726947</v>
      </c>
      <c r="R6">
        <v>0.16667</v>
      </c>
    </row>
    <row r="7" spans="5:17">
      <c r="E7" s="1">
        <v>134019.8</v>
      </c>
      <c r="F7" s="1">
        <v>290067.1</v>
      </c>
      <c r="G7" s="1">
        <v>523962.7</v>
      </c>
      <c r="H7" s="1">
        <v>312973.9</v>
      </c>
      <c r="I7" s="1">
        <v>200133.2</v>
      </c>
      <c r="M7">
        <f>M4*$R4+M5*$R5+M6*$R6</f>
        <v>0.218086173926836</v>
      </c>
      <c r="N7">
        <f>N4*$R4+N5*$R5+N6*$R6</f>
        <v>0.284252327600249</v>
      </c>
      <c r="O7">
        <f>O4*$R4+O5*$R5+O6*$R6</f>
        <v>0.220164257215701</v>
      </c>
      <c r="P7">
        <f>P4*$R4+P5*$R5+P6*$R6</f>
        <v>0.230925144846094</v>
      </c>
      <c r="Q7">
        <f>Q4*$R4+Q5*$R5+Q6*$R6</f>
        <v>0.0465820964111202</v>
      </c>
    </row>
    <row r="8" spans="5:9">
      <c r="E8">
        <f>$G7-E7</f>
        <v>389942.9</v>
      </c>
      <c r="F8">
        <f>$G7-F7</f>
        <v>233895.6</v>
      </c>
      <c r="G8">
        <f>$G7-G7</f>
        <v>0</v>
      </c>
      <c r="H8">
        <f>$G7-H7</f>
        <v>210988.8</v>
      </c>
      <c r="I8">
        <f>$G7-I7</f>
        <v>323829.5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 Yang</dc:creator>
  <cp:lastModifiedBy>杨烜</cp:lastModifiedBy>
  <dcterms:created xsi:type="dcterms:W3CDTF">2023-02-17T09:13:00Z</dcterms:created>
  <dcterms:modified xsi:type="dcterms:W3CDTF">2023-02-18T03:19:22Z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438821B364B84B1CA9C21E5E546341C5</vt:lpwstr>
  </property>
  <property fmtid="{D5CDD505-2E9C-101B-9397-08002B2CF9AE}" pid="3" name="KSOProductBuildVer">
    <vt:lpwstr>2052-11.1.0.13703</vt:lpwstr>
  </property>
</Properties>
</file>