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08kb\OneDrive\Documents\GitHub\Tortoise6323\docs\assets\source_docs\"/>
    </mc:Choice>
  </mc:AlternateContent>
  <xr:revisionPtr revIDLastSave="0" documentId="13_ncr:1_{6FBFDA30-34CB-4461-A12E-B6E1DD614DAE}" xr6:coauthVersionLast="47" xr6:coauthVersionMax="47" xr10:uidLastSave="{00000000-0000-0000-0000-000000000000}"/>
  <bookViews>
    <workbookView xWindow="-120" yWindow="-120" windowWidth="29040" windowHeight="15990" xr2:uid="{4B1012BF-1EFD-407A-9053-9C9B9F546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P23" i="1"/>
  <c r="F23" i="1"/>
  <c r="D23" i="1"/>
  <c r="F15" i="1"/>
  <c r="F16" i="1"/>
  <c r="F17" i="1"/>
  <c r="D15" i="1"/>
  <c r="D16" i="1"/>
  <c r="D17" i="1"/>
  <c r="P15" i="1"/>
  <c r="P16" i="1"/>
  <c r="P17" i="1"/>
  <c r="D22" i="1"/>
  <c r="F22" i="1"/>
  <c r="D21" i="1"/>
  <c r="F21" i="1"/>
  <c r="D20" i="1"/>
  <c r="F20" i="1"/>
  <c r="D19" i="1"/>
  <c r="F19" i="1"/>
  <c r="D18" i="1"/>
  <c r="F18" i="1"/>
  <c r="P5" i="1"/>
  <c r="P6" i="1"/>
  <c r="P7" i="1"/>
  <c r="P8" i="1"/>
  <c r="P9" i="1"/>
  <c r="P10" i="1"/>
  <c r="P11" i="1"/>
  <c r="P12" i="1"/>
  <c r="P13" i="1"/>
  <c r="P14" i="1"/>
  <c r="P18" i="1"/>
  <c r="P19" i="1"/>
  <c r="P20" i="1"/>
  <c r="P21" i="1"/>
  <c r="P22" i="1"/>
  <c r="P4" i="1"/>
  <c r="D14" i="1"/>
  <c r="F14" i="1"/>
  <c r="D13" i="1"/>
  <c r="F13" i="1"/>
  <c r="D12" i="1"/>
  <c r="F12" i="1"/>
  <c r="D11" i="1"/>
  <c r="F11" i="1"/>
  <c r="D10" i="1"/>
  <c r="F10" i="1"/>
  <c r="F5" i="1"/>
  <c r="F6" i="1"/>
  <c r="F7" i="1"/>
  <c r="F8" i="1"/>
  <c r="F9" i="1"/>
  <c r="F4" i="1"/>
  <c r="D5" i="1"/>
  <c r="D6" i="1"/>
  <c r="D7" i="1"/>
  <c r="D8" i="1"/>
  <c r="D9" i="1"/>
  <c r="D4" i="1"/>
  <c r="T24" i="1" l="1"/>
</calcChain>
</file>

<file path=xl/sharedStrings.xml><?xml version="1.0" encoding="utf-8"?>
<sst xmlns="http://schemas.openxmlformats.org/spreadsheetml/2006/main" count="178" uniqueCount="148">
  <si>
    <t>Unit Quantity</t>
  </si>
  <si>
    <t>Unit Prototype Cost</t>
  </si>
  <si>
    <t>Unit Production Cost</t>
  </si>
  <si>
    <t>Total Production Cost</t>
  </si>
  <si>
    <t>Total Prototype Cost</t>
  </si>
  <si>
    <t>Part Name/Description</t>
  </si>
  <si>
    <t>Manufacturer</t>
  </si>
  <si>
    <t>Manufacturer Part Number</t>
  </si>
  <si>
    <t>Vendor Link</t>
  </si>
  <si>
    <t>Datasheet Link</t>
  </si>
  <si>
    <t>Supplier</t>
  </si>
  <si>
    <t>Supplier Part Number</t>
  </si>
  <si>
    <t>Ordered</t>
  </si>
  <si>
    <t>Date Ordered</t>
  </si>
  <si>
    <t>Received</t>
  </si>
  <si>
    <t>Surplus</t>
  </si>
  <si>
    <t>Reference Designators</t>
  </si>
  <si>
    <t>RISC Microcontroller, 8-Bit, FLASH, PIC18 CPU, 64MHz, CMOS, PDSO28</t>
  </si>
  <si>
    <t>Microchip</t>
  </si>
  <si>
    <t>U1</t>
  </si>
  <si>
    <t>Switching Regulator, Current-mode, 0.6A, 2100kHz Switching Freq-Max, PDSO6</t>
  </si>
  <si>
    <t>Serial Switch/Digital Sensor, 14 Bit(s), Rectangular, 8 Pin, Surface Mount</t>
  </si>
  <si>
    <t>Absolute, 4.35113Psi Min, 15.95415Psi Max, 0.6-2.40V, Rectangular, Surface Mount</t>
  </si>
  <si>
    <t>AS5600L-ASOM SOIC8 Lf T&amp;rdp</t>
  </si>
  <si>
    <t>Comparator, 1 Func, 1000uV Offset-Max, 4000ns Response Time, CMOS, PDSO5</t>
  </si>
  <si>
    <t>U2</t>
  </si>
  <si>
    <t>U3</t>
  </si>
  <si>
    <t>U4</t>
  </si>
  <si>
    <t>U5</t>
  </si>
  <si>
    <t>U6</t>
  </si>
  <si>
    <t>Texas Instruments</t>
  </si>
  <si>
    <t>Honeywell</t>
  </si>
  <si>
    <t>TE Connectivity</t>
  </si>
  <si>
    <t>Osram Opto</t>
  </si>
  <si>
    <t>PIC18F27Q10-I/SO</t>
  </si>
  <si>
    <t>LMR16006YQ3DDCRQ1</t>
  </si>
  <si>
    <t>HIH6030-021-001</t>
  </si>
  <si>
    <t>MS580301BA01-00</t>
  </si>
  <si>
    <t>AS5600L-ASOM SOIC8 LF T&amp;RDP</t>
  </si>
  <si>
    <t>MCP6541RT-E/OT</t>
  </si>
  <si>
    <t>Ceramic Capacitor, Multilayer, Ceramic, 25V, 10% +Tol, 10% -Tol, X7R, 15% TC, 0.1uF, Surface Mount, 1206</t>
  </si>
  <si>
    <t>Ceramic Capacitor, Multilayer, Ceramic, 50V, 10% +Tol, 10% -Tol, X7R, 15% TC, 2.2uF, Surface Mount, 1206</t>
  </si>
  <si>
    <t>Ceramic Capacitor, Multilayer, Ceramic, 25V, 10% +Tol, 10% -Tol, X7R, 15% TC, 0.22uF, Surface Mount, 1206</t>
  </si>
  <si>
    <t>Ceramic Capacitor, Multilayer, Ceramic, 50V, 10% +Tol, 10% -Tol, X5R, 15% TC, 10uF, Surface Mount, 1206</t>
  </si>
  <si>
    <t>C1, C4, C7, C8, C9, C10</t>
  </si>
  <si>
    <t>C2</t>
  </si>
  <si>
    <t>C3</t>
  </si>
  <si>
    <t>C5</t>
  </si>
  <si>
    <t>KEMET</t>
  </si>
  <si>
    <t>C1206C104K3RACTU</t>
  </si>
  <si>
    <t>C1206C224K3RACTU</t>
  </si>
  <si>
    <t>Samsung</t>
  </si>
  <si>
    <t>CL31A106KBHNNNE</t>
  </si>
  <si>
    <t>Rectifier Diode, Schottky, 1 Phase, 1 Element, 0.5A, 60V V(RRM), Silicon</t>
  </si>
  <si>
    <t>D1</t>
  </si>
  <si>
    <t>STMicroelectronics</t>
  </si>
  <si>
    <t>STPS0560Z</t>
  </si>
  <si>
    <t>https://www.digikey.com/en/products/detail/microchip-technology/PIC18F27Q10-I-SO/10064343?s=N4IgTCBcDaIAoEkDCBGAHAMTAdgIooAYBaBAegGUB5EAXQF8g</t>
  </si>
  <si>
    <t>https://ww1.microchip.com/downloads/en/DeviceDoc/PIC18F27-47Q10-Data-Sheet-40002043E.pdf</t>
  </si>
  <si>
    <t>Digikey</t>
  </si>
  <si>
    <t>PIC18F27Q10-I/SO-ND</t>
  </si>
  <si>
    <t>https://www.digikey.com/en/products/detail/texas-instruments/LMR16006YQ3DDCRQ1/5395814?s=N4IgTCBcDaIDIFkBKBGAbABg2gmgRQGYARIgYSTxRAF0BfIA</t>
  </si>
  <si>
    <t>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</t>
  </si>
  <si>
    <t>296-42514-1-ND</t>
  </si>
  <si>
    <t>https://www.digikey.com/en/products/detail/honeywell-sensing-and-productivity-solutions/hih6030-021-001/4291625</t>
  </si>
  <si>
    <t>https://prod-edam.honeywell.com/content/dam/honeywell-edam/sps/siot/en-us/products/sensors/humidity-with-temperature-sensors/honeywell-humidicon-hih6000-series/documents/sps-siot-hih6000-datasheet-009073-7-en-ciid-147070.pdf</t>
  </si>
  <si>
    <t>480-5704-1-ND</t>
  </si>
  <si>
    <t>223-1623-5-ND</t>
  </si>
  <si>
    <t>https://www.digikey.com/en/products/detail/te-connectivity-measurement-specialties/MS580301BA01-00/5277628?s=N4IgTCBcDaILIGUCsAOADAZjQRgEIEEcBaNNEAXQF8g</t>
  </si>
  <si>
    <t>https://www.te.com/commerce/DocumentDelivery/DDEController?Action=srchrtrv&amp;DocNm=MS5803-01BA&amp;DocType=Data%20Sheet&amp;DocLang=English&amp;DocFormat=pdf&amp;PartCntxt=MS580301BA01-00</t>
  </si>
  <si>
    <t>https://www.digikey.com/en/products/detail/microchip-technology/MCP6541RT-E-OT/870211?s=N4IgTCBcDaILIGEAKA2ArAFgIwCUAqAtAKID0A8niALoC%2BQA</t>
  </si>
  <si>
    <t>https://www.digikey.com/en/products/detail/ams-osram-usa-inc/AS5600L-ASOM-SOIC8-LF-T-RDP/10324317?s=N4IgTCBcDaIIIGUCsA2ADGgMgWkQeQFkACBPASQGEAOIzAMSIBUAyAJQBEAFEAXQF8gA</t>
  </si>
  <si>
    <t>https://ww1.microchip.com/downloads/en/DeviceDoc/MCP6541%20Output%20SubMicroamp%20Comparators%2020001696K.pdf</t>
  </si>
  <si>
    <t>MCP6541RT-E/OTCT-ND</t>
  </si>
  <si>
    <t>4991-AS5600L-ASOMCT-ND</t>
  </si>
  <si>
    <t>https://www.digikey.com/htmldatasheets/production/1647438/0/0/1/as5600-datasheet.pdf</t>
  </si>
  <si>
    <t>5mm Slim Line Fuse holder</t>
  </si>
  <si>
    <t>Board Connector, 8 Contact(s), 2 Row(s), Male, Straight, 0.1 inch Pitch, Solder Terminal, Guide Slot, Black Insulator, Receptacle</t>
  </si>
  <si>
    <t>03 POS through Hole shrouded header Low insertion force type</t>
  </si>
  <si>
    <t>Connector Housing, PH Series, 3 Positions, 2.00mm, Crimp, Detent Lock, Natural</t>
  </si>
  <si>
    <t>2.0 x 6.5 mm, 2.5 A, Horizontal, Through Hole, Tapered Pins, Dc Power Jack Connector</t>
  </si>
  <si>
    <t>J1, J3</t>
  </si>
  <si>
    <t>J2</t>
  </si>
  <si>
    <t>J4</t>
  </si>
  <si>
    <t>J6</t>
  </si>
  <si>
    <t>F1</t>
  </si>
  <si>
    <t>Molex</t>
  </si>
  <si>
    <t>70246-0801</t>
  </si>
  <si>
    <t>JST</t>
  </si>
  <si>
    <t>B3B-PH-KL(LF)(SN)</t>
  </si>
  <si>
    <t>PHR-3</t>
  </si>
  <si>
    <t>Same Sky</t>
  </si>
  <si>
    <t>PJ-102A</t>
  </si>
  <si>
    <t>Keystone Electronics</t>
  </si>
  <si>
    <t>https://www.digikey.com/en/products/detail/keystone-electronics/4628/2137316</t>
  </si>
  <si>
    <t>https://www.keyelco.com/userAssets/file/M65p44.pdf</t>
  </si>
  <si>
    <t>N/A</t>
  </si>
  <si>
    <t>455-B3B-PH-KL-ND</t>
  </si>
  <si>
    <t>https://www.digikey.com/en/products/detail/jst-sales-america-inc/B3B-PH-KL/9919886?s=N4IgTCBcDaIEIGY4FoAKAJZBpAMgChwDEBKPAZQDliQBdAXyA</t>
  </si>
  <si>
    <t>https://www.jst-mfg.com/product/pdf/eng/ePH.pdf</t>
  </si>
  <si>
    <t>C1206C225K5RACTU</t>
  </si>
  <si>
    <t>https://content.kemet.com/datasheets/KEM_C1002_X7R_SMD.pdf</t>
  </si>
  <si>
    <t>https://www.digikey.com/en/products/detail/kemet/C1206C104K3RACTU/2215076?s=N4IgTCBcDaIMIEYwAYBsjkBYDSBmASgIJwAqAqiALoC%2BQA</t>
  </si>
  <si>
    <t>https://www.digikey.com/en/products/detail/kemet/C1206C225K5RACTU/2215529</t>
  </si>
  <si>
    <t>https://www.digikey.com/en/products/detail/kemet/C1206C224K3RACTU/2215508?s=N4IgTCBcDaIMIEYwAYBscxgCwGkDMASgIJwAqAqiALoC%2BQA</t>
  </si>
  <si>
    <t>399-C1206C104K3RACTUCT-ND</t>
  </si>
  <si>
    <t>399-C1206C225K5RACTUCT-ND</t>
  </si>
  <si>
    <t>399-C1206C224K3RACTUCT-ND</t>
  </si>
  <si>
    <t>https://www.digikey.com/en/products/detail/samsung-electro-mechanics/CL31A106KBHNNNE/3888534?s=N4IgTCBcDaIMIBkDMBGAgigDANgNICEAJAOVIFEQBdAXyA</t>
  </si>
  <si>
    <t>https://mm.digikey.com/Volume0/opasdata/d220001/medias/docus/658/CL31A106KBHNNNE_Spec.pdf</t>
  </si>
  <si>
    <t>1276-2876-1-ND</t>
  </si>
  <si>
    <t>https://www.st.com/content/ccc/resource/technical/document/datasheet/group1/0f/03/9b/7c/50/58/48/d7/CD00001852/files/CD00001852.pdf/jcr:content/translations/en.CD00001852.pdf</t>
  </si>
  <si>
    <t>https://www.digikey.com/en/products/detail/stmicroelectronics/STPS0560Z/691885?s=N4IgTCBcDaIMoBUAKcAMBWAbKgWiAugL5A</t>
  </si>
  <si>
    <t>497-3787-1-ND</t>
  </si>
  <si>
    <t>https://www.digikey.com/en/products/detail/molex/0702460801/760165?s=N4IgTCBcDaIOwAYwBYBsBaBAOBBGEAugL5A</t>
  </si>
  <si>
    <t>https://www.molex.com/en-us/products/part-detail/702460801?display=pdf</t>
  </si>
  <si>
    <t>900-0702460801-ND</t>
  </si>
  <si>
    <t>https://www.sameskydevices.com/product/resource/pj-102a.pdf</t>
  </si>
  <si>
    <t>https://www.digikey.com/en/products/detail/same-sky-formerly-cui-devices/PJ-102A/275425</t>
  </si>
  <si>
    <t>https://www.digikey.com/en/products/detail/jst-sales-america-inc/PHR-3/527357</t>
  </si>
  <si>
    <t>455-1126-ND</t>
  </si>
  <si>
    <t>General Purpose Inductor, 6.8uH, 20%, 1 Element, SMD, 1616</t>
  </si>
  <si>
    <t>Fixed Resistor, Metal Glaze/thick Film, 0.25W, 10000ohm, 200V, 5% +/-Tol, 200ppm/Cel, Surface Mount, 1206</t>
  </si>
  <si>
    <t>Fixed Resistor, Metal Glaze/thick Film, 0.25W, 220ohm, 200V, 1% +/-Tol, 100ppm/Cel, Surface Mount, 1206</t>
  </si>
  <si>
    <t>R3, R4, R5, R6, R7, R8, R10</t>
  </si>
  <si>
    <t>R9</t>
  </si>
  <si>
    <t>L1</t>
  </si>
  <si>
    <t>Taiyo Yuden</t>
  </si>
  <si>
    <t>NRS4018T6R8MDGJ</t>
  </si>
  <si>
    <t>Bourns</t>
  </si>
  <si>
    <t>CR1206-JW-103ELF</t>
  </si>
  <si>
    <t>Vishay</t>
  </si>
  <si>
    <t>CRCW1206220RFKEA</t>
  </si>
  <si>
    <t>https://www.digikey.com/en/products/detail/taiyo-yuden/NRS4018T6R8MDGJ/2648972</t>
  </si>
  <si>
    <t>https://www.digikey.com/en/products/detail/bourns-inc/CR1206-JW-103ELF/3741050?s=N4IgTCBcDaIMICUCMYAMA2AtAKQOqaVQGYBRAGQDEQBdAXyA</t>
  </si>
  <si>
    <t>https://www.digikey.com/en/products/detail/vishay-dale/CRCW1206220RFKEA/1176566</t>
  </si>
  <si>
    <t>https://bourns.com/docs/product-datasheets/cr.pdf?sfvrsn=574d41f6_14</t>
  </si>
  <si>
    <t>https://www.vishay.com/docs/20035/dcrcwe3.pdf</t>
  </si>
  <si>
    <t>587-2894-1-ND</t>
  </si>
  <si>
    <t>CR1206-JW-103ELFCT-ND</t>
  </si>
  <si>
    <t>541-220FCT-ND</t>
  </si>
  <si>
    <t>0.100 in. pitch, 10 pin male header</t>
  </si>
  <si>
    <t>https://www.digikey.com/en/products/detail/molex/0423751863/3309872</t>
  </si>
  <si>
    <t>https://mm.digikey.com/Volume0/opasdata/d220001/medias/docus/6470/423751863.pdf</t>
  </si>
  <si>
    <t>P3, P1, P2, J7, J8</t>
  </si>
  <si>
    <t>cost</t>
  </si>
  <si>
    <t>Bill of Materials</t>
  </si>
  <si>
    <t>Peralta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</si>
</sst>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444444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 applyFill="1" applyAlignment="1">
      <alignment wrapText="1"/>
    </xf>
    <xf numFmtId="0" fontId="0" fillId="0" borderId="0" xfId="0" applyAlignment="1">
      <alignment horizontal="left" wrapText="1"/>
    </xf>
    <xf numFmtId="44" fontId="0" fillId="0" borderId="0" xfId="1" applyFont="1" applyFill="1" applyBorder="1" applyAlignment="1">
      <alignment wrapText="1"/>
    </xf>
    <xf numFmtId="0" fontId="2" fillId="0" borderId="0" xfId="2" applyFill="1" applyBorder="1" applyAlignment="1"/>
    <xf numFmtId="14" fontId="0" fillId="0" borderId="0" xfId="0" applyNumberForma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Font="1" applyFill="1" applyBorder="1" applyAlignment="1"/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eyelco.com/userAssets/file/M65p44.pdf" TargetMode="External"/><Relationship Id="rId18" Type="http://schemas.openxmlformats.org/officeDocument/2006/relationships/hyperlink" Target="https://content.kemet.com/datasheets/KEM_C1002_X7R_SMD.pdf" TargetMode="External"/><Relationship Id="rId26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" TargetMode="External"/><Relationship Id="rId21" Type="http://schemas.openxmlformats.org/officeDocument/2006/relationships/hyperlink" Target="https://mm.digikey.com/Volume0/opasdata/d220001/medias/docus/658/CL31A106KBHNNNE_Spec.pdf" TargetMode="External"/><Relationship Id="rId34" Type="http://schemas.openxmlformats.org/officeDocument/2006/relationships/hyperlink" Target="https://mm.digikey.com/Volume0/opasdata/d220001/medias/docus/6470/423751863.pdf" TargetMode="External"/><Relationship Id="rId7" Type="http://schemas.openxmlformats.org/officeDocument/2006/relationships/hyperlink" Target="https://www.digikey.com/en/products/detail/te-connectivity-measurement-specialties/MS580301BA01-00/5277628?s=N4IgTCBcDaILIGUCsAOADAZjQRgEIEEcBaNNEAXQF8g" TargetMode="External"/><Relationship Id="rId12" Type="http://schemas.openxmlformats.org/officeDocument/2006/relationships/hyperlink" Target="https://www.digikey.com/en/products/detail/keystone-electronics/4628/2137316" TargetMode="External"/><Relationship Id="rId17" Type="http://schemas.openxmlformats.org/officeDocument/2006/relationships/hyperlink" Target="https://content.kemet.com/datasheets/KEM_C1002_X7R_SMD.pdf" TargetMode="External"/><Relationship Id="rId25" Type="http://schemas.openxmlformats.org/officeDocument/2006/relationships/hyperlink" Target="https://www.digikey.com/en/products/detail/jst-sales-america-inc/B3B-PH-KL/9919886?s=N4IgTCBcDaIEIGY4FoAKAJZBpAMgChwDEBKPAZQDliQBdAXyA" TargetMode="External"/><Relationship Id="rId33" Type="http://schemas.openxmlformats.org/officeDocument/2006/relationships/hyperlink" Target="https://www.digikey.com/en/products/detail/bourns-inc/CR1206-JW-103ELF/3741050?s=N4IgTCBcDaIMICUCMYAMA2AtAKQOqaVQGYBRAGQDEQBdAXyA" TargetMode="External"/><Relationship Id="rId2" Type="http://schemas.openxmlformats.org/officeDocument/2006/relationships/hyperlink" Target="https://ww1.microchip.com/downloads/en/DeviceDoc/PIC18F27-47Q10-Data-Sheet-40002043E.pdf" TargetMode="External"/><Relationship Id="rId16" Type="http://schemas.openxmlformats.org/officeDocument/2006/relationships/hyperlink" Target="https://content.kemet.com/datasheets/KEM_C1002_X7R_SMD.pdf" TargetMode="External"/><Relationship Id="rId20" Type="http://schemas.openxmlformats.org/officeDocument/2006/relationships/hyperlink" Target="https://www.digikey.com/en/products/detail/samsung-electro-mechanics/CL31A106KBHNNNE/3888534?s=N4IgTCBcDaIMIBkDMBGAgigDANgNICEAJAOVIFEQBdAXyA" TargetMode="External"/><Relationship Id="rId29" Type="http://schemas.openxmlformats.org/officeDocument/2006/relationships/hyperlink" Target="https://www.jst-mfg.com/product/pdf/eng/ePH.pdf" TargetMode="External"/><Relationship Id="rId1" Type="http://schemas.openxmlformats.org/officeDocument/2006/relationships/hyperlink" Target="https://www.digikey.com/en/products/detail/microchip-technology/PIC18F27Q10-I-SO/10064343?s=N4IgTCBcDaIAoEkDCBGAHAMTAdgIooAYBaBAegGUB5EAXQF8g" TargetMode="External"/><Relationship Id="rId6" Type="http://schemas.openxmlformats.org/officeDocument/2006/relationships/hyperlink" Target="https://prod-edam.honeywell.com/content/dam/honeywell-edam/sps/siot/en-us/products/sensors/humidity-with-temperature-sensors/honeywell-humidicon-hih6000-series/documents/sps-siot-hih6000-datasheet-009073-7-en-ciid-147070.pdf" TargetMode="External"/><Relationship Id="rId11" Type="http://schemas.openxmlformats.org/officeDocument/2006/relationships/hyperlink" Target="https://ww1.microchip.com/downloads/en/DeviceDoc/MCP6541%20Output%20SubMicroamp%20Comparators%2020001696K.pdf" TargetMode="External"/><Relationship Id="rId24" Type="http://schemas.openxmlformats.org/officeDocument/2006/relationships/hyperlink" Target="https://www.digikey.com/en/products/detail/microchip-technology/MCP6541RT-E-OT/870211?s=N4IgTCBcDaILIGEAKA2ArAFgIwCUAqAtAKID0A8niALoC%2BQA" TargetMode="External"/><Relationship Id="rId32" Type="http://schemas.openxmlformats.org/officeDocument/2006/relationships/hyperlink" Target="https://www.molex.com/en-us/products/part-detail/702460801?display=pdf" TargetMode="External"/><Relationship Id="rId5" Type="http://schemas.openxmlformats.org/officeDocument/2006/relationships/hyperlink" Target="https://www.digikey.com/en/products/detail/honeywell-sensing-and-productivity-solutions/hih6030-021-001/4291625" TargetMode="External"/><Relationship Id="rId15" Type="http://schemas.openxmlformats.org/officeDocument/2006/relationships/hyperlink" Target="https://www.digikey.com/en/products/detail/kemet/C1206C104K3RACTU/2215076?s=N4IgTCBcDaIMIEYwAYBsjkBYDSBmASgIJwAqAqiALoC%2BQA" TargetMode="External"/><Relationship Id="rId23" Type="http://schemas.openxmlformats.org/officeDocument/2006/relationships/hyperlink" Target="https://www.st.com/content/ccc/resource/technical/document/datasheet/group1/0f/03/9b/7c/50/58/48/d7/CD00001852/files/CD00001852.pdf/jcr:content/translations/en.CD00001852.pdf" TargetMode="External"/><Relationship Id="rId28" Type="http://schemas.openxmlformats.org/officeDocument/2006/relationships/hyperlink" Target="https://www.digikey.com/en/products/detail/same-sky-formerly-cui-devices/PJ-102A/275425" TargetMode="External"/><Relationship Id="rId10" Type="http://schemas.openxmlformats.org/officeDocument/2006/relationships/hyperlink" Target="https://www.digikey.com/htmldatasheets/production/1647438/0/0/1/as5600-datasheet.pdf" TargetMode="External"/><Relationship Id="rId19" Type="http://schemas.openxmlformats.org/officeDocument/2006/relationships/hyperlink" Target="https://www.digikey.com/en/products/detail/kemet/C1206C224K3RACTU/2215508?s=N4IgTCBcDaIMIEYwAYBscxgCwGkDMASgIJwAqAqiALoC%2BQA" TargetMode="External"/><Relationship Id="rId31" Type="http://schemas.openxmlformats.org/officeDocument/2006/relationships/hyperlink" Target="https://www.digikey.com/en/products/detail/molex/0702460801/760165?s=N4IgTCBcDaIOwAYwBYBsBaBAOBBGEAugL5A" TargetMode="External"/><Relationship Id="rId4" Type="http://schemas.openxmlformats.org/officeDocument/2006/relationships/hyperlink" Target="https://www.digikey.com/en/products/detail/texas-instruments/LMR16006YQ3DDCRQ1/5395814?s=N4IgTCBcDaIDIFkBKBGAbABg2gmgRQGYARIgYSTxRAF0BfIA" TargetMode="External"/><Relationship Id="rId9" Type="http://schemas.openxmlformats.org/officeDocument/2006/relationships/hyperlink" Target="https://www.digikey.com/en/products/detail/ams-osram-usa-inc/AS5600L-ASOM-SOIC8-LF-T-RDP/10324317?s=N4IgTCBcDaIIIGUCsA2ADGgMgWkQeQFkACBPASQGEAOIzAMSIBUAyAJQBEAFEAXQF8gA" TargetMode="External"/><Relationship Id="rId14" Type="http://schemas.openxmlformats.org/officeDocument/2006/relationships/hyperlink" Target="https://www.digikey.com/en/products/detail/kemet/C1206C225K5RACTU/2215529" TargetMode="External"/><Relationship Id="rId22" Type="http://schemas.openxmlformats.org/officeDocument/2006/relationships/hyperlink" Target="https://www.digikey.com/en/products/detail/stmicroelectronics/STPS0560Z/691885?s=N4IgTCBcDaIMoBUAKcAMBWAbKgWiAugL5A" TargetMode="External"/><Relationship Id="rId27" Type="http://schemas.openxmlformats.org/officeDocument/2006/relationships/hyperlink" Target="https://www.sameskydevices.com/product/resource/pj-102a.pdf" TargetMode="External"/><Relationship Id="rId30" Type="http://schemas.openxmlformats.org/officeDocument/2006/relationships/hyperlink" Target="https://www.digikey.com/en/products/detail/jst-sales-america-inc/PHR-3/527357" TargetMode="External"/><Relationship Id="rId35" Type="http://schemas.openxmlformats.org/officeDocument/2006/relationships/hyperlink" Target="https://www.digikey.com/en/products/detail/molex/0423751863/3309872" TargetMode="External"/><Relationship Id="rId8" Type="http://schemas.openxmlformats.org/officeDocument/2006/relationships/hyperlink" Target="https://www.te.com/commerce/DocumentDelivery/DDEController?Action=srchrtrv&amp;DocNm=MS5803-01BA&amp;DocType=Data%20Sheet&amp;DocLang=English&amp;DocFormat=pdf&amp;PartCntxt=MS580301BA01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D9C7-841A-4A85-B43E-5973A3F20048}">
  <dimension ref="A1:T24"/>
  <sheetViews>
    <sheetView tabSelected="1" zoomScale="85" zoomScaleNormal="85" workbookViewId="0">
      <selection activeCell="N18" sqref="N18"/>
    </sheetView>
  </sheetViews>
  <sheetFormatPr defaultRowHeight="15" x14ac:dyDescent="0.25"/>
  <cols>
    <col min="1" max="1" width="75.7109375" style="3" customWidth="1"/>
    <col min="2" max="2" width="10.7109375" style="3" customWidth="1"/>
    <col min="3" max="6" width="10.7109375" style="4" customWidth="1"/>
    <col min="7" max="7" width="18.7109375" style="3" customWidth="1"/>
    <col min="8" max="8" width="20.7109375" style="3" customWidth="1"/>
    <col min="9" max="10" width="20.7109375" customWidth="1"/>
    <col min="11" max="11" width="10.7109375" style="5" customWidth="1"/>
    <col min="12" max="12" width="27.7109375" style="3" customWidth="1"/>
    <col min="13" max="13" width="8.7109375" style="2" customWidth="1"/>
    <col min="14" max="14" width="10.7109375" style="2" customWidth="1"/>
    <col min="15" max="16" width="8.7109375" style="2" customWidth="1"/>
    <col min="17" max="17" width="25.7109375" style="3" customWidth="1"/>
  </cols>
  <sheetData>
    <row r="1" spans="1:19" ht="15" customHeight="1" x14ac:dyDescent="0.25">
      <c r="A1" s="18" t="s">
        <v>146</v>
      </c>
      <c r="B1" s="18"/>
      <c r="C1" s="18"/>
      <c r="D1" s="18"/>
      <c r="E1" s="18"/>
      <c r="F1" s="18"/>
      <c r="G1" s="18"/>
      <c r="H1" s="18"/>
      <c r="I1" s="18" t="s">
        <v>146</v>
      </c>
      <c r="J1" s="18"/>
      <c r="K1" s="18"/>
      <c r="L1" s="18"/>
      <c r="M1" s="18"/>
      <c r="N1" s="18"/>
      <c r="O1" s="18"/>
      <c r="P1" s="18"/>
      <c r="Q1" s="18"/>
    </row>
    <row r="2" spans="1:1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9" s="1" customFormat="1" ht="45" customHeight="1" x14ac:dyDescent="0.25">
      <c r="A3" s="13" t="s">
        <v>5</v>
      </c>
      <c r="B3" s="13" t="s">
        <v>0</v>
      </c>
      <c r="C3" s="14" t="s">
        <v>1</v>
      </c>
      <c r="D3" s="14" t="s">
        <v>4</v>
      </c>
      <c r="E3" s="14" t="s">
        <v>2</v>
      </c>
      <c r="F3" s="14" t="s">
        <v>3</v>
      </c>
      <c r="G3" s="13" t="s">
        <v>6</v>
      </c>
      <c r="H3" s="13" t="s">
        <v>7</v>
      </c>
      <c r="I3" s="15" t="s">
        <v>8</v>
      </c>
      <c r="J3" s="15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S3" s="1" t="s">
        <v>145</v>
      </c>
    </row>
    <row r="4" spans="1:19" ht="15" customHeight="1" x14ac:dyDescent="0.25">
      <c r="A4" s="3" t="s">
        <v>17</v>
      </c>
      <c r="B4" s="16">
        <v>1</v>
      </c>
      <c r="C4" s="6">
        <v>1.31</v>
      </c>
      <c r="D4" s="6">
        <f>B4*C4</f>
        <v>1.31</v>
      </c>
      <c r="E4" s="6">
        <v>1.2876000000000001</v>
      </c>
      <c r="F4" s="6">
        <f>B4*E4</f>
        <v>1.2876000000000001</v>
      </c>
      <c r="G4" s="3" t="s">
        <v>18</v>
      </c>
      <c r="H4" s="3" t="s">
        <v>34</v>
      </c>
      <c r="I4" s="7" t="s">
        <v>57</v>
      </c>
      <c r="J4" s="7" t="s">
        <v>58</v>
      </c>
      <c r="K4" s="5" t="s">
        <v>59</v>
      </c>
      <c r="L4" s="3" t="s">
        <v>60</v>
      </c>
      <c r="M4" s="2">
        <v>2</v>
      </c>
      <c r="N4" s="8">
        <v>45716</v>
      </c>
      <c r="O4" s="2">
        <v>0</v>
      </c>
      <c r="P4" s="2">
        <f>O4-B4</f>
        <v>-1</v>
      </c>
      <c r="Q4" s="3" t="s">
        <v>19</v>
      </c>
      <c r="S4" s="17">
        <f>M4*C4</f>
        <v>2.62</v>
      </c>
    </row>
    <row r="5" spans="1:19" ht="15" customHeight="1" x14ac:dyDescent="0.25">
      <c r="A5" s="3" t="s">
        <v>20</v>
      </c>
      <c r="B5" s="16">
        <v>1</v>
      </c>
      <c r="C5" s="6">
        <v>3.49</v>
      </c>
      <c r="D5" s="6">
        <f t="shared" ref="D5:D23" si="0">B5*C5</f>
        <v>3.49</v>
      </c>
      <c r="E5" s="6">
        <v>1.98996</v>
      </c>
      <c r="F5" s="6">
        <f t="shared" ref="F5:F23" si="1">B5*E5</f>
        <v>1.98996</v>
      </c>
      <c r="G5" s="3" t="s">
        <v>30</v>
      </c>
      <c r="H5" s="3" t="s">
        <v>35</v>
      </c>
      <c r="I5" s="7" t="s">
        <v>61</v>
      </c>
      <c r="J5" s="7" t="s">
        <v>62</v>
      </c>
      <c r="K5" s="5" t="s">
        <v>59</v>
      </c>
      <c r="L5" s="9" t="s">
        <v>63</v>
      </c>
      <c r="M5" s="2">
        <v>2</v>
      </c>
      <c r="N5" s="8">
        <v>45716</v>
      </c>
      <c r="O5" s="2">
        <v>0</v>
      </c>
      <c r="P5" s="2">
        <f t="shared" ref="P5:P23" si="2">O5-B5</f>
        <v>-1</v>
      </c>
      <c r="Q5" s="3" t="s">
        <v>25</v>
      </c>
      <c r="S5" s="17">
        <f t="shared" ref="S5:S23" si="3">M5*C5</f>
        <v>6.98</v>
      </c>
    </row>
    <row r="6" spans="1:19" ht="15" customHeight="1" x14ac:dyDescent="0.25">
      <c r="A6" s="3" t="s">
        <v>21</v>
      </c>
      <c r="B6" s="16">
        <v>1</v>
      </c>
      <c r="C6" s="6">
        <v>6.67</v>
      </c>
      <c r="D6" s="6">
        <f t="shared" si="0"/>
        <v>6.67</v>
      </c>
      <c r="E6" s="6">
        <v>4.77738</v>
      </c>
      <c r="F6" s="6">
        <f t="shared" si="1"/>
        <v>4.77738</v>
      </c>
      <c r="G6" s="3" t="s">
        <v>31</v>
      </c>
      <c r="H6" s="3" t="s">
        <v>36</v>
      </c>
      <c r="I6" s="7" t="s">
        <v>64</v>
      </c>
      <c r="J6" s="7" t="s">
        <v>65</v>
      </c>
      <c r="K6" s="5" t="s">
        <v>59</v>
      </c>
      <c r="L6" s="3" t="s">
        <v>66</v>
      </c>
      <c r="M6" s="2">
        <v>2</v>
      </c>
      <c r="N6" s="8">
        <v>45716</v>
      </c>
      <c r="O6" s="2">
        <v>0</v>
      </c>
      <c r="P6" s="2">
        <f t="shared" si="2"/>
        <v>-1</v>
      </c>
      <c r="Q6" s="3" t="s">
        <v>26</v>
      </c>
      <c r="S6" s="17">
        <f t="shared" si="3"/>
        <v>13.34</v>
      </c>
    </row>
    <row r="7" spans="1:19" ht="15" customHeight="1" x14ac:dyDescent="0.25">
      <c r="A7" s="3" t="s">
        <v>22</v>
      </c>
      <c r="B7" s="16">
        <v>1</v>
      </c>
      <c r="C7" s="6">
        <v>20.09</v>
      </c>
      <c r="D7" s="6">
        <f t="shared" si="0"/>
        <v>20.09</v>
      </c>
      <c r="E7" s="6">
        <v>20.09</v>
      </c>
      <c r="F7" s="6">
        <f t="shared" si="1"/>
        <v>20.09</v>
      </c>
      <c r="G7" s="3" t="s">
        <v>32</v>
      </c>
      <c r="H7" s="3" t="s">
        <v>37</v>
      </c>
      <c r="I7" s="7" t="s">
        <v>68</v>
      </c>
      <c r="J7" s="7" t="s">
        <v>69</v>
      </c>
      <c r="K7" s="5" t="s">
        <v>59</v>
      </c>
      <c r="L7" s="10" t="s">
        <v>67</v>
      </c>
      <c r="M7" s="2">
        <v>2</v>
      </c>
      <c r="N7" s="8">
        <v>45716</v>
      </c>
      <c r="O7" s="2">
        <v>0</v>
      </c>
      <c r="P7" s="2">
        <f t="shared" si="2"/>
        <v>-1</v>
      </c>
      <c r="Q7" s="3" t="s">
        <v>27</v>
      </c>
      <c r="S7" s="17">
        <f t="shared" si="3"/>
        <v>40.18</v>
      </c>
    </row>
    <row r="8" spans="1:19" ht="15" customHeight="1" x14ac:dyDescent="0.25">
      <c r="A8" s="3" t="s">
        <v>23</v>
      </c>
      <c r="B8" s="16">
        <v>1</v>
      </c>
      <c r="C8" s="6">
        <v>4.54</v>
      </c>
      <c r="D8" s="6">
        <f t="shared" si="0"/>
        <v>4.54</v>
      </c>
      <c r="E8" s="6">
        <v>1.8202</v>
      </c>
      <c r="F8" s="6">
        <f t="shared" si="1"/>
        <v>1.8202</v>
      </c>
      <c r="G8" s="3" t="s">
        <v>33</v>
      </c>
      <c r="H8" s="3" t="s">
        <v>38</v>
      </c>
      <c r="I8" s="7" t="s">
        <v>71</v>
      </c>
      <c r="J8" s="7" t="s">
        <v>75</v>
      </c>
      <c r="K8" s="5" t="s">
        <v>59</v>
      </c>
      <c r="L8" s="9" t="s">
        <v>74</v>
      </c>
      <c r="M8" s="2">
        <v>2</v>
      </c>
      <c r="N8" s="8">
        <v>45716</v>
      </c>
      <c r="O8" s="2">
        <v>0</v>
      </c>
      <c r="P8" s="2">
        <f t="shared" si="2"/>
        <v>-1</v>
      </c>
      <c r="Q8" s="3" t="s">
        <v>28</v>
      </c>
      <c r="S8" s="17">
        <f t="shared" si="3"/>
        <v>9.08</v>
      </c>
    </row>
    <row r="9" spans="1:19" ht="15" customHeight="1" x14ac:dyDescent="0.25">
      <c r="A9" s="3" t="s">
        <v>24</v>
      </c>
      <c r="B9" s="16">
        <v>1</v>
      </c>
      <c r="C9" s="6">
        <v>0.39</v>
      </c>
      <c r="D9" s="6">
        <f t="shared" si="0"/>
        <v>0.39</v>
      </c>
      <c r="E9" s="6">
        <v>0.3</v>
      </c>
      <c r="F9" s="6">
        <f t="shared" si="1"/>
        <v>0.3</v>
      </c>
      <c r="G9" s="3" t="s">
        <v>18</v>
      </c>
      <c r="H9" s="3" t="s">
        <v>39</v>
      </c>
      <c r="I9" s="7" t="s">
        <v>70</v>
      </c>
      <c r="J9" s="7" t="s">
        <v>72</v>
      </c>
      <c r="K9" s="5" t="s">
        <v>59</v>
      </c>
      <c r="L9" s="9" t="s">
        <v>73</v>
      </c>
      <c r="M9" s="2">
        <v>3</v>
      </c>
      <c r="N9" s="8">
        <v>45716</v>
      </c>
      <c r="O9" s="2">
        <v>0</v>
      </c>
      <c r="P9" s="2">
        <f t="shared" si="2"/>
        <v>-1</v>
      </c>
      <c r="Q9" s="3" t="s">
        <v>29</v>
      </c>
      <c r="S9" s="17">
        <f t="shared" si="3"/>
        <v>1.17</v>
      </c>
    </row>
    <row r="10" spans="1:19" ht="15" customHeight="1" x14ac:dyDescent="0.25">
      <c r="A10" s="3" t="s">
        <v>40</v>
      </c>
      <c r="B10" s="16">
        <v>6</v>
      </c>
      <c r="C10" s="6">
        <v>0.1</v>
      </c>
      <c r="D10" s="6">
        <f t="shared" si="0"/>
        <v>0.60000000000000009</v>
      </c>
      <c r="E10" s="6">
        <v>2.4029999999999999E-2</v>
      </c>
      <c r="F10" s="6">
        <f t="shared" si="1"/>
        <v>0.14418</v>
      </c>
      <c r="G10" s="3" t="s">
        <v>48</v>
      </c>
      <c r="H10" s="3" t="s">
        <v>49</v>
      </c>
      <c r="I10" s="7" t="s">
        <v>102</v>
      </c>
      <c r="J10" s="7" t="s">
        <v>101</v>
      </c>
      <c r="K10" s="5" t="s">
        <v>59</v>
      </c>
      <c r="L10" s="9" t="s">
        <v>105</v>
      </c>
      <c r="M10" s="2">
        <v>20</v>
      </c>
      <c r="N10" s="8">
        <v>45716</v>
      </c>
      <c r="O10" s="2">
        <v>0</v>
      </c>
      <c r="P10" s="2">
        <f t="shared" si="2"/>
        <v>-6</v>
      </c>
      <c r="Q10" s="3" t="s">
        <v>44</v>
      </c>
      <c r="S10" s="17">
        <f t="shared" si="3"/>
        <v>2</v>
      </c>
    </row>
    <row r="11" spans="1:19" ht="15" customHeight="1" x14ac:dyDescent="0.25">
      <c r="A11" s="3" t="s">
        <v>41</v>
      </c>
      <c r="B11" s="16">
        <v>1</v>
      </c>
      <c r="C11" s="6">
        <v>0.25</v>
      </c>
      <c r="D11" s="6">
        <f t="shared" si="0"/>
        <v>0.25</v>
      </c>
      <c r="E11" s="6">
        <v>7.8039999999999998E-2</v>
      </c>
      <c r="F11" s="6">
        <f t="shared" si="1"/>
        <v>7.8039999999999998E-2</v>
      </c>
      <c r="G11" s="3" t="s">
        <v>48</v>
      </c>
      <c r="H11" s="3" t="s">
        <v>100</v>
      </c>
      <c r="I11" s="7" t="s">
        <v>103</v>
      </c>
      <c r="J11" s="7" t="s">
        <v>101</v>
      </c>
      <c r="K11" s="5" t="s">
        <v>59</v>
      </c>
      <c r="L11" s="9" t="s">
        <v>106</v>
      </c>
      <c r="M11" s="2">
        <v>5</v>
      </c>
      <c r="N11" s="8">
        <v>45716</v>
      </c>
      <c r="O11" s="2">
        <v>0</v>
      </c>
      <c r="P11" s="2">
        <f t="shared" si="2"/>
        <v>-1</v>
      </c>
      <c r="Q11" s="3" t="s">
        <v>45</v>
      </c>
      <c r="S11" s="17">
        <f t="shared" si="3"/>
        <v>1.25</v>
      </c>
    </row>
    <row r="12" spans="1:19" ht="15" customHeight="1" x14ac:dyDescent="0.25">
      <c r="A12" s="3" t="s">
        <v>42</v>
      </c>
      <c r="B12" s="16">
        <v>1</v>
      </c>
      <c r="C12" s="6">
        <v>0.15</v>
      </c>
      <c r="D12" s="6">
        <f t="shared" si="0"/>
        <v>0.15</v>
      </c>
      <c r="E12" s="6">
        <v>4.5659999999999999E-2</v>
      </c>
      <c r="F12" s="6">
        <f t="shared" si="1"/>
        <v>4.5659999999999999E-2</v>
      </c>
      <c r="G12" s="3" t="s">
        <v>48</v>
      </c>
      <c r="H12" s="3" t="s">
        <v>50</v>
      </c>
      <c r="I12" s="7" t="s">
        <v>104</v>
      </c>
      <c r="J12" s="7" t="s">
        <v>101</v>
      </c>
      <c r="K12" s="5" t="s">
        <v>59</v>
      </c>
      <c r="L12" s="9" t="s">
        <v>107</v>
      </c>
      <c r="M12" s="2">
        <v>5</v>
      </c>
      <c r="N12" s="8">
        <v>45716</v>
      </c>
      <c r="O12" s="2">
        <v>0</v>
      </c>
      <c r="P12" s="2">
        <f t="shared" si="2"/>
        <v>-1</v>
      </c>
      <c r="Q12" s="3" t="s">
        <v>46</v>
      </c>
      <c r="S12" s="17">
        <f t="shared" si="3"/>
        <v>0.75</v>
      </c>
    </row>
    <row r="13" spans="1:19" ht="15" customHeight="1" x14ac:dyDescent="0.25">
      <c r="A13" s="3" t="s">
        <v>43</v>
      </c>
      <c r="B13" s="16">
        <v>1</v>
      </c>
      <c r="C13" s="6">
        <v>0.22</v>
      </c>
      <c r="D13" s="6">
        <f t="shared" si="0"/>
        <v>0.22</v>
      </c>
      <c r="E13" s="6">
        <v>6.7199999999999996E-2</v>
      </c>
      <c r="F13" s="6">
        <f t="shared" si="1"/>
        <v>6.7199999999999996E-2</v>
      </c>
      <c r="G13" s="3" t="s">
        <v>51</v>
      </c>
      <c r="H13" s="3" t="s">
        <v>52</v>
      </c>
      <c r="I13" s="7" t="s">
        <v>108</v>
      </c>
      <c r="J13" s="7" t="s">
        <v>109</v>
      </c>
      <c r="K13" s="5" t="s">
        <v>59</v>
      </c>
      <c r="L13" s="9" t="s">
        <v>110</v>
      </c>
      <c r="M13" s="2">
        <v>5</v>
      </c>
      <c r="N13" s="8">
        <v>45716</v>
      </c>
      <c r="O13" s="2">
        <v>0</v>
      </c>
      <c r="P13" s="2">
        <f t="shared" si="2"/>
        <v>-1</v>
      </c>
      <c r="Q13" s="3" t="s">
        <v>47</v>
      </c>
      <c r="S13" s="17">
        <f t="shared" si="3"/>
        <v>1.1000000000000001</v>
      </c>
    </row>
    <row r="14" spans="1:19" ht="15" customHeight="1" x14ac:dyDescent="0.25">
      <c r="A14" s="3" t="s">
        <v>53</v>
      </c>
      <c r="B14" s="16">
        <v>1</v>
      </c>
      <c r="C14" s="6">
        <v>0.25</v>
      </c>
      <c r="D14" s="6">
        <f t="shared" si="0"/>
        <v>0.25</v>
      </c>
      <c r="E14" s="6">
        <v>7.2059999999999999E-2</v>
      </c>
      <c r="F14" s="6">
        <f t="shared" si="1"/>
        <v>7.2059999999999999E-2</v>
      </c>
      <c r="G14" s="3" t="s">
        <v>55</v>
      </c>
      <c r="H14" s="3" t="s">
        <v>56</v>
      </c>
      <c r="I14" s="7" t="s">
        <v>112</v>
      </c>
      <c r="J14" s="7" t="s">
        <v>111</v>
      </c>
      <c r="K14" s="5" t="s">
        <v>59</v>
      </c>
      <c r="L14" s="9" t="s">
        <v>113</v>
      </c>
      <c r="M14" s="2">
        <v>3</v>
      </c>
      <c r="N14" s="8">
        <v>45716</v>
      </c>
      <c r="O14" s="2">
        <v>0</v>
      </c>
      <c r="P14" s="2">
        <f t="shared" si="2"/>
        <v>-1</v>
      </c>
      <c r="Q14" s="3" t="s">
        <v>54</v>
      </c>
      <c r="S14" s="17">
        <f t="shared" si="3"/>
        <v>0.75</v>
      </c>
    </row>
    <row r="15" spans="1:19" ht="15" customHeight="1" x14ac:dyDescent="0.25">
      <c r="A15" s="3" t="s">
        <v>121</v>
      </c>
      <c r="B15" s="16">
        <v>1</v>
      </c>
      <c r="C15" s="6">
        <v>0.18</v>
      </c>
      <c r="D15" s="6">
        <f t="shared" si="0"/>
        <v>0.18</v>
      </c>
      <c r="E15" s="6">
        <v>0.1235</v>
      </c>
      <c r="F15" s="6">
        <f t="shared" si="1"/>
        <v>0.1235</v>
      </c>
      <c r="G15" s="3" t="s">
        <v>127</v>
      </c>
      <c r="H15" s="3" t="s">
        <v>128</v>
      </c>
      <c r="I15" s="7" t="s">
        <v>133</v>
      </c>
      <c r="J15" s="11" t="s">
        <v>96</v>
      </c>
      <c r="K15" s="5" t="s">
        <v>59</v>
      </c>
      <c r="L15" s="9" t="s">
        <v>138</v>
      </c>
      <c r="M15" s="2">
        <v>3</v>
      </c>
      <c r="N15" s="8">
        <v>45716</v>
      </c>
      <c r="O15" s="2">
        <v>0</v>
      </c>
      <c r="P15" s="2">
        <f t="shared" si="2"/>
        <v>-1</v>
      </c>
      <c r="Q15" s="3" t="s">
        <v>126</v>
      </c>
      <c r="S15" s="17">
        <f t="shared" si="3"/>
        <v>0.54</v>
      </c>
    </row>
    <row r="16" spans="1:19" ht="15" customHeight="1" x14ac:dyDescent="0.25">
      <c r="A16" s="3" t="s">
        <v>122</v>
      </c>
      <c r="B16" s="16">
        <v>7</v>
      </c>
      <c r="C16" s="6">
        <v>0.1</v>
      </c>
      <c r="D16" s="6">
        <f t="shared" si="0"/>
        <v>0.70000000000000007</v>
      </c>
      <c r="E16" s="6">
        <v>1.0460000000000001E-2</v>
      </c>
      <c r="F16" s="6">
        <f t="shared" si="1"/>
        <v>7.3220000000000007E-2</v>
      </c>
      <c r="G16" s="3" t="s">
        <v>129</v>
      </c>
      <c r="H16" s="3" t="s">
        <v>130</v>
      </c>
      <c r="I16" s="7" t="s">
        <v>134</v>
      </c>
      <c r="J16" s="7" t="s">
        <v>136</v>
      </c>
      <c r="K16" s="5" t="s">
        <v>59</v>
      </c>
      <c r="L16" s="9" t="s">
        <v>139</v>
      </c>
      <c r="M16" s="2">
        <v>20</v>
      </c>
      <c r="N16" s="8">
        <v>45716</v>
      </c>
      <c r="O16" s="2">
        <v>0</v>
      </c>
      <c r="P16" s="2">
        <f t="shared" si="2"/>
        <v>-7</v>
      </c>
      <c r="Q16" s="3" t="s">
        <v>124</v>
      </c>
      <c r="S16" s="17">
        <f t="shared" si="3"/>
        <v>2</v>
      </c>
    </row>
    <row r="17" spans="1:20" ht="15" customHeight="1" x14ac:dyDescent="0.25">
      <c r="A17" s="3" t="s">
        <v>123</v>
      </c>
      <c r="B17" s="16">
        <v>1</v>
      </c>
      <c r="C17" s="6">
        <v>0.11</v>
      </c>
      <c r="D17" s="6">
        <f t="shared" si="0"/>
        <v>0.11</v>
      </c>
      <c r="E17" s="6">
        <v>1.617E-2</v>
      </c>
      <c r="F17" s="6">
        <f t="shared" si="1"/>
        <v>1.617E-2</v>
      </c>
      <c r="G17" s="3" t="s">
        <v>131</v>
      </c>
      <c r="H17" s="3" t="s">
        <v>132</v>
      </c>
      <c r="I17" s="7" t="s">
        <v>135</v>
      </c>
      <c r="J17" s="7" t="s">
        <v>137</v>
      </c>
      <c r="K17" s="5" t="s">
        <v>59</v>
      </c>
      <c r="L17" s="9" t="s">
        <v>140</v>
      </c>
      <c r="M17" s="2">
        <v>5</v>
      </c>
      <c r="N17" s="8">
        <v>45716</v>
      </c>
      <c r="O17" s="2">
        <v>0</v>
      </c>
      <c r="P17" s="2">
        <f t="shared" si="2"/>
        <v>-1</v>
      </c>
      <c r="Q17" s="3" t="s">
        <v>125</v>
      </c>
      <c r="S17" s="17">
        <f t="shared" si="3"/>
        <v>0.55000000000000004</v>
      </c>
    </row>
    <row r="18" spans="1:20" ht="15" customHeight="1" x14ac:dyDescent="0.25">
      <c r="A18" s="3" t="s">
        <v>76</v>
      </c>
      <c r="B18" s="16">
        <v>1</v>
      </c>
      <c r="C18" s="6">
        <v>0.81</v>
      </c>
      <c r="D18" s="6">
        <f t="shared" si="0"/>
        <v>0.81</v>
      </c>
      <c r="E18" s="6">
        <v>0.36420000000000002</v>
      </c>
      <c r="F18" s="6">
        <f t="shared" si="1"/>
        <v>0.36420000000000002</v>
      </c>
      <c r="G18" s="3" t="s">
        <v>93</v>
      </c>
      <c r="H18" s="5">
        <v>4628</v>
      </c>
      <c r="I18" s="7" t="s">
        <v>94</v>
      </c>
      <c r="J18" s="7" t="s">
        <v>95</v>
      </c>
      <c r="K18" s="5" t="s">
        <v>147</v>
      </c>
      <c r="L18" s="3" t="s">
        <v>96</v>
      </c>
      <c r="M18" s="2">
        <v>0</v>
      </c>
      <c r="O18" s="2">
        <v>1</v>
      </c>
      <c r="P18" s="2">
        <f t="shared" si="2"/>
        <v>0</v>
      </c>
      <c r="Q18" s="3" t="s">
        <v>85</v>
      </c>
      <c r="S18" s="17">
        <f t="shared" si="3"/>
        <v>0</v>
      </c>
    </row>
    <row r="19" spans="1:20" ht="15" customHeight="1" x14ac:dyDescent="0.25">
      <c r="A19" s="3" t="s">
        <v>77</v>
      </c>
      <c r="B19" s="16">
        <v>2</v>
      </c>
      <c r="C19" s="6">
        <v>0.95</v>
      </c>
      <c r="D19" s="6">
        <f t="shared" si="0"/>
        <v>1.9</v>
      </c>
      <c r="E19" s="6">
        <v>0.60704999999999998</v>
      </c>
      <c r="F19" s="6">
        <f t="shared" si="1"/>
        <v>1.2141</v>
      </c>
      <c r="G19" s="3" t="s">
        <v>86</v>
      </c>
      <c r="H19" s="3" t="s">
        <v>87</v>
      </c>
      <c r="I19" s="7" t="s">
        <v>114</v>
      </c>
      <c r="J19" s="7" t="s">
        <v>115</v>
      </c>
      <c r="K19" s="5" t="s">
        <v>59</v>
      </c>
      <c r="L19" s="9" t="s">
        <v>116</v>
      </c>
      <c r="M19" s="2">
        <v>4</v>
      </c>
      <c r="N19" s="8">
        <v>45716</v>
      </c>
      <c r="O19" s="2">
        <v>0</v>
      </c>
      <c r="P19" s="2">
        <f t="shared" si="2"/>
        <v>-2</v>
      </c>
      <c r="Q19" s="3" t="s">
        <v>81</v>
      </c>
      <c r="S19" s="17">
        <f t="shared" si="3"/>
        <v>3.8</v>
      </c>
    </row>
    <row r="20" spans="1:20" ht="15" customHeight="1" x14ac:dyDescent="0.25">
      <c r="A20" s="3" t="s">
        <v>78</v>
      </c>
      <c r="B20" s="16">
        <v>1</v>
      </c>
      <c r="C20" s="6">
        <v>0.17</v>
      </c>
      <c r="D20" s="6">
        <f t="shared" si="0"/>
        <v>0.17</v>
      </c>
      <c r="E20" s="6">
        <v>0.11156000000000001</v>
      </c>
      <c r="F20" s="6">
        <f t="shared" si="1"/>
        <v>0.11156000000000001</v>
      </c>
      <c r="G20" s="3" t="s">
        <v>88</v>
      </c>
      <c r="H20" s="3" t="s">
        <v>89</v>
      </c>
      <c r="I20" s="7" t="s">
        <v>98</v>
      </c>
      <c r="J20" s="7" t="s">
        <v>99</v>
      </c>
      <c r="K20" s="5" t="s">
        <v>59</v>
      </c>
      <c r="L20" s="10" t="s">
        <v>97</v>
      </c>
      <c r="M20" s="2">
        <v>2</v>
      </c>
      <c r="N20" s="8">
        <v>45716</v>
      </c>
      <c r="O20" s="2">
        <v>0</v>
      </c>
      <c r="P20" s="2">
        <f t="shared" si="2"/>
        <v>-1</v>
      </c>
      <c r="Q20" s="3" t="s">
        <v>82</v>
      </c>
      <c r="S20" s="17">
        <f t="shared" si="3"/>
        <v>0.34</v>
      </c>
    </row>
    <row r="21" spans="1:20" ht="15" customHeight="1" x14ac:dyDescent="0.25">
      <c r="A21" s="3" t="s">
        <v>79</v>
      </c>
      <c r="B21" s="16">
        <v>1</v>
      </c>
      <c r="C21" s="6">
        <v>0.1</v>
      </c>
      <c r="D21" s="6">
        <f t="shared" si="0"/>
        <v>0.1</v>
      </c>
      <c r="E21" s="6">
        <v>4.0680000000000001E-2</v>
      </c>
      <c r="F21" s="6">
        <f t="shared" si="1"/>
        <v>4.0680000000000001E-2</v>
      </c>
      <c r="G21" s="3" t="s">
        <v>88</v>
      </c>
      <c r="H21" s="3" t="s">
        <v>90</v>
      </c>
      <c r="I21" s="7" t="s">
        <v>119</v>
      </c>
      <c r="J21" s="7" t="s">
        <v>99</v>
      </c>
      <c r="K21" s="5" t="s">
        <v>59</v>
      </c>
      <c r="L21" s="12" t="s">
        <v>120</v>
      </c>
      <c r="M21" s="2">
        <v>2</v>
      </c>
      <c r="N21" s="8">
        <v>45716</v>
      </c>
      <c r="O21" s="2">
        <v>0</v>
      </c>
      <c r="P21" s="2">
        <f t="shared" si="2"/>
        <v>-1</v>
      </c>
      <c r="Q21" s="3" t="s">
        <v>83</v>
      </c>
      <c r="S21" s="17">
        <f t="shared" si="3"/>
        <v>0.2</v>
      </c>
    </row>
    <row r="22" spans="1:20" ht="15" customHeight="1" x14ac:dyDescent="0.25">
      <c r="A22" s="3" t="s">
        <v>80</v>
      </c>
      <c r="B22" s="16">
        <v>1</v>
      </c>
      <c r="C22" s="6">
        <v>0.65</v>
      </c>
      <c r="D22" s="6">
        <f t="shared" si="0"/>
        <v>0.65</v>
      </c>
      <c r="E22" s="6">
        <v>0.41527999999999998</v>
      </c>
      <c r="F22" s="6">
        <f t="shared" si="1"/>
        <v>0.41527999999999998</v>
      </c>
      <c r="G22" s="3" t="s">
        <v>91</v>
      </c>
      <c r="H22" s="3" t="s">
        <v>92</v>
      </c>
      <c r="I22" s="7" t="s">
        <v>118</v>
      </c>
      <c r="J22" s="7" t="s">
        <v>117</v>
      </c>
      <c r="K22" s="5" t="s">
        <v>147</v>
      </c>
      <c r="L22" s="3" t="s">
        <v>96</v>
      </c>
      <c r="M22" s="2">
        <v>0</v>
      </c>
      <c r="O22" s="2">
        <v>1</v>
      </c>
      <c r="P22" s="2">
        <f t="shared" si="2"/>
        <v>0</v>
      </c>
      <c r="Q22" s="3" t="s">
        <v>84</v>
      </c>
      <c r="S22" s="17">
        <f t="shared" si="3"/>
        <v>0</v>
      </c>
    </row>
    <row r="23" spans="1:20" ht="15" customHeight="1" x14ac:dyDescent="0.25">
      <c r="A23" s="3" t="s">
        <v>141</v>
      </c>
      <c r="B23" s="16">
        <v>3</v>
      </c>
      <c r="C23" s="6">
        <v>0.49</v>
      </c>
      <c r="D23" s="6">
        <f t="shared" si="0"/>
        <v>1.47</v>
      </c>
      <c r="E23" s="6">
        <v>0.30423</v>
      </c>
      <c r="F23" s="6">
        <f t="shared" si="1"/>
        <v>0.91269</v>
      </c>
      <c r="G23" s="3" t="s">
        <v>86</v>
      </c>
      <c r="H23" s="5">
        <v>423751863</v>
      </c>
      <c r="I23" s="7" t="s">
        <v>142</v>
      </c>
      <c r="J23" s="7" t="s">
        <v>143</v>
      </c>
      <c r="K23" s="5" t="s">
        <v>147</v>
      </c>
      <c r="L23" s="3" t="s">
        <v>96</v>
      </c>
      <c r="M23" s="2">
        <v>0</v>
      </c>
      <c r="O23" s="2">
        <v>3</v>
      </c>
      <c r="P23" s="2">
        <f t="shared" si="2"/>
        <v>0</v>
      </c>
      <c r="Q23" s="3" t="s">
        <v>144</v>
      </c>
      <c r="S23" s="17">
        <f t="shared" si="3"/>
        <v>0</v>
      </c>
    </row>
    <row r="24" spans="1:20" x14ac:dyDescent="0.25">
      <c r="T24">
        <f>SUM(S:S)</f>
        <v>86.65</v>
      </c>
    </row>
  </sheetData>
  <mergeCells count="2">
    <mergeCell ref="I1:Q2"/>
    <mergeCell ref="A1:H2"/>
  </mergeCells>
  <hyperlinks>
    <hyperlink ref="I4" r:id="rId1" xr:uid="{116C3F2C-4A84-4F62-A58F-EB1EAF51E578}"/>
    <hyperlink ref="J4" r:id="rId2" xr:uid="{7B75D64E-AD94-477A-8C88-57C449669D3E}"/>
    <hyperlink ref="J5" r:id="rId3" display="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" xr:uid="{830D297B-67F0-4BDB-B5B3-2D11405DAD73}"/>
    <hyperlink ref="I5" r:id="rId4" xr:uid="{C269C744-A69F-486C-A653-9430E57997ED}"/>
    <hyperlink ref="I6" r:id="rId5" xr:uid="{7797906A-2509-4844-A1AB-CF8E896E3122}"/>
    <hyperlink ref="J6" r:id="rId6" xr:uid="{A67A24B7-5BA5-4A5C-86E8-0D86DC0F34F2}"/>
    <hyperlink ref="I7" r:id="rId7" xr:uid="{598628A7-C1C5-47DF-829D-F752C632FBAD}"/>
    <hyperlink ref="J7" r:id="rId8" xr:uid="{0A7493DF-11A3-437B-90AC-D1860C1BB506}"/>
    <hyperlink ref="I8" r:id="rId9" xr:uid="{09DABA29-8CC4-4D0C-81EF-3081FF50C4B7}"/>
    <hyperlink ref="J8" r:id="rId10" xr:uid="{E78FA631-6AD5-4470-ADE2-639E8612261D}"/>
    <hyperlink ref="J9" r:id="rId11" xr:uid="{84F13132-F208-471F-A991-59A1FE959631}"/>
    <hyperlink ref="I18" r:id="rId12" xr:uid="{C83B37BE-2A9A-461E-8B99-C668756E7B19}"/>
    <hyperlink ref="J18" r:id="rId13" xr:uid="{930876E8-8D44-4FB0-A9F6-F0B24B9ADCBF}"/>
    <hyperlink ref="I11" r:id="rId14" xr:uid="{B6F6AF4C-32C2-4364-A588-F51D600007DB}"/>
    <hyperlink ref="I10" r:id="rId15" xr:uid="{5A05160D-60D6-4AA9-959B-C01691D5D1AA}"/>
    <hyperlink ref="J10" r:id="rId16" xr:uid="{95599C4D-B58E-4507-BB8B-5D00FE9087BF}"/>
    <hyperlink ref="J11" r:id="rId17" xr:uid="{9B1C3D9E-CBD9-4F36-988A-6CF54904422C}"/>
    <hyperlink ref="J12" r:id="rId18" xr:uid="{AE59776F-F5C4-4326-BE4E-071BD5FA3F8D}"/>
    <hyperlink ref="I12" r:id="rId19" xr:uid="{A838DE1B-1B39-4596-827E-6FC2531D42BE}"/>
    <hyperlink ref="I13" r:id="rId20" xr:uid="{767B9159-23DB-45EA-A207-F79A2BF22565}"/>
    <hyperlink ref="J13" r:id="rId21" xr:uid="{DDA1D958-98AA-457F-80F9-8917897F1DEC}"/>
    <hyperlink ref="I14" r:id="rId22" xr:uid="{C296CE02-64D6-4D54-95A7-59A743A346C0}"/>
    <hyperlink ref="J14" r:id="rId23" xr:uid="{BC297788-4DB1-4494-ADC5-EE82A08267FC}"/>
    <hyperlink ref="I9" r:id="rId24" xr:uid="{3F710DA4-8A2D-4290-84C7-9470106CA51C}"/>
    <hyperlink ref="I20" r:id="rId25" xr:uid="{E14D4794-8256-4C58-AE73-5D0BFCBCBEA8}"/>
    <hyperlink ref="J20" r:id="rId26" xr:uid="{EA3F8984-754C-4489-BA6D-8197CFB17266}"/>
    <hyperlink ref="J22" r:id="rId27" xr:uid="{CBE4C95D-9523-402D-95CD-0BB37569DC36}"/>
    <hyperlink ref="I22" r:id="rId28" xr:uid="{3770D48B-B55F-4710-93E7-7FC13B8D0052}"/>
    <hyperlink ref="J21" r:id="rId29" xr:uid="{1A51184A-59E9-4A76-8D76-1A40AD2A0393}"/>
    <hyperlink ref="I21" r:id="rId30" xr:uid="{2E7342F4-B1E1-4E2B-AB9F-3B625B0A4FDA}"/>
    <hyperlink ref="I19" r:id="rId31" xr:uid="{A0351291-9972-4FDA-8C6B-65E0647E8130}"/>
    <hyperlink ref="J19" r:id="rId32" xr:uid="{5D0AEC30-1ACA-49FF-BC79-A58C8890FF14}"/>
    <hyperlink ref="I16" r:id="rId33" xr:uid="{E625BCF4-2462-4043-91E8-70A6885B94E8}"/>
    <hyperlink ref="J23" r:id="rId34" xr:uid="{5CE13AFB-0470-4040-BAE3-297CA84011FE}"/>
    <hyperlink ref="I23" r:id="rId35" xr:uid="{CE59E9B8-9295-4B5B-B51E-593048679E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Anderson (Student)</dc:creator>
  <cp:lastModifiedBy>Ian Anderson (Student)</cp:lastModifiedBy>
  <dcterms:created xsi:type="dcterms:W3CDTF">2025-03-01T03:43:23Z</dcterms:created>
  <dcterms:modified xsi:type="dcterms:W3CDTF">2025-03-07T21:23:17Z</dcterms:modified>
</cp:coreProperties>
</file>