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y 3b Laser\Data\"/>
    </mc:Choice>
  </mc:AlternateContent>
  <bookViews>
    <workbookView xWindow="0" yWindow="0" windowWidth="28800" windowHeight="12585" activeTab="4"/>
  </bookViews>
  <sheets>
    <sheet name="Day 1" sheetId="1" r:id="rId1"/>
    <sheet name="Day 2" sheetId="6" r:id="rId2"/>
    <sheet name="Demographics" sheetId="7" r:id="rId3"/>
    <sheet name="Data for SPSS" sheetId="8" r:id="rId4"/>
    <sheet name="SCR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L5" i="8" l="1"/>
  <c r="D42" i="8"/>
  <c r="D24" i="8"/>
  <c r="K5" i="8"/>
  <c r="J5" i="8"/>
  <c r="I5" i="8"/>
  <c r="H5" i="8"/>
  <c r="G5" i="8"/>
  <c r="F5" i="8"/>
  <c r="E5" i="8"/>
  <c r="D5" i="8"/>
  <c r="P30" i="1"/>
  <c r="P29" i="1"/>
  <c r="P26" i="1"/>
  <c r="P25" i="1"/>
  <c r="P11" i="6"/>
  <c r="N14" i="8"/>
  <c r="M14" i="8"/>
  <c r="L14" i="8"/>
  <c r="K14" i="8"/>
  <c r="P14" i="8"/>
  <c r="O14" i="8"/>
  <c r="W10" i="8"/>
  <c r="W9" i="8"/>
  <c r="V10" i="8"/>
  <c r="V9" i="8"/>
  <c r="U10" i="8"/>
  <c r="U9" i="8"/>
  <c r="T10" i="8"/>
  <c r="T9" i="8"/>
  <c r="S10" i="8"/>
  <c r="S9" i="8"/>
  <c r="R10" i="8"/>
  <c r="R9" i="8"/>
  <c r="Q10" i="8"/>
  <c r="Q9" i="8"/>
  <c r="P10" i="8"/>
  <c r="P9" i="8"/>
  <c r="O10" i="8"/>
  <c r="O9" i="8"/>
  <c r="N10" i="8"/>
  <c r="N9" i="8"/>
  <c r="M10" i="8"/>
  <c r="M9" i="8"/>
  <c r="L10" i="8"/>
  <c r="L9" i="8"/>
  <c r="G36" i="8"/>
  <c r="F35" i="8"/>
  <c r="E28" i="8"/>
  <c r="I20" i="8"/>
  <c r="H20" i="8"/>
  <c r="G20" i="8"/>
  <c r="F20" i="8"/>
  <c r="E20" i="8"/>
  <c r="D20" i="8"/>
  <c r="I19" i="8"/>
  <c r="H19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G12" i="8"/>
  <c r="G11" i="8"/>
  <c r="F12" i="8"/>
  <c r="F11" i="8"/>
  <c r="E12" i="8"/>
  <c r="E11" i="8"/>
  <c r="D12" i="8"/>
  <c r="D11" i="8"/>
  <c r="G10" i="8"/>
  <c r="F10" i="8"/>
  <c r="E10" i="8"/>
  <c r="D10" i="8"/>
  <c r="G9" i="8"/>
  <c r="F9" i="8"/>
  <c r="E9" i="8"/>
  <c r="D9" i="8"/>
  <c r="C5" i="8"/>
  <c r="B5" i="8"/>
  <c r="A5" i="8"/>
  <c r="T71" i="6"/>
  <c r="P71" i="6"/>
  <c r="L71" i="6"/>
  <c r="H71" i="6"/>
  <c r="D71" i="6"/>
  <c r="W70" i="6"/>
  <c r="V70" i="6"/>
  <c r="T70" i="6"/>
  <c r="P70" i="6"/>
  <c r="L70" i="6"/>
  <c r="H70" i="6"/>
  <c r="D70" i="6"/>
  <c r="W69" i="6"/>
  <c r="V69" i="6"/>
  <c r="T69" i="6"/>
  <c r="P69" i="6"/>
  <c r="L69" i="6"/>
  <c r="H69" i="6"/>
  <c r="D69" i="6"/>
  <c r="W68" i="6"/>
  <c r="V68" i="6"/>
  <c r="T68" i="6"/>
  <c r="P68" i="6"/>
  <c r="L68" i="6"/>
  <c r="H68" i="6"/>
  <c r="D68" i="6"/>
  <c r="W67" i="6"/>
  <c r="V67" i="6"/>
  <c r="T67" i="6"/>
  <c r="P67" i="6"/>
  <c r="L67" i="6"/>
  <c r="H67" i="6"/>
  <c r="D67" i="6"/>
  <c r="W66" i="6"/>
  <c r="V66" i="6"/>
  <c r="T66" i="6"/>
  <c r="P66" i="6"/>
  <c r="L66" i="6"/>
  <c r="H66" i="6"/>
  <c r="D66" i="6"/>
  <c r="W65" i="6"/>
  <c r="V65" i="6"/>
  <c r="T65" i="6"/>
  <c r="P65" i="6"/>
  <c r="L65" i="6"/>
  <c r="H65" i="6"/>
  <c r="D65" i="6"/>
  <c r="W64" i="6"/>
  <c r="V64" i="6"/>
  <c r="T64" i="6"/>
  <c r="P64" i="6"/>
  <c r="L64" i="6"/>
  <c r="H64" i="6"/>
  <c r="D64" i="6"/>
  <c r="T61" i="6"/>
  <c r="P61" i="6"/>
  <c r="L61" i="6"/>
  <c r="H61" i="6"/>
  <c r="D61" i="6"/>
  <c r="W60" i="6"/>
  <c r="V60" i="6"/>
  <c r="T60" i="6"/>
  <c r="P60" i="6"/>
  <c r="L60" i="6"/>
  <c r="H60" i="6"/>
  <c r="D60" i="6"/>
  <c r="W59" i="6"/>
  <c r="V59" i="6"/>
  <c r="T59" i="6"/>
  <c r="P59" i="6"/>
  <c r="L59" i="6"/>
  <c r="H59" i="6"/>
  <c r="D59" i="6"/>
  <c r="W58" i="6"/>
  <c r="V58" i="6"/>
  <c r="T58" i="6"/>
  <c r="P58" i="6"/>
  <c r="L58" i="6"/>
  <c r="H58" i="6"/>
  <c r="D58" i="6"/>
  <c r="W57" i="6"/>
  <c r="V57" i="6"/>
  <c r="T57" i="6"/>
  <c r="P57" i="6"/>
  <c r="L57" i="6"/>
  <c r="H57" i="6"/>
  <c r="D57" i="6"/>
  <c r="W56" i="6"/>
  <c r="V56" i="6"/>
  <c r="T56" i="6"/>
  <c r="P56" i="6"/>
  <c r="L56" i="6"/>
  <c r="H56" i="6"/>
  <c r="D56" i="6"/>
  <c r="W55" i="6"/>
  <c r="V55" i="6"/>
  <c r="T55" i="6"/>
  <c r="P55" i="6"/>
  <c r="L55" i="6"/>
  <c r="H55" i="6"/>
  <c r="D55" i="6"/>
  <c r="W54" i="6"/>
  <c r="V54" i="6"/>
  <c r="T54" i="6"/>
  <c r="P54" i="6"/>
  <c r="L54" i="6"/>
  <c r="H54" i="6"/>
  <c r="D54" i="6"/>
  <c r="T51" i="6"/>
  <c r="P51" i="6"/>
  <c r="L51" i="6"/>
  <c r="H51" i="6"/>
  <c r="D51" i="6"/>
  <c r="W50" i="6"/>
  <c r="V50" i="6"/>
  <c r="T50" i="6"/>
  <c r="P50" i="6"/>
  <c r="L50" i="6"/>
  <c r="H50" i="6"/>
  <c r="D50" i="6"/>
  <c r="W49" i="6"/>
  <c r="V49" i="6"/>
  <c r="T49" i="6"/>
  <c r="P49" i="6"/>
  <c r="L49" i="6"/>
  <c r="H49" i="6"/>
  <c r="D49" i="6"/>
  <c r="W48" i="6"/>
  <c r="V48" i="6"/>
  <c r="T48" i="6"/>
  <c r="P48" i="6"/>
  <c r="L48" i="6"/>
  <c r="H48" i="6"/>
  <c r="D48" i="6"/>
  <c r="W47" i="6"/>
  <c r="V47" i="6"/>
  <c r="T47" i="6"/>
  <c r="P47" i="6"/>
  <c r="L47" i="6"/>
  <c r="H47" i="6"/>
  <c r="D47" i="6"/>
  <c r="W46" i="6"/>
  <c r="V46" i="6"/>
  <c r="T46" i="6"/>
  <c r="P46" i="6"/>
  <c r="L46" i="6"/>
  <c r="H46" i="6"/>
  <c r="D46" i="6"/>
  <c r="W45" i="6"/>
  <c r="V45" i="6"/>
  <c r="T45" i="6"/>
  <c r="P45" i="6"/>
  <c r="L45" i="6"/>
  <c r="H45" i="6"/>
  <c r="D45" i="6"/>
  <c r="W44" i="6"/>
  <c r="V44" i="6"/>
  <c r="T44" i="6"/>
  <c r="P44" i="6"/>
  <c r="L44" i="6"/>
  <c r="H44" i="6"/>
  <c r="D44" i="6"/>
  <c r="M34" i="6"/>
  <c r="L34" i="6"/>
  <c r="K34" i="6"/>
  <c r="J34" i="6"/>
  <c r="I34" i="6"/>
  <c r="H34" i="6"/>
  <c r="G34" i="6"/>
  <c r="F34" i="6"/>
  <c r="E34" i="6"/>
  <c r="D34" i="6"/>
  <c r="C34" i="6"/>
  <c r="B34" i="6"/>
  <c r="P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P28" i="6"/>
  <c r="P27" i="6"/>
  <c r="M25" i="6"/>
  <c r="L25" i="6"/>
  <c r="K25" i="6"/>
  <c r="J25" i="6"/>
  <c r="I25" i="6"/>
  <c r="H25" i="6"/>
  <c r="G25" i="6"/>
  <c r="F25" i="6"/>
  <c r="E25" i="6"/>
  <c r="D25" i="6"/>
  <c r="C25" i="6"/>
  <c r="B25" i="6"/>
  <c r="P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P19" i="6"/>
  <c r="P18" i="6"/>
  <c r="M16" i="6"/>
  <c r="L16" i="6"/>
  <c r="K16" i="6"/>
  <c r="J16" i="6"/>
  <c r="I16" i="6"/>
  <c r="H16" i="6"/>
  <c r="G16" i="6"/>
  <c r="F16" i="6"/>
  <c r="E16" i="6"/>
  <c r="D16" i="6"/>
  <c r="C16" i="6"/>
  <c r="B16" i="6"/>
  <c r="P12" i="6"/>
  <c r="M12" i="6"/>
  <c r="L12" i="6"/>
  <c r="K12" i="6"/>
  <c r="J12" i="6"/>
  <c r="I12" i="6"/>
  <c r="H12" i="6"/>
  <c r="G12" i="6"/>
  <c r="F12" i="6"/>
  <c r="E12" i="6"/>
  <c r="D12" i="6"/>
  <c r="C12" i="6"/>
  <c r="B12" i="6"/>
  <c r="P10" i="6"/>
  <c r="P9" i="6"/>
  <c r="O11" i="1"/>
  <c r="N11" i="1"/>
  <c r="C11" i="1"/>
  <c r="D11" i="1"/>
  <c r="E11" i="1"/>
  <c r="F11" i="1"/>
  <c r="G11" i="1"/>
  <c r="H11" i="1"/>
  <c r="I11" i="1"/>
  <c r="J11" i="1"/>
  <c r="K11" i="1"/>
  <c r="C16" i="1"/>
  <c r="D16" i="1"/>
  <c r="E16" i="1"/>
  <c r="F16" i="1"/>
  <c r="G16" i="1"/>
  <c r="H16" i="1"/>
  <c r="I16" i="1"/>
  <c r="J16" i="1"/>
  <c r="K16" i="1"/>
  <c r="B16" i="1"/>
  <c r="B11" i="1"/>
  <c r="C6" i="1"/>
  <c r="D6" i="1"/>
  <c r="E6" i="1"/>
  <c r="F6" i="1"/>
  <c r="G6" i="1"/>
  <c r="H6" i="1"/>
  <c r="I6" i="1"/>
  <c r="J6" i="1"/>
  <c r="K6" i="1"/>
  <c r="B6" i="1"/>
  <c r="T81" i="1"/>
  <c r="T82" i="1"/>
  <c r="T83" i="1"/>
  <c r="T84" i="1"/>
  <c r="T85" i="1"/>
  <c r="T86" i="1"/>
  <c r="T87" i="1"/>
  <c r="P81" i="1"/>
  <c r="P82" i="1"/>
  <c r="P83" i="1"/>
  <c r="P84" i="1"/>
  <c r="P85" i="1"/>
  <c r="P86" i="1"/>
  <c r="P87" i="1"/>
  <c r="L81" i="1"/>
  <c r="L82" i="1"/>
  <c r="L83" i="1"/>
  <c r="L84" i="1"/>
  <c r="L85" i="1"/>
  <c r="L86" i="1"/>
  <c r="L87" i="1"/>
  <c r="H81" i="1"/>
  <c r="H82" i="1"/>
  <c r="H83" i="1"/>
  <c r="H84" i="1"/>
  <c r="H85" i="1"/>
  <c r="H86" i="1"/>
  <c r="H87" i="1"/>
  <c r="D81" i="1"/>
  <c r="D82" i="1"/>
  <c r="D83" i="1"/>
  <c r="D84" i="1"/>
  <c r="D85" i="1"/>
  <c r="D86" i="1"/>
  <c r="D87" i="1"/>
  <c r="T71" i="1"/>
  <c r="T72" i="1"/>
  <c r="T73" i="1"/>
  <c r="T74" i="1"/>
  <c r="T75" i="1"/>
  <c r="T76" i="1"/>
  <c r="T77" i="1"/>
  <c r="P71" i="1"/>
  <c r="P72" i="1"/>
  <c r="P73" i="1"/>
  <c r="P74" i="1"/>
  <c r="P75" i="1"/>
  <c r="P76" i="1"/>
  <c r="P77" i="1"/>
  <c r="L71" i="1"/>
  <c r="L72" i="1"/>
  <c r="L73" i="1"/>
  <c r="L74" i="1"/>
  <c r="L75" i="1"/>
  <c r="L76" i="1"/>
  <c r="L77" i="1"/>
  <c r="H71" i="1"/>
  <c r="H72" i="1"/>
  <c r="H73" i="1"/>
  <c r="H74" i="1"/>
  <c r="H75" i="1"/>
  <c r="H76" i="1"/>
  <c r="H77" i="1"/>
  <c r="D71" i="1"/>
  <c r="D72" i="1"/>
  <c r="D73" i="1"/>
  <c r="D74" i="1"/>
  <c r="D75" i="1"/>
  <c r="D76" i="1"/>
  <c r="D77" i="1"/>
  <c r="T61" i="1"/>
  <c r="T62" i="1"/>
  <c r="T63" i="1"/>
  <c r="T64" i="1"/>
  <c r="T65" i="1"/>
  <c r="T66" i="1"/>
  <c r="T67" i="1"/>
  <c r="P61" i="1"/>
  <c r="P62" i="1"/>
  <c r="P63" i="1"/>
  <c r="P64" i="1"/>
  <c r="P65" i="1"/>
  <c r="P66" i="1"/>
  <c r="P67" i="1"/>
  <c r="L61" i="1"/>
  <c r="L62" i="1"/>
  <c r="L63" i="1"/>
  <c r="L64" i="1"/>
  <c r="L65" i="1"/>
  <c r="L66" i="1"/>
  <c r="L67" i="1"/>
  <c r="T80" i="1"/>
  <c r="P80" i="1"/>
  <c r="L80" i="1"/>
  <c r="H80" i="1"/>
  <c r="D80" i="1"/>
  <c r="T70" i="1"/>
  <c r="P70" i="1"/>
  <c r="L70" i="1"/>
  <c r="H70" i="1"/>
  <c r="D70" i="1"/>
  <c r="T60" i="1"/>
  <c r="P60" i="1"/>
  <c r="L60" i="1"/>
  <c r="H61" i="1"/>
  <c r="H62" i="1"/>
  <c r="H63" i="1"/>
  <c r="H64" i="1"/>
  <c r="H65" i="1"/>
  <c r="H66" i="1"/>
  <c r="H67" i="1"/>
  <c r="H60" i="1"/>
  <c r="D61" i="1"/>
  <c r="D62" i="1"/>
  <c r="D63" i="1"/>
  <c r="D64" i="1"/>
  <c r="D65" i="1"/>
  <c r="D66" i="1"/>
  <c r="D67" i="1"/>
  <c r="D60" i="1"/>
  <c r="W86" i="1"/>
  <c r="U32" i="8"/>
  <c r="W85" i="1"/>
  <c r="Q31" i="8"/>
  <c r="W84" i="1"/>
  <c r="Q32" i="8"/>
  <c r="W83" i="1"/>
  <c r="K31" i="8"/>
  <c r="W82" i="1"/>
  <c r="J31" i="8"/>
  <c r="W81" i="1"/>
  <c r="G31" i="8"/>
  <c r="W80" i="1"/>
  <c r="G32" i="8"/>
  <c r="W76" i="1"/>
  <c r="U29" i="8"/>
  <c r="W75" i="1"/>
  <c r="Q29" i="8"/>
  <c r="W74" i="1"/>
  <c r="Q30" i="8"/>
  <c r="W73" i="1"/>
  <c r="K29" i="8"/>
  <c r="W72" i="1"/>
  <c r="K30" i="8"/>
  <c r="W71" i="1"/>
  <c r="G29" i="8"/>
  <c r="W70" i="1"/>
  <c r="F29" i="8"/>
  <c r="W66" i="1"/>
  <c r="U28" i="8"/>
  <c r="W65" i="1"/>
  <c r="P28" i="8"/>
  <c r="W64" i="1"/>
  <c r="Q28" i="8"/>
  <c r="W63" i="1"/>
  <c r="J28" i="8"/>
  <c r="W62" i="1"/>
  <c r="K28" i="8"/>
  <c r="W61" i="1"/>
  <c r="F28" i="8"/>
  <c r="W60" i="1"/>
  <c r="F27" i="8"/>
  <c r="V86" i="1"/>
  <c r="T32" i="8"/>
  <c r="V85" i="1"/>
  <c r="O31" i="8"/>
  <c r="V84" i="1"/>
  <c r="O32" i="8"/>
  <c r="V83" i="1"/>
  <c r="I31" i="8"/>
  <c r="V82" i="1"/>
  <c r="I32" i="8"/>
  <c r="V81" i="1"/>
  <c r="D32" i="8"/>
  <c r="V80" i="1"/>
  <c r="E32" i="8"/>
  <c r="V76" i="1"/>
  <c r="T29" i="8"/>
  <c r="V75" i="1"/>
  <c r="N30" i="8"/>
  <c r="V74" i="1"/>
  <c r="O30" i="8"/>
  <c r="V73" i="1"/>
  <c r="I29" i="8"/>
  <c r="V72" i="1"/>
  <c r="H29" i="8"/>
  <c r="V71" i="1"/>
  <c r="D30" i="8"/>
  <c r="V70" i="1"/>
  <c r="E30" i="8"/>
  <c r="V66" i="1"/>
  <c r="T28" i="8"/>
  <c r="V65" i="1"/>
  <c r="O27" i="8"/>
  <c r="V64" i="1"/>
  <c r="N27" i="8"/>
  <c r="V63" i="1"/>
  <c r="I27" i="8"/>
  <c r="V62" i="1"/>
  <c r="I28" i="8"/>
  <c r="V61" i="1"/>
  <c r="D28" i="8"/>
  <c r="V60" i="1"/>
  <c r="D27" i="8"/>
  <c r="P13" i="6"/>
  <c r="H35" i="8"/>
  <c r="H49" i="8"/>
  <c r="I50" i="8"/>
  <c r="D50" i="8"/>
  <c r="E49" i="8"/>
  <c r="D36" i="8"/>
  <c r="E35" i="8"/>
  <c r="F39" i="8"/>
  <c r="G40" i="8"/>
  <c r="F49" i="8"/>
  <c r="G50" i="8"/>
  <c r="H50" i="8"/>
  <c r="I49" i="8"/>
  <c r="X66" i="6"/>
  <c r="P49" i="8"/>
  <c r="Q50" i="8"/>
  <c r="F40" i="8"/>
  <c r="G39" i="8"/>
  <c r="P14" i="6"/>
  <c r="F36" i="8"/>
  <c r="G35" i="8"/>
  <c r="J50" i="8"/>
  <c r="K49" i="8"/>
  <c r="T49" i="8"/>
  <c r="T50" i="8"/>
  <c r="D39" i="8"/>
  <c r="E40" i="8"/>
  <c r="X58" i="6"/>
  <c r="S48" i="8"/>
  <c r="P47" i="8"/>
  <c r="Q48" i="8"/>
  <c r="J49" i="8"/>
  <c r="K50" i="8"/>
  <c r="N50" i="8"/>
  <c r="O49" i="8"/>
  <c r="U49" i="8"/>
  <c r="U50" i="8"/>
  <c r="D35" i="8"/>
  <c r="E36" i="8"/>
  <c r="D40" i="8"/>
  <c r="E39" i="8"/>
  <c r="X60" i="6"/>
  <c r="V48" i="8"/>
  <c r="D49" i="8"/>
  <c r="E50" i="8"/>
  <c r="F50" i="8"/>
  <c r="G49" i="8"/>
  <c r="N49" i="8"/>
  <c r="O50" i="8"/>
  <c r="P50" i="8"/>
  <c r="Q49" i="8"/>
  <c r="O48" i="8"/>
  <c r="N47" i="8"/>
  <c r="R47" i="8"/>
  <c r="P48" i="8"/>
  <c r="Q47" i="8"/>
  <c r="N48" i="8"/>
  <c r="O47" i="8"/>
  <c r="X54" i="6"/>
  <c r="J48" i="8"/>
  <c r="K47" i="8"/>
  <c r="G48" i="8"/>
  <c r="F47" i="8"/>
  <c r="J47" i="8"/>
  <c r="K48" i="8"/>
  <c r="U48" i="8"/>
  <c r="U47" i="8"/>
  <c r="F48" i="8"/>
  <c r="G47" i="8"/>
  <c r="I47" i="8"/>
  <c r="H48" i="8"/>
  <c r="X55" i="6"/>
  <c r="E48" i="8"/>
  <c r="D47" i="8"/>
  <c r="H47" i="8"/>
  <c r="I48" i="8"/>
  <c r="T48" i="8"/>
  <c r="T47" i="8"/>
  <c r="D48" i="8"/>
  <c r="E47" i="8"/>
  <c r="Q46" i="8"/>
  <c r="P45" i="8"/>
  <c r="Q45" i="8"/>
  <c r="P46" i="8"/>
  <c r="X47" i="6"/>
  <c r="L46" i="8"/>
  <c r="N45" i="8"/>
  <c r="O46" i="8"/>
  <c r="O45" i="8"/>
  <c r="N46" i="8"/>
  <c r="U45" i="8"/>
  <c r="U46" i="8"/>
  <c r="G45" i="8"/>
  <c r="F46" i="8"/>
  <c r="K45" i="8"/>
  <c r="J46" i="8"/>
  <c r="J45" i="8"/>
  <c r="K46" i="8"/>
  <c r="F45" i="8"/>
  <c r="G46" i="8"/>
  <c r="T46" i="8"/>
  <c r="T45" i="8"/>
  <c r="E45" i="8"/>
  <c r="D46" i="8"/>
  <c r="H46" i="8"/>
  <c r="I45" i="8"/>
  <c r="H45" i="8"/>
  <c r="I46" i="8"/>
  <c r="D45" i="8"/>
  <c r="E46" i="8"/>
  <c r="P22" i="6"/>
  <c r="H37" i="8"/>
  <c r="G38" i="8"/>
  <c r="F37" i="8"/>
  <c r="D37" i="8"/>
  <c r="E38" i="8"/>
  <c r="F38" i="8"/>
  <c r="G37" i="8"/>
  <c r="D38" i="8"/>
  <c r="E37" i="8"/>
  <c r="X81" i="1"/>
  <c r="F32" i="8"/>
  <c r="E31" i="8"/>
  <c r="J32" i="8"/>
  <c r="P32" i="8"/>
  <c r="U31" i="8"/>
  <c r="F31" i="8"/>
  <c r="K32" i="8"/>
  <c r="P31" i="8"/>
  <c r="D31" i="8"/>
  <c r="H31" i="8"/>
  <c r="N32" i="8"/>
  <c r="T31" i="8"/>
  <c r="H32" i="8"/>
  <c r="N31" i="8"/>
  <c r="F30" i="8"/>
  <c r="P29" i="8"/>
  <c r="X74" i="1"/>
  <c r="S30" i="8"/>
  <c r="N29" i="8"/>
  <c r="P30" i="8"/>
  <c r="X73" i="1"/>
  <c r="M29" i="8"/>
  <c r="O29" i="8"/>
  <c r="T30" i="8"/>
  <c r="J30" i="8"/>
  <c r="J29" i="8"/>
  <c r="G30" i="8"/>
  <c r="U30" i="8"/>
  <c r="H30" i="8"/>
  <c r="D29" i="8"/>
  <c r="I30" i="8"/>
  <c r="E29" i="8"/>
  <c r="X66" i="1"/>
  <c r="V28" i="8"/>
  <c r="Q27" i="8"/>
  <c r="N28" i="8"/>
  <c r="P27" i="8"/>
  <c r="X64" i="1"/>
  <c r="S28" i="8"/>
  <c r="O28" i="8"/>
  <c r="E27" i="8"/>
  <c r="X65" i="1"/>
  <c r="U27" i="8"/>
  <c r="G27" i="8"/>
  <c r="K27" i="8"/>
  <c r="J27" i="8"/>
  <c r="G28" i="8"/>
  <c r="T27" i="8"/>
  <c r="V27" i="8"/>
  <c r="X61" i="1"/>
  <c r="H28" i="8"/>
  <c r="X63" i="1"/>
  <c r="H27" i="8"/>
  <c r="X60" i="1"/>
  <c r="P32" i="6"/>
  <c r="X46" i="6"/>
  <c r="X45" i="6"/>
  <c r="X44" i="6"/>
  <c r="X59" i="6"/>
  <c r="X64" i="6"/>
  <c r="X65" i="6"/>
  <c r="X69" i="6"/>
  <c r="P23" i="6"/>
  <c r="P31" i="6"/>
  <c r="X68" i="6"/>
  <c r="X49" i="6"/>
  <c r="X48" i="6"/>
  <c r="X50" i="6"/>
  <c r="X56" i="6"/>
  <c r="X57" i="6"/>
  <c r="X67" i="6"/>
  <c r="X70" i="6"/>
  <c r="X86" i="1"/>
  <c r="X80" i="1"/>
  <c r="X85" i="1"/>
  <c r="X82" i="1"/>
  <c r="X83" i="1"/>
  <c r="X84" i="1"/>
  <c r="X70" i="1"/>
  <c r="X72" i="1"/>
  <c r="X71" i="1"/>
  <c r="X76" i="1"/>
  <c r="X75" i="1"/>
  <c r="X62" i="1"/>
  <c r="I36" i="8"/>
  <c r="V47" i="8"/>
  <c r="L50" i="8"/>
  <c r="M49" i="8"/>
  <c r="H40" i="8"/>
  <c r="I39" i="8"/>
  <c r="H36" i="8"/>
  <c r="I35" i="8"/>
  <c r="R50" i="8"/>
  <c r="S49" i="8"/>
  <c r="L49" i="8"/>
  <c r="M50" i="8"/>
  <c r="R49" i="8"/>
  <c r="S50" i="8"/>
  <c r="V50" i="8"/>
  <c r="V49" i="8"/>
  <c r="H39" i="8"/>
  <c r="I40" i="8"/>
  <c r="R48" i="8"/>
  <c r="S47" i="8"/>
  <c r="L48" i="8"/>
  <c r="M47" i="8"/>
  <c r="L47" i="8"/>
  <c r="M48" i="8"/>
  <c r="M45" i="8"/>
  <c r="S46" i="8"/>
  <c r="R45" i="8"/>
  <c r="S45" i="8"/>
  <c r="R46" i="8"/>
  <c r="V46" i="8"/>
  <c r="V45" i="8"/>
  <c r="L45" i="8"/>
  <c r="M46" i="8"/>
  <c r="I38" i="8"/>
  <c r="H38" i="8"/>
  <c r="I37" i="8"/>
  <c r="M32" i="8"/>
  <c r="L31" i="8"/>
  <c r="R32" i="8"/>
  <c r="S31" i="8"/>
  <c r="V32" i="8"/>
  <c r="V31" i="8"/>
  <c r="L32" i="8"/>
  <c r="M31" i="8"/>
  <c r="R31" i="8"/>
  <c r="S32" i="8"/>
  <c r="R29" i="8"/>
  <c r="L30" i="8"/>
  <c r="R30" i="8"/>
  <c r="S29" i="8"/>
  <c r="M30" i="8"/>
  <c r="L29" i="8"/>
  <c r="V29" i="8"/>
  <c r="V30" i="8"/>
  <c r="R27" i="8"/>
  <c r="R28" i="8"/>
  <c r="S27" i="8"/>
  <c r="L28" i="8"/>
  <c r="M27" i="8"/>
  <c r="L27" i="8"/>
  <c r="M28" i="8"/>
  <c r="P43" i="1"/>
  <c r="P44" i="1"/>
  <c r="P46" i="1"/>
  <c r="P45" i="1"/>
  <c r="P37" i="1"/>
  <c r="P36" i="1"/>
  <c r="P35" i="1"/>
  <c r="P34" i="1"/>
  <c r="P28" i="1"/>
  <c r="P27" i="1"/>
  <c r="O16" i="1"/>
  <c r="O15" i="1"/>
  <c r="O14" i="1"/>
  <c r="O13" i="1"/>
  <c r="O10" i="1"/>
  <c r="O9" i="1"/>
  <c r="O8" i="1"/>
  <c r="O6" i="1"/>
  <c r="O5" i="1"/>
  <c r="O4" i="1"/>
  <c r="O3" i="1"/>
  <c r="N16" i="1"/>
  <c r="N15" i="1"/>
  <c r="N14" i="1"/>
  <c r="N13" i="1"/>
  <c r="N9" i="1"/>
  <c r="N8" i="1"/>
  <c r="N4" i="1"/>
  <c r="N5" i="1"/>
  <c r="N6" i="1"/>
  <c r="N10" i="1"/>
  <c r="N3" i="1"/>
  <c r="C41" i="1"/>
  <c r="D41" i="1"/>
  <c r="E41" i="1"/>
  <c r="F41" i="1"/>
  <c r="G41" i="1"/>
  <c r="H41" i="1"/>
  <c r="I41" i="1"/>
  <c r="J41" i="1"/>
  <c r="K41" i="1"/>
  <c r="L41" i="1"/>
  <c r="M41" i="1"/>
  <c r="C50" i="1"/>
  <c r="D50" i="1"/>
  <c r="E50" i="1"/>
  <c r="F50" i="1"/>
  <c r="G50" i="1"/>
  <c r="H50" i="1"/>
  <c r="I50" i="1"/>
  <c r="J50" i="1"/>
  <c r="K50" i="1"/>
  <c r="L50" i="1"/>
  <c r="M50" i="1"/>
  <c r="B50" i="1"/>
  <c r="B41" i="1"/>
  <c r="C32" i="1"/>
  <c r="D32" i="1"/>
  <c r="E32" i="1"/>
  <c r="F32" i="1"/>
  <c r="G32" i="1"/>
  <c r="H32" i="1"/>
  <c r="I32" i="1"/>
  <c r="J32" i="1"/>
  <c r="K32" i="1"/>
  <c r="L32" i="1"/>
  <c r="M32" i="1"/>
  <c r="B32" i="1"/>
  <c r="F21" i="8"/>
  <c r="G22" i="8"/>
  <c r="G21" i="8"/>
  <c r="F22" i="8"/>
  <c r="E22" i="8"/>
  <c r="D21" i="8"/>
  <c r="E21" i="8"/>
  <c r="D22" i="8"/>
  <c r="G14" i="8"/>
  <c r="E13" i="8"/>
  <c r="G13" i="8"/>
  <c r="E14" i="8"/>
  <c r="D13" i="8"/>
  <c r="F14" i="8"/>
  <c r="F13" i="8"/>
  <c r="D14" i="8"/>
  <c r="M46" i="1"/>
  <c r="L46" i="1"/>
  <c r="K46" i="1"/>
  <c r="J46" i="1"/>
  <c r="I46" i="1"/>
  <c r="H46" i="1"/>
  <c r="G46" i="1"/>
  <c r="F46" i="1"/>
  <c r="E46" i="1"/>
  <c r="D46" i="1"/>
  <c r="C46" i="1"/>
  <c r="B46" i="1"/>
  <c r="M37" i="1"/>
  <c r="L37" i="1"/>
  <c r="K37" i="1"/>
  <c r="J37" i="1"/>
  <c r="I37" i="1"/>
  <c r="H37" i="1"/>
  <c r="G37" i="1"/>
  <c r="F37" i="1"/>
  <c r="E37" i="1"/>
  <c r="D37" i="1"/>
  <c r="C37" i="1"/>
  <c r="B37" i="1"/>
  <c r="M28" i="1"/>
  <c r="L28" i="1"/>
  <c r="K28" i="1"/>
  <c r="J28" i="1"/>
  <c r="I28" i="1"/>
  <c r="H28" i="1"/>
  <c r="G28" i="1"/>
  <c r="F28" i="1"/>
  <c r="E28" i="1"/>
  <c r="D28" i="1"/>
  <c r="C28" i="1"/>
  <c r="B28" i="1"/>
  <c r="P39" i="1"/>
  <c r="P48" i="1"/>
  <c r="P38" i="1"/>
  <c r="P47" i="1"/>
  <c r="I22" i="8"/>
  <c r="H21" i="8"/>
  <c r="I21" i="8"/>
  <c r="H22" i="8"/>
</calcChain>
</file>

<file path=xl/comments1.xml><?xml version="1.0" encoding="utf-8"?>
<comments xmlns="http://schemas.openxmlformats.org/spreadsheetml/2006/main">
  <authors>
    <author>Tory Madden</author>
  </authors>
  <commentList>
    <comment ref="A77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yes
0 = no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before vibration
2 = at the same time
3 = after vibration</t>
        </r>
      </text>
    </comment>
  </commentList>
</comments>
</file>

<file path=xl/comments2.xml><?xml version="1.0" encoding="utf-8"?>
<comments xmlns="http://schemas.openxmlformats.org/spreadsheetml/2006/main">
  <authors>
    <author>Tory Madden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male
2 - female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0 = head
1 - feet</t>
        </r>
      </text>
    </comment>
  </commentList>
</comments>
</file>

<file path=xl/comments3.xml><?xml version="1.0" encoding="utf-8"?>
<comments xmlns="http://schemas.openxmlformats.org/spreadsheetml/2006/main">
  <authors>
    <author>Tory Madden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1 Test phase, FIRST BLOCK, pain to vibrotactile only of  condition 1 (CS+)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BI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B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CB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C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CH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2 Test phase, FIRST BLOCK, pain to vibrotactile only of  condition 1 (CS+)</t>
        </r>
      </text>
    </comment>
    <comment ref="CL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CR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C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E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DK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D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ED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EJ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E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EO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E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E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E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E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E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</commentList>
</comments>
</file>

<file path=xl/sharedStrings.xml><?xml version="1.0" encoding="utf-8"?>
<sst xmlns="http://schemas.openxmlformats.org/spreadsheetml/2006/main" count="1098" uniqueCount="282">
  <si>
    <t>head</t>
  </si>
  <si>
    <t>feet</t>
  </si>
  <si>
    <t>SD</t>
  </si>
  <si>
    <t>TEST PHASE</t>
  </si>
  <si>
    <t>Order A</t>
  </si>
  <si>
    <t>Order B</t>
  </si>
  <si>
    <t>Order C</t>
  </si>
  <si>
    <t>Pre-acquisition test of CSs</t>
  </si>
  <si>
    <t>Acquisition phase</t>
  </si>
  <si>
    <t>pain</t>
  </si>
  <si>
    <t>unpl</t>
  </si>
  <si>
    <t>binary pain</t>
  </si>
  <si>
    <t>Expectancy ratings</t>
  </si>
  <si>
    <t>head:</t>
  </si>
  <si>
    <t>feet:</t>
  </si>
  <si>
    <t>Laser intensities</t>
  </si>
  <si>
    <t>high:</t>
  </si>
  <si>
    <t>low:</t>
  </si>
  <si>
    <t>Test phase order:</t>
  </si>
  <si>
    <t>BLOCK A</t>
  </si>
  <si>
    <t>headONLY</t>
  </si>
  <si>
    <t>FeetTEST</t>
  </si>
  <si>
    <t>headLas</t>
  </si>
  <si>
    <t>FeetLas</t>
  </si>
  <si>
    <t>LasTestONLY</t>
  </si>
  <si>
    <t>feetONLY</t>
  </si>
  <si>
    <t>HeadTEST</t>
  </si>
  <si>
    <t>HeadONLY</t>
  </si>
  <si>
    <t>Pain</t>
  </si>
  <si>
    <t>Unpl</t>
  </si>
  <si>
    <t>BLOCK B</t>
  </si>
  <si>
    <t>Binary</t>
  </si>
  <si>
    <t>Pain head</t>
  </si>
  <si>
    <t>Pain feet</t>
  </si>
  <si>
    <t>Unpl head</t>
  </si>
  <si>
    <t>Unpl feet</t>
  </si>
  <si>
    <t>Mean</t>
  </si>
  <si>
    <t>Binary head</t>
  </si>
  <si>
    <t>Binary feet</t>
  </si>
  <si>
    <t>mean</t>
  </si>
  <si>
    <t>FeetONLY</t>
  </si>
  <si>
    <t>HeadLas</t>
  </si>
  <si>
    <t>Block A</t>
  </si>
  <si>
    <t>Block B</t>
  </si>
  <si>
    <t>Block C</t>
  </si>
  <si>
    <t>PAIN</t>
  </si>
  <si>
    <t>UNPL</t>
  </si>
  <si>
    <t>In each block: 10 HeadLas, 10 FeetLas, 3 HeadONLY, 3 FeetONLY, 5 HeadTEST, 5 FeetTEST, 4 LasTestONLY.</t>
  </si>
  <si>
    <t>Explicit awareness</t>
  </si>
  <si>
    <t>Post-experiment questions:</t>
  </si>
  <si>
    <t>Timing of laser</t>
  </si>
  <si>
    <t>ID code</t>
  </si>
  <si>
    <t>Age</t>
  </si>
  <si>
    <t>Gender</t>
  </si>
  <si>
    <t>PA</t>
  </si>
  <si>
    <t>NA</t>
  </si>
  <si>
    <t>CS+ location</t>
  </si>
  <si>
    <t>Subj_ID</t>
  </si>
  <si>
    <t>CSplusLoc</t>
  </si>
  <si>
    <t>Demographics</t>
  </si>
  <si>
    <t>Pre-acquisition</t>
  </si>
  <si>
    <t>Pre-acq</t>
  </si>
  <si>
    <t>PreAcqPC1</t>
  </si>
  <si>
    <t>PreAcqUC1</t>
  </si>
  <si>
    <t>PreAcqPC2</t>
  </si>
  <si>
    <t>PreAcqUC2</t>
  </si>
  <si>
    <t>CS+ head</t>
  </si>
  <si>
    <t>CS+ feet</t>
  </si>
  <si>
    <t>Acquisition</t>
  </si>
  <si>
    <t>AcqPC1</t>
  </si>
  <si>
    <t>AcqPC2</t>
  </si>
  <si>
    <t>AcqUC1</t>
  </si>
  <si>
    <t>AcqUC2</t>
  </si>
  <si>
    <t>AcqBC1</t>
  </si>
  <si>
    <t>AcqBC2</t>
  </si>
  <si>
    <t>BLOCK C</t>
  </si>
  <si>
    <t>Test</t>
  </si>
  <si>
    <t xml:space="preserve">Test order: </t>
  </si>
  <si>
    <t>TestPVTC1</t>
  </si>
  <si>
    <t>TestPVC2</t>
  </si>
  <si>
    <t>TestUVTC1</t>
  </si>
  <si>
    <t>TestUVTC2</t>
  </si>
  <si>
    <t>TestPRC1</t>
  </si>
  <si>
    <t>TestPRC2</t>
  </si>
  <si>
    <t>TestURC1</t>
  </si>
  <si>
    <t>TestURC2</t>
  </si>
  <si>
    <t>Vibrotactile only</t>
  </si>
  <si>
    <t>Reinforcement trials</t>
  </si>
  <si>
    <t>Test trials (at-threshold)</t>
  </si>
  <si>
    <t>TestPTC1</t>
  </si>
  <si>
    <t>TestPTC2</t>
  </si>
  <si>
    <t>TestUTC1</t>
  </si>
  <si>
    <t>TestUTC2</t>
  </si>
  <si>
    <t>TestPL</t>
  </si>
  <si>
    <t>TestUL</t>
  </si>
  <si>
    <t>TestBRC1</t>
  </si>
  <si>
    <t>TestBRC2</t>
  </si>
  <si>
    <t>TestBC1</t>
  </si>
  <si>
    <t>TestBC2</t>
  </si>
  <si>
    <t>TestBL</t>
  </si>
  <si>
    <t>DAY 1</t>
  </si>
  <si>
    <t>DAY 2</t>
  </si>
  <si>
    <t>CS+:</t>
  </si>
  <si>
    <t>Exp1C1</t>
  </si>
  <si>
    <t>Expectancy</t>
  </si>
  <si>
    <t>Exp2C2</t>
  </si>
  <si>
    <t>Exp1C2</t>
  </si>
  <si>
    <t>Exp2C1</t>
  </si>
  <si>
    <t>Exp3C1</t>
  </si>
  <si>
    <t>Exp3C2</t>
  </si>
  <si>
    <t>Exp4C1</t>
  </si>
  <si>
    <t>Exp4C2</t>
  </si>
  <si>
    <t>Exp5C1</t>
  </si>
  <si>
    <t>Exp5C2</t>
  </si>
  <si>
    <t>Exp6C1</t>
  </si>
  <si>
    <t>Exp6C2</t>
  </si>
  <si>
    <t>Laser levels</t>
  </si>
  <si>
    <t>Questions</t>
  </si>
  <si>
    <t>Aware</t>
  </si>
  <si>
    <t>Timing</t>
  </si>
  <si>
    <t>LasIntD1H</t>
  </si>
  <si>
    <t>LasIntD1L</t>
  </si>
  <si>
    <t>LasIntD2L</t>
  </si>
  <si>
    <t>LasIntD2H</t>
  </si>
  <si>
    <t>Depr</t>
  </si>
  <si>
    <t>Anxiety</t>
  </si>
  <si>
    <t>Stress</t>
  </si>
  <si>
    <t>Magnif</t>
  </si>
  <si>
    <t>Rumin</t>
  </si>
  <si>
    <t>Helplessn</t>
  </si>
  <si>
    <t>Dept</t>
  </si>
  <si>
    <t>Test block 1</t>
  </si>
  <si>
    <t>Test block 2</t>
  </si>
  <si>
    <t>Test Phase BLOCK 3</t>
  </si>
  <si>
    <t>02BM250215</t>
  </si>
  <si>
    <t>ACB</t>
  </si>
  <si>
    <t>BEGAN AT 2.25 FOR 2 TRIALS OF ACUISITION, THEN INCREASED TO 2.7 AND REMAINED THERE FOR REST OF THE DAY.</t>
  </si>
  <si>
    <t>CAB</t>
  </si>
  <si>
    <t>HEAD</t>
  </si>
  <si>
    <t>D1T1PVTC1</t>
  </si>
  <si>
    <t>D1T1PVC2</t>
  </si>
  <si>
    <t>D1T1UVTC1</t>
  </si>
  <si>
    <t>D1T1UVTC2</t>
  </si>
  <si>
    <t>D1T1PRC1</t>
  </si>
  <si>
    <t>D1T1PRC2</t>
  </si>
  <si>
    <t>D1T1URC1</t>
  </si>
  <si>
    <t>D1T1URC2</t>
  </si>
  <si>
    <t>D1T1BRC1</t>
  </si>
  <si>
    <t>D1T1BRC2</t>
  </si>
  <si>
    <t>D1T1PTC1</t>
  </si>
  <si>
    <t>D1T1PTC2</t>
  </si>
  <si>
    <t>D1T1UTC1</t>
  </si>
  <si>
    <t>D1T1UTC2</t>
  </si>
  <si>
    <t>D1T1BC1</t>
  </si>
  <si>
    <t>D1T1BC2</t>
  </si>
  <si>
    <t>D1T1PL</t>
  </si>
  <si>
    <t>D1T1UL</t>
  </si>
  <si>
    <t>D1T1BL</t>
  </si>
  <si>
    <t>D1T2PVTC1</t>
  </si>
  <si>
    <t>D1T2PVC2</t>
  </si>
  <si>
    <t>D1T2UVTC1</t>
  </si>
  <si>
    <t>D1T2UVTC2</t>
  </si>
  <si>
    <t>D1T2PRC1</t>
  </si>
  <si>
    <t>D1T2PRC2</t>
  </si>
  <si>
    <t>D1T2URC1</t>
  </si>
  <si>
    <t>D1T2URC2</t>
  </si>
  <si>
    <t>D1T2BRC1</t>
  </si>
  <si>
    <t>D1T2BRC2</t>
  </si>
  <si>
    <t>D1T2PTC1</t>
  </si>
  <si>
    <t>D1T2PTC2</t>
  </si>
  <si>
    <t>D1T2UTC1</t>
  </si>
  <si>
    <t>D1T2UTC2</t>
  </si>
  <si>
    <t>D1T2BC1</t>
  </si>
  <si>
    <t>D1T2BC2</t>
  </si>
  <si>
    <t>D1T2PL</t>
  </si>
  <si>
    <t>D1T2UL</t>
  </si>
  <si>
    <t>D1T2BL</t>
  </si>
  <si>
    <t>D1T3PVTC1</t>
  </si>
  <si>
    <t>D1T3PVC2</t>
  </si>
  <si>
    <t>D1T3UVTC1</t>
  </si>
  <si>
    <t>D1T3UVTC2</t>
  </si>
  <si>
    <t>D1T3PRC1</t>
  </si>
  <si>
    <t>D1T3PRC2</t>
  </si>
  <si>
    <t>D1T3URC1</t>
  </si>
  <si>
    <t>D1T3URC2</t>
  </si>
  <si>
    <t>D1T3BRC1</t>
  </si>
  <si>
    <t>D1T3BRC2</t>
  </si>
  <si>
    <t>D1T3PTC1</t>
  </si>
  <si>
    <t>D1T3PTC2</t>
  </si>
  <si>
    <t>D1T3UTC1</t>
  </si>
  <si>
    <t>D1T3UTC2</t>
  </si>
  <si>
    <t>D1T3BC1</t>
  </si>
  <si>
    <t>D1T3BC2</t>
  </si>
  <si>
    <t>D1T3PL</t>
  </si>
  <si>
    <t>D1T3UL</t>
  </si>
  <si>
    <t>D1T3BL</t>
  </si>
  <si>
    <t>D2AcqPC1</t>
  </si>
  <si>
    <t>D2AcqPC2</t>
  </si>
  <si>
    <t>D2AcqUC1</t>
  </si>
  <si>
    <t>D2AcqUC2</t>
  </si>
  <si>
    <t>D2AcqBC1</t>
  </si>
  <si>
    <t>D2AcqBC2</t>
  </si>
  <si>
    <t>D2T1PVTC1</t>
  </si>
  <si>
    <t>D2T1PVC2</t>
  </si>
  <si>
    <t>D2T1UVTC1</t>
  </si>
  <si>
    <t>D2T1UVTC2</t>
  </si>
  <si>
    <t>D2T1PRC1</t>
  </si>
  <si>
    <t>D2T1PRC2</t>
  </si>
  <si>
    <t>D2T1URC1</t>
  </si>
  <si>
    <t>D2T1URC2</t>
  </si>
  <si>
    <t>D2T1BRC1</t>
  </si>
  <si>
    <t>D2T1BRC2</t>
  </si>
  <si>
    <t>D2T1PTC1</t>
  </si>
  <si>
    <t>D2T1PTC2</t>
  </si>
  <si>
    <t>D2T1UTC1</t>
  </si>
  <si>
    <t>D2T1UTC2</t>
  </si>
  <si>
    <t>D2T1BC1</t>
  </si>
  <si>
    <t>D2T1BC2</t>
  </si>
  <si>
    <t>D2T1PL</t>
  </si>
  <si>
    <t>D2T1UL</t>
  </si>
  <si>
    <t>D2T1BL</t>
  </si>
  <si>
    <t>D2T2PVTC1</t>
  </si>
  <si>
    <t>D2T2PVC2</t>
  </si>
  <si>
    <t>D2T2UVTC1</t>
  </si>
  <si>
    <t>D2T2UVTC2</t>
  </si>
  <si>
    <t>D2T2PRC1</t>
  </si>
  <si>
    <t>D2T2PRC2</t>
  </si>
  <si>
    <t>D2T2URC1</t>
  </si>
  <si>
    <t>D2T2URC2</t>
  </si>
  <si>
    <t>D2T2BRC1</t>
  </si>
  <si>
    <t>D2T2BRC2</t>
  </si>
  <si>
    <t>D2T2PTC1</t>
  </si>
  <si>
    <t>D2T2PTC2</t>
  </si>
  <si>
    <t>D2T2UTC1</t>
  </si>
  <si>
    <t>D2T2UTC2</t>
  </si>
  <si>
    <t>D2T2BC1</t>
  </si>
  <si>
    <t>D2T2BC2</t>
  </si>
  <si>
    <t>D2T2PL</t>
  </si>
  <si>
    <t>D2T2UL</t>
  </si>
  <si>
    <t>D2T2BL</t>
  </si>
  <si>
    <t>D2T3PVTC1</t>
  </si>
  <si>
    <t>D2T3PVC2</t>
  </si>
  <si>
    <t>D2T3UVTC1</t>
  </si>
  <si>
    <t>D2T3UVTC2</t>
  </si>
  <si>
    <t>D2T3PRC1</t>
  </si>
  <si>
    <t>D2T3PRC2</t>
  </si>
  <si>
    <t>D2T3URC1</t>
  </si>
  <si>
    <t>D2T3URC2</t>
  </si>
  <si>
    <t>D2T3BRC1</t>
  </si>
  <si>
    <t>D2T3BRC2</t>
  </si>
  <si>
    <t>D2T3PTC1</t>
  </si>
  <si>
    <t>D2T3PTC2</t>
  </si>
  <si>
    <t>D2T3UTC1</t>
  </si>
  <si>
    <t>D2T3UTC2</t>
  </si>
  <si>
    <t>D2T3BC1</t>
  </si>
  <si>
    <t>D2T3BC2</t>
  </si>
  <si>
    <t>D2T3PL</t>
  </si>
  <si>
    <t>D2T3UL</t>
  </si>
  <si>
    <t>D2T3BL</t>
  </si>
  <si>
    <t>Report</t>
  </si>
  <si>
    <t xml:space="preserve">CDA.SCR [muS] </t>
  </si>
  <si>
    <t>Event.NID</t>
  </si>
  <si>
    <t>N</t>
  </si>
  <si>
    <t>Std. Deviation</t>
  </si>
  <si>
    <t>Std. Error of Mean</t>
  </si>
  <si>
    <t>Minimum</t>
  </si>
  <si>
    <t>Maximum</t>
  </si>
  <si>
    <t>Total</t>
  </si>
  <si>
    <t>SCR_d1_C1ACQ</t>
  </si>
  <si>
    <t>SCR_d1_C2ACQ</t>
  </si>
  <si>
    <t>SCR_d1_C1Reinf</t>
  </si>
  <si>
    <t>SCR_d1_C2Reinf</t>
  </si>
  <si>
    <t>SCR_d1_C1Test</t>
  </si>
  <si>
    <t>SCR_d1_C2Test</t>
  </si>
  <si>
    <t>SCR_d1_LasONLY</t>
  </si>
  <si>
    <t>SCR_d2_C1ACQ</t>
  </si>
  <si>
    <t>SCR_d2_C2ACQ</t>
  </si>
  <si>
    <t>SCR_d2_C1Reinf</t>
  </si>
  <si>
    <t>SCR_d2_C2Reinf</t>
  </si>
  <si>
    <t>SCR_d2_C1Test</t>
  </si>
  <si>
    <t>SCR_d2_C2Test</t>
  </si>
  <si>
    <t>SCR_d2_LasONLY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</si>
</sst>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8" xfId="0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Font="1" applyBorder="1"/>
    <xf numFmtId="0" fontId="0" fillId="0" borderId="7" xfId="0" applyFont="1" applyBorder="1"/>
    <xf numFmtId="0" fontId="0" fillId="2" borderId="2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6" fillId="0" borderId="0" xfId="0" applyFont="1" applyBorder="1" applyAlignment="1">
      <alignment vertical="center" wrapText="1"/>
    </xf>
    <xf numFmtId="0" fontId="7" fillId="0" borderId="2" xfId="0" applyFont="1" applyBorder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0" fillId="3" borderId="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8" fillId="4" borderId="0" xfId="1"/>
    <xf numFmtId="0" fontId="10" fillId="5" borderId="0" xfId="2" applyFont="1"/>
    <xf numFmtId="0" fontId="11" fillId="6" borderId="0" xfId="3"/>
    <xf numFmtId="0" fontId="8" fillId="7" borderId="0" xfId="1" applyFill="1"/>
    <xf numFmtId="0" fontId="0" fillId="0" borderId="0" xfId="0" applyFill="1"/>
    <xf numFmtId="0" fontId="0" fillId="7" borderId="0" xfId="0" applyFill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A19" zoomScaleNormal="100" workbookViewId="0">
      <selection activeCell="P48" sqref="P48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1" spans="1:15" ht="18.75" x14ac:dyDescent="0.3">
      <c r="A1" s="2" t="s">
        <v>7</v>
      </c>
    </row>
    <row r="2" spans="1:15" ht="15" customHeight="1" x14ac:dyDescent="0.3">
      <c r="A2" s="2"/>
      <c r="N2" t="s">
        <v>36</v>
      </c>
      <c r="O2" t="s">
        <v>2</v>
      </c>
    </row>
    <row r="3" spans="1:15" ht="15" customHeight="1" x14ac:dyDescent="0.25">
      <c r="A3" s="6" t="s">
        <v>4</v>
      </c>
      <c r="B3" s="7" t="s">
        <v>0</v>
      </c>
      <c r="C3" s="7" t="s">
        <v>1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1</v>
      </c>
      <c r="I3" s="7" t="s">
        <v>0</v>
      </c>
      <c r="J3" s="7" t="s">
        <v>1</v>
      </c>
      <c r="K3" s="8" t="s">
        <v>0</v>
      </c>
      <c r="M3" t="s">
        <v>32</v>
      </c>
      <c r="N3" t="e">
        <f>AVERAGE(B4,D4,G4,I4,K4)</f>
        <v>#DIV/0!</v>
      </c>
      <c r="O3" t="e">
        <f>STDEV(B4,D4,G4,I4,K4)</f>
        <v>#DIV/0!</v>
      </c>
    </row>
    <row r="4" spans="1:15" ht="15" customHeight="1" x14ac:dyDescent="0.25">
      <c r="A4" s="21" t="s">
        <v>9</v>
      </c>
      <c r="B4" s="3"/>
      <c r="C4" s="3"/>
      <c r="D4" s="3"/>
      <c r="E4" s="3"/>
      <c r="F4" s="3"/>
      <c r="G4" s="3"/>
      <c r="H4" s="3"/>
      <c r="I4" s="3"/>
      <c r="J4" s="3"/>
      <c r="K4" s="10"/>
      <c r="M4" t="s">
        <v>33</v>
      </c>
      <c r="N4" t="e">
        <f>AVERAGE(C4,E4,F4,H4,J4)</f>
        <v>#DIV/0!</v>
      </c>
      <c r="O4" t="e">
        <f>STDEV(C4,E4,F4,H4,J4)</f>
        <v>#DIV/0!</v>
      </c>
    </row>
    <row r="5" spans="1:15" ht="15" customHeight="1" x14ac:dyDescent="0.25">
      <c r="A5" s="21" t="s">
        <v>10</v>
      </c>
      <c r="B5" s="3"/>
      <c r="C5" s="3"/>
      <c r="D5" s="3"/>
      <c r="E5" s="3"/>
      <c r="F5" s="3"/>
      <c r="G5" s="3"/>
      <c r="H5" s="3"/>
      <c r="I5" s="3"/>
      <c r="J5" s="3"/>
      <c r="K5" s="10"/>
      <c r="M5" t="s">
        <v>34</v>
      </c>
      <c r="N5" t="e">
        <f>AVERAGE(B5,D5,G5,I5,K5)</f>
        <v>#DIV/0!</v>
      </c>
      <c r="O5" t="e">
        <f>STDEV(B5,D5,G5,I5,K5)</f>
        <v>#DIV/0!</v>
      </c>
    </row>
    <row r="6" spans="1:15" ht="15" customHeight="1" x14ac:dyDescent="0.25">
      <c r="A6" s="22" t="s">
        <v>11</v>
      </c>
      <c r="B6" s="19">
        <f>IF(B4&gt;0,1,0)</f>
        <v>0</v>
      </c>
      <c r="C6" s="19">
        <f t="shared" ref="C6:K6" si="0">IF(C4&gt;0,1,0)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M6" t="s">
        <v>35</v>
      </c>
      <c r="N6" t="e">
        <f>AVERAGE(C5,E5,F5,H5,J5)</f>
        <v>#DIV/0!</v>
      </c>
      <c r="O6" t="e">
        <f>STDEV(C5,E5,F5,H5,J5)</f>
        <v>#DIV/0!</v>
      </c>
    </row>
    <row r="7" spans="1:15" ht="15" customHeight="1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10"/>
    </row>
    <row r="8" spans="1:15" ht="15" customHeight="1" x14ac:dyDescent="0.25">
      <c r="A8" s="6" t="s">
        <v>5</v>
      </c>
      <c r="B8" s="7" t="s">
        <v>0</v>
      </c>
      <c r="C8" s="7" t="s">
        <v>0</v>
      </c>
      <c r="D8" s="7" t="s">
        <v>1</v>
      </c>
      <c r="E8" s="7" t="s">
        <v>0</v>
      </c>
      <c r="F8" s="7" t="s">
        <v>0</v>
      </c>
      <c r="G8" s="7" t="s">
        <v>1</v>
      </c>
      <c r="H8" s="7" t="s">
        <v>1</v>
      </c>
      <c r="I8" s="7" t="s">
        <v>1</v>
      </c>
      <c r="J8" s="7" t="s">
        <v>0</v>
      </c>
      <c r="K8" s="8" t="s">
        <v>1</v>
      </c>
      <c r="M8" t="s">
        <v>32</v>
      </c>
      <c r="N8" t="e">
        <f>AVERAGE(B9,E9,F9,J9,C9)</f>
        <v>#DIV/0!</v>
      </c>
      <c r="O8" t="e">
        <f>STDEV(B9,E9,F9,J9,C9)</f>
        <v>#DIV/0!</v>
      </c>
    </row>
    <row r="9" spans="1:15" ht="15" customHeight="1" x14ac:dyDescent="0.25">
      <c r="A9" s="21" t="s">
        <v>9</v>
      </c>
      <c r="B9" s="3"/>
      <c r="C9" s="3"/>
      <c r="D9" s="3"/>
      <c r="E9" s="3"/>
      <c r="F9" s="3"/>
      <c r="G9" s="3"/>
      <c r="H9" s="3"/>
      <c r="I9" s="3"/>
      <c r="J9" s="3"/>
      <c r="K9" s="10"/>
      <c r="M9" t="s">
        <v>33</v>
      </c>
      <c r="N9" t="e">
        <f>AVERAGE(D9,G9,H9,I9,K9)</f>
        <v>#DIV/0!</v>
      </c>
      <c r="O9" t="e">
        <f>STDEV(D9,G9,H9,I9,K9)</f>
        <v>#DIV/0!</v>
      </c>
    </row>
    <row r="10" spans="1:15" ht="15" customHeight="1" x14ac:dyDescent="0.25">
      <c r="A10" s="21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10"/>
      <c r="M10" t="s">
        <v>34</v>
      </c>
      <c r="N10" t="e">
        <f>AVERAGE(B10,E10,F10,J10,C10)</f>
        <v>#DIV/0!</v>
      </c>
      <c r="O10" t="e">
        <f>STDEV(B10,E10,F10,J10,C10)</f>
        <v>#DIV/0!</v>
      </c>
    </row>
    <row r="11" spans="1:15" ht="15" customHeight="1" x14ac:dyDescent="0.25">
      <c r="A11" s="22" t="s">
        <v>11</v>
      </c>
      <c r="B11" s="19">
        <f>IF(B9&gt;0,1,0)</f>
        <v>0</v>
      </c>
      <c r="C11" s="19">
        <f t="shared" ref="C11:K11" si="1">IF(C9&gt;0,1,0)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M11" t="s">
        <v>35</v>
      </c>
      <c r="N11" t="e">
        <f>AVERAGE(D10,G10,H10,I10,K10)</f>
        <v>#DIV/0!</v>
      </c>
      <c r="O11" t="e">
        <f>STDEV(D10,G10,H10,I10,K10)</f>
        <v>#DIV/0!</v>
      </c>
    </row>
    <row r="12" spans="1:15" ht="15" customHeight="1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10"/>
    </row>
    <row r="13" spans="1:15" ht="15" customHeight="1" x14ac:dyDescent="0.25">
      <c r="A13" s="6" t="s">
        <v>6</v>
      </c>
      <c r="B13" s="7" t="s">
        <v>1</v>
      </c>
      <c r="C13" s="7" t="s">
        <v>1</v>
      </c>
      <c r="D13" s="7" t="s">
        <v>0</v>
      </c>
      <c r="E13" s="7" t="s">
        <v>1</v>
      </c>
      <c r="F13" s="7" t="s">
        <v>0</v>
      </c>
      <c r="G13" s="7" t="s">
        <v>1</v>
      </c>
      <c r="H13" s="7" t="s">
        <v>1</v>
      </c>
      <c r="I13" s="7" t="s">
        <v>0</v>
      </c>
      <c r="J13" s="7" t="s">
        <v>0</v>
      </c>
      <c r="K13" s="8" t="s">
        <v>0</v>
      </c>
      <c r="M13" t="s">
        <v>32</v>
      </c>
      <c r="N13">
        <f>AVERAGE(D14,F14,I14,J14,K14)</f>
        <v>-35</v>
      </c>
      <c r="O13">
        <f>STDEV(D14,F14,I14,J14,K14)</f>
        <v>6.1237243569579451</v>
      </c>
    </row>
    <row r="14" spans="1:15" ht="15" customHeight="1" x14ac:dyDescent="0.25">
      <c r="A14" s="21" t="s">
        <v>9</v>
      </c>
      <c r="B14" s="3">
        <v>-35</v>
      </c>
      <c r="C14" s="3">
        <v>-40</v>
      </c>
      <c r="D14" s="3">
        <v>-40</v>
      </c>
      <c r="E14" s="4">
        <v>-30</v>
      </c>
      <c r="F14" s="4">
        <v>-25</v>
      </c>
      <c r="G14" s="4">
        <v>-30</v>
      </c>
      <c r="H14" s="4">
        <v>-25</v>
      </c>
      <c r="I14" s="4">
        <v>-35</v>
      </c>
      <c r="J14" s="4">
        <v>-40</v>
      </c>
      <c r="K14" s="10">
        <v>-35</v>
      </c>
      <c r="M14" t="s">
        <v>33</v>
      </c>
      <c r="N14">
        <f>AVERAGE(B14,C14,E14,G14,H14)</f>
        <v>-32</v>
      </c>
      <c r="O14">
        <f>STDEV(B14,C14,E14,G14,H14)</f>
        <v>5.7008771254956896</v>
      </c>
    </row>
    <row r="15" spans="1:15" ht="15" customHeight="1" x14ac:dyDescent="0.25">
      <c r="A15" s="21" t="s">
        <v>10</v>
      </c>
      <c r="B15" s="3">
        <v>25</v>
      </c>
      <c r="C15" s="3">
        <v>30</v>
      </c>
      <c r="D15" s="3">
        <v>35</v>
      </c>
      <c r="E15" s="4">
        <v>20</v>
      </c>
      <c r="F15" s="4">
        <v>20</v>
      </c>
      <c r="G15" s="4">
        <v>20</v>
      </c>
      <c r="H15" s="4">
        <v>20</v>
      </c>
      <c r="I15" s="4">
        <v>25</v>
      </c>
      <c r="J15" s="4">
        <v>40</v>
      </c>
      <c r="K15" s="10">
        <v>40</v>
      </c>
      <c r="M15" t="s">
        <v>34</v>
      </c>
      <c r="N15">
        <f>AVERAGE(D15,F15,I15,J15,K15)</f>
        <v>32</v>
      </c>
      <c r="O15">
        <f>STDEV(D15,F15,I15,J15,K15)</f>
        <v>9.0829510622924747</v>
      </c>
    </row>
    <row r="16" spans="1:15" ht="15" customHeight="1" x14ac:dyDescent="0.25">
      <c r="A16" s="22" t="s">
        <v>11</v>
      </c>
      <c r="B16" s="19">
        <f>IF(B14&gt;0,1,0)</f>
        <v>0</v>
      </c>
      <c r="C16" s="19">
        <f t="shared" ref="C16:K16" si="2">IF(C14&gt;0,1,0)</f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M16" t="s">
        <v>35</v>
      </c>
      <c r="N16">
        <f>AVERAGE(B15,C15,E15,G15,H15)</f>
        <v>23</v>
      </c>
      <c r="O16">
        <f>STDEV(B15,C15,E15,G15,H15)</f>
        <v>4.4721359549995796</v>
      </c>
    </row>
    <row r="17" spans="1:21" ht="15" customHeight="1" x14ac:dyDescent="0.25">
      <c r="A17" s="2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1" ht="15" customHeight="1" x14ac:dyDescent="0.25">
      <c r="A18" s="25" t="s">
        <v>12</v>
      </c>
      <c r="B18" s="3"/>
      <c r="C18" s="3" t="s">
        <v>13</v>
      </c>
      <c r="D18" s="39">
        <v>0</v>
      </c>
      <c r="E18" s="3"/>
      <c r="F18" s="3"/>
      <c r="G18" s="3"/>
      <c r="H18" s="3"/>
      <c r="I18" s="3"/>
      <c r="J18" s="3"/>
      <c r="K18" s="3"/>
    </row>
    <row r="19" spans="1:21" ht="15" customHeight="1" x14ac:dyDescent="0.25">
      <c r="A19" s="24"/>
      <c r="B19" s="3"/>
      <c r="C19" s="3" t="s">
        <v>14</v>
      </c>
      <c r="D19" s="40">
        <v>0</v>
      </c>
      <c r="E19" s="3"/>
      <c r="F19" s="3"/>
      <c r="G19" s="3"/>
      <c r="H19" s="3"/>
      <c r="I19" s="3"/>
      <c r="J19" s="3"/>
      <c r="K19" s="3"/>
    </row>
    <row r="20" spans="1:21" ht="15" customHeight="1" x14ac:dyDescent="0.25">
      <c r="A20" s="2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1" ht="15" customHeight="1" x14ac:dyDescent="0.25">
      <c r="A21" s="24" t="s">
        <v>15</v>
      </c>
      <c r="B21" s="3"/>
      <c r="C21" s="3" t="s">
        <v>16</v>
      </c>
      <c r="D21" s="39">
        <v>4.5</v>
      </c>
      <c r="E21" s="3"/>
      <c r="F21" s="3"/>
      <c r="G21" s="3"/>
      <c r="H21" s="3"/>
      <c r="I21" s="3"/>
      <c r="J21" s="3"/>
      <c r="K21" s="3"/>
    </row>
    <row r="22" spans="1:21" ht="15" customHeight="1" x14ac:dyDescent="0.25">
      <c r="A22" s="24"/>
      <c r="B22" s="3"/>
      <c r="C22" s="4" t="s">
        <v>17</v>
      </c>
      <c r="D22" s="40">
        <v>3.25</v>
      </c>
      <c r="E22" s="3"/>
      <c r="F22" s="3"/>
      <c r="G22" s="3"/>
      <c r="H22" s="3"/>
      <c r="I22" s="3"/>
      <c r="J22" s="3"/>
      <c r="K22" s="3"/>
    </row>
    <row r="23" spans="1:21" ht="15" customHeight="1" x14ac:dyDescent="0.3">
      <c r="A23" s="2"/>
    </row>
    <row r="24" spans="1:21" ht="18.75" customHeight="1" x14ac:dyDescent="0.3">
      <c r="A24" s="2" t="s">
        <v>8</v>
      </c>
      <c r="P24" t="s">
        <v>36</v>
      </c>
      <c r="Q24" t="s">
        <v>2</v>
      </c>
    </row>
    <row r="25" spans="1:21" x14ac:dyDescent="0.25">
      <c r="A25" s="13" t="s">
        <v>4</v>
      </c>
      <c r="B25" s="14" t="s">
        <v>0</v>
      </c>
      <c r="C25" s="14" t="s">
        <v>1</v>
      </c>
      <c r="D25" s="14" t="s">
        <v>1</v>
      </c>
      <c r="E25" s="14" t="s">
        <v>1</v>
      </c>
      <c r="F25" s="14" t="s">
        <v>0</v>
      </c>
      <c r="G25" s="14" t="s">
        <v>0</v>
      </c>
      <c r="H25" s="14" t="s">
        <v>1</v>
      </c>
      <c r="I25" s="14" t="s">
        <v>0</v>
      </c>
      <c r="J25" s="14" t="s">
        <v>1</v>
      </c>
      <c r="K25" s="14" t="s">
        <v>0</v>
      </c>
      <c r="L25" s="14" t="s">
        <v>0</v>
      </c>
      <c r="M25" s="15" t="s">
        <v>1</v>
      </c>
      <c r="N25" s="30"/>
      <c r="O25" s="7" t="s">
        <v>32</v>
      </c>
      <c r="P25" s="7" t="e">
        <f>AVERAGE(B26,F26,G26,I26,K26,L26,D30,E30,F30,H30,J30,M30)</f>
        <v>#DIV/0!</v>
      </c>
      <c r="Q25" s="7"/>
      <c r="U25" s="5"/>
    </row>
    <row r="26" spans="1:21" x14ac:dyDescent="0.25">
      <c r="A26" s="16" t="s">
        <v>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  <c r="O26" t="s">
        <v>33</v>
      </c>
      <c r="P26" t="e">
        <f>AVERAGE(C26,E26,D26,H26,J26,M26,B30,C30,G30,I30,K30,L30)</f>
        <v>#DIV/0!</v>
      </c>
    </row>
    <row r="27" spans="1:21" x14ac:dyDescent="0.25">
      <c r="A27" s="16" t="s">
        <v>10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0"/>
      <c r="O27" t="s">
        <v>34</v>
      </c>
      <c r="P27" t="e">
        <f>AVERAGE(B27,F27,G27,I27,K27,L27,C36,E36,G36,J36,L36,M36)</f>
        <v>#DIV/0!</v>
      </c>
    </row>
    <row r="28" spans="1:21" x14ac:dyDescent="0.25">
      <c r="A28" s="16" t="s">
        <v>11</v>
      </c>
      <c r="B28" s="17">
        <f>IF(B26&gt;0,1,0)</f>
        <v>0</v>
      </c>
      <c r="C28" s="17">
        <f t="shared" ref="C28" si="3">IF(C26&gt;0,1,0)</f>
        <v>0</v>
      </c>
      <c r="D28" s="17">
        <f t="shared" ref="D28" si="4">IF(D26&gt;0,1,0)</f>
        <v>0</v>
      </c>
      <c r="E28" s="17">
        <f t="shared" ref="E28" si="5">IF(E26&gt;0,1,0)</f>
        <v>0</v>
      </c>
      <c r="F28" s="17">
        <f t="shared" ref="F28" si="6">IF(F26&gt;0,1,0)</f>
        <v>0</v>
      </c>
      <c r="G28" s="17">
        <f t="shared" ref="G28" si="7">IF(G26&gt;0,1,0)</f>
        <v>0</v>
      </c>
      <c r="H28" s="17">
        <f t="shared" ref="H28" si="8">IF(H26&gt;0,1,0)</f>
        <v>0</v>
      </c>
      <c r="I28" s="17">
        <f t="shared" ref="I28" si="9">IF(I26&gt;0,1,0)</f>
        <v>0</v>
      </c>
      <c r="J28" s="17">
        <f t="shared" ref="J28" si="10">IF(J26&gt;0,1,0)</f>
        <v>0</v>
      </c>
      <c r="K28" s="17">
        <f t="shared" ref="K28" si="11">IF(K26&gt;0,1,0)</f>
        <v>0</v>
      </c>
      <c r="L28" s="17">
        <f t="shared" ref="L28" si="12">IF(L26&gt;0,1,0)</f>
        <v>0</v>
      </c>
      <c r="M28" s="18">
        <f t="shared" ref="M28" si="13">IF(M26&gt;0,1,0)</f>
        <v>0</v>
      </c>
      <c r="O28" t="s">
        <v>35</v>
      </c>
      <c r="P28" t="e">
        <f>AVERAGE(C27,D27,E27,H27,J27,M27,B31,C31,G31,I31,K31,L31)</f>
        <v>#DIV/0!</v>
      </c>
    </row>
    <row r="29" spans="1:21" x14ac:dyDescent="0.25">
      <c r="A29" s="23"/>
      <c r="B29" s="14" t="s">
        <v>1</v>
      </c>
      <c r="C29" s="14" t="s">
        <v>1</v>
      </c>
      <c r="D29" s="14" t="s">
        <v>0</v>
      </c>
      <c r="E29" s="14" t="s">
        <v>0</v>
      </c>
      <c r="F29" s="14" t="s">
        <v>0</v>
      </c>
      <c r="G29" s="14" t="s">
        <v>1</v>
      </c>
      <c r="H29" s="14" t="s">
        <v>0</v>
      </c>
      <c r="I29" s="14" t="s">
        <v>1</v>
      </c>
      <c r="J29" s="14" t="s">
        <v>0</v>
      </c>
      <c r="K29" s="14" t="s">
        <v>1</v>
      </c>
      <c r="L29" s="14" t="s">
        <v>1</v>
      </c>
      <c r="M29" s="15" t="s">
        <v>0</v>
      </c>
      <c r="O29" t="s">
        <v>37</v>
      </c>
      <c r="P29">
        <f>AVERAGE(B28,F28,G28,I28,K28,L28,D31,E31,F31,H31,J31,M31)</f>
        <v>0</v>
      </c>
    </row>
    <row r="30" spans="1:21" x14ac:dyDescent="0.25">
      <c r="A30" s="16" t="s">
        <v>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"/>
      <c r="O30" t="s">
        <v>38</v>
      </c>
      <c r="P30">
        <f>AVERAGE(C28,D28:E28,H28,J28,M28,B32,C32,G32,K32:L32,I32)</f>
        <v>0</v>
      </c>
    </row>
    <row r="31" spans="1:21" x14ac:dyDescent="0.25">
      <c r="A31" s="16" t="s">
        <v>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"/>
    </row>
    <row r="32" spans="1:21" x14ac:dyDescent="0.25">
      <c r="A32" s="16" t="s">
        <v>11</v>
      </c>
      <c r="B32" s="19">
        <f>IF(B30&gt;0,1,0)</f>
        <v>0</v>
      </c>
      <c r="C32" s="19">
        <f t="shared" ref="C32:M32" si="14">IF(C30&gt;0,1,0)</f>
        <v>0</v>
      </c>
      <c r="D32" s="19">
        <f t="shared" si="14"/>
        <v>0</v>
      </c>
      <c r="E32" s="19">
        <f t="shared" si="14"/>
        <v>0</v>
      </c>
      <c r="F32" s="19">
        <f t="shared" si="14"/>
        <v>0</v>
      </c>
      <c r="G32" s="19">
        <f t="shared" si="14"/>
        <v>0</v>
      </c>
      <c r="H32" s="19">
        <f t="shared" si="14"/>
        <v>0</v>
      </c>
      <c r="I32" s="19">
        <f t="shared" si="14"/>
        <v>0</v>
      </c>
      <c r="J32" s="19">
        <f t="shared" si="14"/>
        <v>0</v>
      </c>
      <c r="K32" s="19">
        <f t="shared" si="14"/>
        <v>0</v>
      </c>
      <c r="L32" s="19">
        <f t="shared" si="14"/>
        <v>0</v>
      </c>
      <c r="M32" s="20">
        <f t="shared" si="14"/>
        <v>0</v>
      </c>
    </row>
    <row r="33" spans="1:17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17" x14ac:dyDescent="0.25">
      <c r="A34" s="13" t="s">
        <v>5</v>
      </c>
      <c r="B34" s="14" t="s">
        <v>1</v>
      </c>
      <c r="C34" s="14" t="s">
        <v>0</v>
      </c>
      <c r="D34" s="14" t="s">
        <v>1</v>
      </c>
      <c r="E34" s="14" t="s">
        <v>0</v>
      </c>
      <c r="F34" s="14" t="s">
        <v>1</v>
      </c>
      <c r="G34" s="14" t="s">
        <v>0</v>
      </c>
      <c r="H34" s="14" t="s">
        <v>1</v>
      </c>
      <c r="I34" s="14" t="s">
        <v>1</v>
      </c>
      <c r="J34" s="14" t="s">
        <v>0</v>
      </c>
      <c r="K34" s="14" t="s">
        <v>1</v>
      </c>
      <c r="L34" s="14" t="s">
        <v>0</v>
      </c>
      <c r="M34" s="15" t="s">
        <v>0</v>
      </c>
      <c r="N34" s="30"/>
      <c r="O34" s="7" t="s">
        <v>32</v>
      </c>
      <c r="P34" s="7" t="e">
        <f>AVERAGE(C35,E35,G35,J35,L35,M35,C39,E39,G39,H39,J39:K39)</f>
        <v>#DIV/0!</v>
      </c>
      <c r="Q34" s="7"/>
    </row>
    <row r="35" spans="1:17" x14ac:dyDescent="0.25">
      <c r="A35" s="16" t="s">
        <v>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"/>
      <c r="O35" t="s">
        <v>33</v>
      </c>
      <c r="P35" t="e">
        <f>AVERAGE(B35,D35,F35,H35,I35,K35,B39,D39,F39,I39,L39:M39)</f>
        <v>#DIV/0!</v>
      </c>
    </row>
    <row r="36" spans="1:17" x14ac:dyDescent="0.25">
      <c r="A36" s="16" t="s">
        <v>10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"/>
      <c r="O36" t="s">
        <v>34</v>
      </c>
      <c r="P36" t="e">
        <f>AVERAGE(C36,E36,G36,J36,L36:M36,C40,E40,G40:H40,J40:K40)</f>
        <v>#DIV/0!</v>
      </c>
    </row>
    <row r="37" spans="1:17" x14ac:dyDescent="0.25">
      <c r="A37" s="16" t="s">
        <v>11</v>
      </c>
      <c r="B37" s="17">
        <f>IF(B35&gt;0,1,0)</f>
        <v>0</v>
      </c>
      <c r="C37" s="17">
        <f t="shared" ref="C37" si="15">IF(C35&gt;0,1,0)</f>
        <v>0</v>
      </c>
      <c r="D37" s="17">
        <f t="shared" ref="D37" si="16">IF(D35&gt;0,1,0)</f>
        <v>0</v>
      </c>
      <c r="E37" s="17">
        <f t="shared" ref="E37" si="17">IF(E35&gt;0,1,0)</f>
        <v>0</v>
      </c>
      <c r="F37" s="17">
        <f t="shared" ref="F37" si="18">IF(F35&gt;0,1,0)</f>
        <v>0</v>
      </c>
      <c r="G37" s="17">
        <f t="shared" ref="G37" si="19">IF(G35&gt;0,1,0)</f>
        <v>0</v>
      </c>
      <c r="H37" s="17">
        <f t="shared" ref="H37" si="20">IF(H35&gt;0,1,0)</f>
        <v>0</v>
      </c>
      <c r="I37" s="17">
        <f t="shared" ref="I37" si="21">IF(I35&gt;0,1,0)</f>
        <v>0</v>
      </c>
      <c r="J37" s="17">
        <f t="shared" ref="J37" si="22">IF(J35&gt;0,1,0)</f>
        <v>0</v>
      </c>
      <c r="K37" s="17">
        <f t="shared" ref="K37" si="23">IF(K35&gt;0,1,0)</f>
        <v>0</v>
      </c>
      <c r="L37" s="17">
        <f t="shared" ref="L37" si="24">IF(L35&gt;0,1,0)</f>
        <v>0</v>
      </c>
      <c r="M37" s="18">
        <f t="shared" ref="M37" si="25">IF(M35&gt;0,1,0)</f>
        <v>0</v>
      </c>
      <c r="O37" t="s">
        <v>35</v>
      </c>
      <c r="P37" t="e">
        <f>AVERAGE(B36,D36,F36,H36:I36,K36,B40,D40,F40,I40,L40:M40)</f>
        <v>#DIV/0!</v>
      </c>
    </row>
    <row r="38" spans="1:17" x14ac:dyDescent="0.25">
      <c r="A38" s="23"/>
      <c r="B38" s="14" t="s">
        <v>1</v>
      </c>
      <c r="C38" s="14" t="s">
        <v>0</v>
      </c>
      <c r="D38" s="14" t="s">
        <v>1</v>
      </c>
      <c r="E38" s="14" t="s">
        <v>0</v>
      </c>
      <c r="F38" s="14" t="s">
        <v>1</v>
      </c>
      <c r="G38" s="14" t="s">
        <v>0</v>
      </c>
      <c r="H38" s="14" t="s">
        <v>0</v>
      </c>
      <c r="I38" s="14" t="s">
        <v>1</v>
      </c>
      <c r="J38" s="14" t="s">
        <v>0</v>
      </c>
      <c r="K38" s="14" t="s">
        <v>0</v>
      </c>
      <c r="L38" s="14" t="s">
        <v>1</v>
      </c>
      <c r="M38" s="15" t="s">
        <v>1</v>
      </c>
      <c r="O38" t="s">
        <v>37</v>
      </c>
      <c r="P38">
        <f>AVERAGE(C37,E37,G37,J37,L37,M37,C41,E41,G41,H41,J41,K41)</f>
        <v>0</v>
      </c>
    </row>
    <row r="39" spans="1:17" x14ac:dyDescent="0.25">
      <c r="A39" s="16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0"/>
      <c r="O39" t="s">
        <v>38</v>
      </c>
      <c r="P39">
        <f>AVERAGE(B37,D37,F37,H37:I37,K37,B41,D41,F41,I41,L41:M41)</f>
        <v>0</v>
      </c>
    </row>
    <row r="40" spans="1:17" x14ac:dyDescent="0.25">
      <c r="A40" s="16" t="s">
        <v>10</v>
      </c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10"/>
    </row>
    <row r="41" spans="1:17" x14ac:dyDescent="0.25">
      <c r="A41" s="16" t="s">
        <v>11</v>
      </c>
      <c r="B41" s="19">
        <f>IF(B39&gt;0,1,0)</f>
        <v>0</v>
      </c>
      <c r="C41" s="19">
        <f t="shared" ref="C41:M41" si="26">IF(C39&gt;0,1,0)</f>
        <v>0</v>
      </c>
      <c r="D41" s="19">
        <f t="shared" si="26"/>
        <v>0</v>
      </c>
      <c r="E41" s="19">
        <f t="shared" si="26"/>
        <v>0</v>
      </c>
      <c r="F41" s="19">
        <f t="shared" si="26"/>
        <v>0</v>
      </c>
      <c r="G41" s="19">
        <f t="shared" si="26"/>
        <v>0</v>
      </c>
      <c r="H41" s="19">
        <f t="shared" si="26"/>
        <v>0</v>
      </c>
      <c r="I41" s="19">
        <f t="shared" si="26"/>
        <v>0</v>
      </c>
      <c r="J41" s="19">
        <f t="shared" si="26"/>
        <v>0</v>
      </c>
      <c r="K41" s="19">
        <f t="shared" si="26"/>
        <v>0</v>
      </c>
      <c r="L41" s="19">
        <f t="shared" si="26"/>
        <v>0</v>
      </c>
      <c r="M41" s="20">
        <f t="shared" si="26"/>
        <v>0</v>
      </c>
    </row>
    <row r="42" spans="1:17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</row>
    <row r="43" spans="1:17" x14ac:dyDescent="0.25">
      <c r="A43" s="13" t="s">
        <v>6</v>
      </c>
      <c r="B43" s="14" t="s">
        <v>1</v>
      </c>
      <c r="C43" s="14" t="s">
        <v>0</v>
      </c>
      <c r="D43" s="14" t="s">
        <v>0</v>
      </c>
      <c r="E43" s="14" t="s">
        <v>1</v>
      </c>
      <c r="F43" s="14" t="s">
        <v>1</v>
      </c>
      <c r="G43" s="14" t="s">
        <v>0</v>
      </c>
      <c r="H43" s="14" t="s">
        <v>1</v>
      </c>
      <c r="I43" s="14" t="s">
        <v>1</v>
      </c>
      <c r="J43" s="14" t="s">
        <v>1</v>
      </c>
      <c r="K43" s="14" t="s">
        <v>0</v>
      </c>
      <c r="L43" s="14" t="s">
        <v>0</v>
      </c>
      <c r="M43" s="15" t="s">
        <v>0</v>
      </c>
      <c r="N43" s="30"/>
      <c r="O43" s="7" t="s">
        <v>32</v>
      </c>
      <c r="P43" s="7">
        <f>AVERAGE(C44,D44,G44,K44,L44,M44,C48:D48,G48,F48,I48,L48)</f>
        <v>26.666666666666668</v>
      </c>
      <c r="Q43" s="7"/>
    </row>
    <row r="44" spans="1:17" x14ac:dyDescent="0.25">
      <c r="A44" s="16" t="s">
        <v>9</v>
      </c>
      <c r="B44" s="3">
        <v>-15</v>
      </c>
      <c r="C44" s="3">
        <v>15</v>
      </c>
      <c r="D44" s="3">
        <v>25</v>
      </c>
      <c r="E44" s="4">
        <v>-5</v>
      </c>
      <c r="F44" s="4">
        <v>-10</v>
      </c>
      <c r="G44" s="4">
        <v>20</v>
      </c>
      <c r="H44" s="4">
        <v>-5</v>
      </c>
      <c r="I44" s="4">
        <v>-10</v>
      </c>
      <c r="J44" s="4">
        <v>-2</v>
      </c>
      <c r="K44" s="4">
        <v>25</v>
      </c>
      <c r="L44" s="4">
        <v>30</v>
      </c>
      <c r="M44" s="10">
        <v>30</v>
      </c>
      <c r="O44" t="s">
        <v>33</v>
      </c>
      <c r="P44">
        <f>AVERAGE(B44,E44:F44,H44:J44,B48,E48,H48,J48:K48,M48)</f>
        <v>-7.25</v>
      </c>
    </row>
    <row r="45" spans="1:17" x14ac:dyDescent="0.25">
      <c r="A45" s="16" t="s">
        <v>10</v>
      </c>
      <c r="B45" s="3">
        <v>5</v>
      </c>
      <c r="C45" s="3">
        <v>-30</v>
      </c>
      <c r="D45" s="3">
        <v>-40</v>
      </c>
      <c r="E45" s="4">
        <v>-10</v>
      </c>
      <c r="F45" s="4">
        <v>5</v>
      </c>
      <c r="G45" s="4">
        <v>-40</v>
      </c>
      <c r="H45" s="4">
        <v>-10</v>
      </c>
      <c r="I45" s="4">
        <v>5</v>
      </c>
      <c r="J45" s="4">
        <v>5</v>
      </c>
      <c r="K45" s="4">
        <v>-40</v>
      </c>
      <c r="L45" s="4">
        <v>-40</v>
      </c>
      <c r="M45" s="10">
        <v>-40</v>
      </c>
      <c r="O45" t="s">
        <v>34</v>
      </c>
      <c r="P45">
        <f>AVERAGE(C45:D45,G45,K45:M45,C49:D49,F49:G49,I49,L49)</f>
        <v>-37.25</v>
      </c>
    </row>
    <row r="46" spans="1:17" x14ac:dyDescent="0.25">
      <c r="A46" s="16" t="s">
        <v>11</v>
      </c>
      <c r="B46" s="17">
        <f>IF(B44&gt;0,1,0)</f>
        <v>0</v>
      </c>
      <c r="C46" s="17">
        <f t="shared" ref="C46" si="27">IF(C44&gt;0,1,0)</f>
        <v>1</v>
      </c>
      <c r="D46" s="17">
        <f t="shared" ref="D46" si="28">IF(D44&gt;0,1,0)</f>
        <v>1</v>
      </c>
      <c r="E46" s="17">
        <f t="shared" ref="E46" si="29">IF(E44&gt;0,1,0)</f>
        <v>0</v>
      </c>
      <c r="F46" s="17">
        <f t="shared" ref="F46" si="30">IF(F44&gt;0,1,0)</f>
        <v>0</v>
      </c>
      <c r="G46" s="17">
        <f t="shared" ref="G46" si="31">IF(G44&gt;0,1,0)</f>
        <v>1</v>
      </c>
      <c r="H46" s="17">
        <f t="shared" ref="H46" si="32">IF(H44&gt;0,1,0)</f>
        <v>0</v>
      </c>
      <c r="I46" s="17">
        <f t="shared" ref="I46" si="33">IF(I44&gt;0,1,0)</f>
        <v>0</v>
      </c>
      <c r="J46" s="17">
        <f t="shared" ref="J46" si="34">IF(J44&gt;0,1,0)</f>
        <v>0</v>
      </c>
      <c r="K46" s="17">
        <f t="shared" ref="K46" si="35">IF(K44&gt;0,1,0)</f>
        <v>1</v>
      </c>
      <c r="L46" s="17">
        <f t="shared" ref="L46" si="36">IF(L44&gt;0,1,0)</f>
        <v>1</v>
      </c>
      <c r="M46" s="18">
        <f t="shared" ref="M46" si="37">IF(M44&gt;0,1,0)</f>
        <v>1</v>
      </c>
      <c r="O46" t="s">
        <v>35</v>
      </c>
      <c r="P46">
        <f>AVERAGE(B45,E45,F45,H45,I45,J45,B49,E49,H49,J49:K49,M49)</f>
        <v>2.0833333333333335</v>
      </c>
    </row>
    <row r="47" spans="1:17" x14ac:dyDescent="0.25">
      <c r="A47" s="23"/>
      <c r="B47" s="14" t="s">
        <v>1</v>
      </c>
      <c r="C47" s="14" t="s">
        <v>0</v>
      </c>
      <c r="D47" s="14" t="s">
        <v>0</v>
      </c>
      <c r="E47" s="14" t="s">
        <v>1</v>
      </c>
      <c r="F47" s="14" t="s">
        <v>0</v>
      </c>
      <c r="G47" s="14" t="s">
        <v>0</v>
      </c>
      <c r="H47" s="14" t="s">
        <v>1</v>
      </c>
      <c r="I47" s="14" t="s">
        <v>0</v>
      </c>
      <c r="J47" s="14" t="s">
        <v>1</v>
      </c>
      <c r="K47" s="14" t="s">
        <v>1</v>
      </c>
      <c r="L47" s="14" t="s">
        <v>0</v>
      </c>
      <c r="M47" s="15" t="s">
        <v>1</v>
      </c>
      <c r="O47" t="s">
        <v>37</v>
      </c>
      <c r="P47">
        <f>AVERAGE(C46,D46,G46,K46:M46,C50:D50,F50:G50,I50,L50)</f>
        <v>1</v>
      </c>
    </row>
    <row r="48" spans="1:17" x14ac:dyDescent="0.25">
      <c r="A48" s="16" t="s">
        <v>9</v>
      </c>
      <c r="B48" s="3">
        <v>-10</v>
      </c>
      <c r="C48" s="3">
        <v>30</v>
      </c>
      <c r="D48" s="3">
        <v>35</v>
      </c>
      <c r="E48" s="4">
        <v>-15</v>
      </c>
      <c r="F48" s="4">
        <v>30</v>
      </c>
      <c r="G48" s="4">
        <v>35</v>
      </c>
      <c r="H48" s="4">
        <v>-10</v>
      </c>
      <c r="I48" s="4">
        <v>20</v>
      </c>
      <c r="J48" s="4">
        <v>-5</v>
      </c>
      <c r="K48" s="4">
        <v>-5</v>
      </c>
      <c r="L48" s="4">
        <v>25</v>
      </c>
      <c r="M48" s="10">
        <v>5</v>
      </c>
      <c r="O48" t="s">
        <v>38</v>
      </c>
      <c r="P48">
        <f>AVERAGE(B46,E46:F46,H46:J46,B50,E50,H50,J50:K50,M50)</f>
        <v>8.3333333333333329E-2</v>
      </c>
    </row>
    <row r="49" spans="1:29" x14ac:dyDescent="0.25">
      <c r="A49" s="16" t="s">
        <v>10</v>
      </c>
      <c r="B49" s="4">
        <v>5</v>
      </c>
      <c r="C49" s="4">
        <v>-35</v>
      </c>
      <c r="D49" s="4">
        <v>-40</v>
      </c>
      <c r="E49" s="4">
        <v>10</v>
      </c>
      <c r="F49" s="4">
        <v>-40</v>
      </c>
      <c r="G49" s="4">
        <v>-42</v>
      </c>
      <c r="H49" s="4">
        <v>5</v>
      </c>
      <c r="I49" s="4">
        <v>-25</v>
      </c>
      <c r="J49" s="4">
        <v>5</v>
      </c>
      <c r="K49" s="4">
        <v>5</v>
      </c>
      <c r="L49" s="4">
        <v>-35</v>
      </c>
      <c r="M49" s="10">
        <v>-5</v>
      </c>
    </row>
    <row r="50" spans="1:29" x14ac:dyDescent="0.25">
      <c r="A50" s="16" t="s">
        <v>11</v>
      </c>
      <c r="B50" s="19">
        <f>IF(B48&gt;0,1,0)</f>
        <v>0</v>
      </c>
      <c r="C50" s="19">
        <f t="shared" ref="C50:M50" si="38">IF(C48&gt;0,1,0)</f>
        <v>1</v>
      </c>
      <c r="D50" s="19">
        <f t="shared" si="38"/>
        <v>1</v>
      </c>
      <c r="E50" s="19">
        <f t="shared" si="38"/>
        <v>0</v>
      </c>
      <c r="F50" s="19">
        <f t="shared" si="38"/>
        <v>1</v>
      </c>
      <c r="G50" s="19">
        <f t="shared" si="38"/>
        <v>1</v>
      </c>
      <c r="H50" s="19">
        <f t="shared" si="38"/>
        <v>0</v>
      </c>
      <c r="I50" s="19">
        <f t="shared" si="38"/>
        <v>1</v>
      </c>
      <c r="J50" s="19">
        <f t="shared" si="38"/>
        <v>0</v>
      </c>
      <c r="K50" s="19">
        <f t="shared" si="38"/>
        <v>0</v>
      </c>
      <c r="L50" s="19">
        <f t="shared" si="38"/>
        <v>1</v>
      </c>
      <c r="M50" s="20">
        <f t="shared" si="38"/>
        <v>1</v>
      </c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9" x14ac:dyDescent="0.25">
      <c r="A52" s="25" t="s">
        <v>12</v>
      </c>
      <c r="B52" s="3"/>
      <c r="C52" s="3" t="s">
        <v>13</v>
      </c>
      <c r="D52" s="37">
        <v>8</v>
      </c>
      <c r="E52" s="4"/>
      <c r="F52" s="4"/>
      <c r="G52" s="4"/>
      <c r="H52" s="4"/>
      <c r="I52" s="4"/>
      <c r="J52" s="4"/>
      <c r="K52" s="4"/>
      <c r="L52" s="4"/>
      <c r="M52" s="4"/>
    </row>
    <row r="53" spans="1:29" x14ac:dyDescent="0.25">
      <c r="A53" s="24"/>
      <c r="B53" s="3"/>
      <c r="C53" s="3" t="s">
        <v>14</v>
      </c>
      <c r="D53" s="38">
        <v>2</v>
      </c>
      <c r="E53" s="4"/>
      <c r="F53" s="4"/>
      <c r="G53" s="4"/>
      <c r="H53" s="4"/>
      <c r="I53" s="4"/>
      <c r="J53" s="4"/>
      <c r="K53" s="4"/>
      <c r="L53" s="4"/>
      <c r="M53" s="4"/>
    </row>
    <row r="54" spans="1:29" x14ac:dyDescent="0.25">
      <c r="A54" s="24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29" x14ac:dyDescent="0.25">
      <c r="A55" s="24" t="s">
        <v>18</v>
      </c>
      <c r="B55" s="3"/>
      <c r="C55" s="3"/>
      <c r="D55" s="41" t="s">
        <v>135</v>
      </c>
      <c r="E55" s="4"/>
      <c r="F55" s="4"/>
      <c r="G55" s="4"/>
      <c r="H55" s="4"/>
      <c r="I55" s="4"/>
      <c r="J55" s="4"/>
      <c r="K55" s="4"/>
      <c r="L55" s="4"/>
      <c r="M55" s="4"/>
    </row>
    <row r="57" spans="1:29" ht="18.75" x14ac:dyDescent="0.3">
      <c r="A57" s="2" t="s">
        <v>3</v>
      </c>
      <c r="E57" t="s">
        <v>47</v>
      </c>
    </row>
    <row r="58" spans="1:2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V58" s="1" t="s">
        <v>45</v>
      </c>
      <c r="W58" s="1" t="s">
        <v>46</v>
      </c>
      <c r="AA58" s="1"/>
      <c r="AB58" s="1"/>
      <c r="AC58" s="1"/>
    </row>
    <row r="59" spans="1:29" ht="15.75" x14ac:dyDescent="0.25">
      <c r="A59" s="27" t="s">
        <v>19</v>
      </c>
      <c r="B59" s="7" t="s">
        <v>28</v>
      </c>
      <c r="C59" s="7" t="s">
        <v>29</v>
      </c>
      <c r="D59" s="7" t="s">
        <v>31</v>
      </c>
      <c r="E59" s="30"/>
      <c r="F59" s="7" t="s">
        <v>28</v>
      </c>
      <c r="G59" s="7" t="s">
        <v>29</v>
      </c>
      <c r="H59" s="7" t="s">
        <v>31</v>
      </c>
      <c r="I59" s="30"/>
      <c r="J59" s="7" t="s">
        <v>28</v>
      </c>
      <c r="K59" s="7" t="s">
        <v>29</v>
      </c>
      <c r="L59" s="7" t="s">
        <v>31</v>
      </c>
      <c r="M59" s="31"/>
      <c r="N59" s="7" t="s">
        <v>28</v>
      </c>
      <c r="O59" s="7" t="s">
        <v>29</v>
      </c>
      <c r="P59" s="7" t="s">
        <v>31</v>
      </c>
      <c r="Q59" s="31"/>
      <c r="R59" s="7" t="s">
        <v>28</v>
      </c>
      <c r="S59" s="7" t="s">
        <v>29</v>
      </c>
      <c r="T59" s="8" t="s">
        <v>31</v>
      </c>
      <c r="U59" s="1" t="s">
        <v>19</v>
      </c>
      <c r="V59" t="s">
        <v>39</v>
      </c>
      <c r="W59" t="s">
        <v>39</v>
      </c>
      <c r="X59" t="s">
        <v>31</v>
      </c>
    </row>
    <row r="60" spans="1:29" ht="15" customHeight="1" x14ac:dyDescent="0.25">
      <c r="A60" s="28" t="s">
        <v>20</v>
      </c>
      <c r="B60" s="3">
        <v>-40</v>
      </c>
      <c r="C60" s="3">
        <v>10</v>
      </c>
      <c r="D60" s="32">
        <f>IF(B60&gt;0,1,0)</f>
        <v>0</v>
      </c>
      <c r="E60" s="28" t="s">
        <v>21</v>
      </c>
      <c r="F60" s="3">
        <v>-5</v>
      </c>
      <c r="G60" s="4">
        <v>0</v>
      </c>
      <c r="H60" s="32">
        <f>IF(F60&gt;0,1,0)</f>
        <v>0</v>
      </c>
      <c r="I60" s="28" t="s">
        <v>22</v>
      </c>
      <c r="J60" s="3">
        <v>30</v>
      </c>
      <c r="K60" s="26">
        <v>-40</v>
      </c>
      <c r="L60" s="32">
        <f>IF(J60&gt;0,1,0)</f>
        <v>1</v>
      </c>
      <c r="M60" s="28" t="s">
        <v>22</v>
      </c>
      <c r="N60" s="26">
        <v>35</v>
      </c>
      <c r="O60" s="26">
        <v>-45</v>
      </c>
      <c r="P60" s="32">
        <f>IF(N60&gt;0,1,0)</f>
        <v>1</v>
      </c>
      <c r="Q60" s="28" t="s">
        <v>23</v>
      </c>
      <c r="R60" s="26">
        <v>5</v>
      </c>
      <c r="S60" s="26">
        <v>-10</v>
      </c>
      <c r="T60" s="34">
        <f>IF(R60&gt;0,1,0)</f>
        <v>1</v>
      </c>
      <c r="U60" s="4" t="s">
        <v>27</v>
      </c>
      <c r="V60">
        <f>AVERAGE(N66,F66,B60)</f>
        <v>-28.333333333333332</v>
      </c>
      <c r="W60">
        <f>AVERAGE(O66,G66,C60)</f>
        <v>13.333333333333334</v>
      </c>
      <c r="X60">
        <f>AVERAGE(P66,H66,D60)</f>
        <v>0</v>
      </c>
    </row>
    <row r="61" spans="1:29" ht="15" customHeight="1" x14ac:dyDescent="0.25">
      <c r="A61" s="28" t="s">
        <v>22</v>
      </c>
      <c r="B61" s="3">
        <v>15</v>
      </c>
      <c r="C61" s="3">
        <v>-35</v>
      </c>
      <c r="D61" s="32">
        <f t="shared" ref="D61:D67" si="39">IF(B61&gt;0,1,0)</f>
        <v>1</v>
      </c>
      <c r="E61" s="28" t="s">
        <v>22</v>
      </c>
      <c r="F61" s="3">
        <v>25</v>
      </c>
      <c r="G61" s="4">
        <v>-40</v>
      </c>
      <c r="H61" s="32">
        <f t="shared" ref="H61:H67" si="40">IF(F61&gt;0,1,0)</f>
        <v>1</v>
      </c>
      <c r="I61" s="28" t="s">
        <v>22</v>
      </c>
      <c r="J61" s="3">
        <v>30</v>
      </c>
      <c r="K61" s="26">
        <v>-40</v>
      </c>
      <c r="L61" s="32">
        <f t="shared" ref="L61:L67" si="41">IF(J61&gt;0,1,0)</f>
        <v>1</v>
      </c>
      <c r="M61" s="28" t="s">
        <v>24</v>
      </c>
      <c r="N61" s="26">
        <v>5</v>
      </c>
      <c r="O61" s="26">
        <v>-10</v>
      </c>
      <c r="P61" s="32">
        <f t="shared" ref="P61:P67" si="42">IF(N61&gt;0,1,0)</f>
        <v>1</v>
      </c>
      <c r="Q61" s="28" t="s">
        <v>22</v>
      </c>
      <c r="R61" s="26">
        <v>25</v>
      </c>
      <c r="S61" s="26">
        <v>-30</v>
      </c>
      <c r="T61" s="34">
        <f t="shared" ref="T61:T67" si="43">IF(R61&gt;0,1,0)</f>
        <v>1</v>
      </c>
      <c r="U61" t="s">
        <v>40</v>
      </c>
      <c r="V61">
        <f>AVERAGE(N65,F62,B64)</f>
        <v>-30</v>
      </c>
      <c r="W61">
        <f>AVERAGE(O65,G62,C64)</f>
        <v>16.666666666666668</v>
      </c>
      <c r="X61">
        <f>AVERAGE(P65,H62,D64)</f>
        <v>0</v>
      </c>
    </row>
    <row r="62" spans="1:29" ht="15" customHeight="1" x14ac:dyDescent="0.25">
      <c r="A62" s="28" t="s">
        <v>23</v>
      </c>
      <c r="B62" s="3">
        <v>5</v>
      </c>
      <c r="C62" s="3">
        <v>-5</v>
      </c>
      <c r="D62" s="32">
        <f t="shared" si="39"/>
        <v>1</v>
      </c>
      <c r="E62" s="28" t="s">
        <v>25</v>
      </c>
      <c r="F62" s="3">
        <v>-10</v>
      </c>
      <c r="G62" s="4">
        <v>10</v>
      </c>
      <c r="H62" s="32">
        <f t="shared" si="40"/>
        <v>0</v>
      </c>
      <c r="I62" s="28" t="s">
        <v>21</v>
      </c>
      <c r="J62" s="3">
        <v>-20</v>
      </c>
      <c r="K62" s="26">
        <v>10</v>
      </c>
      <c r="L62" s="32">
        <f t="shared" si="41"/>
        <v>0</v>
      </c>
      <c r="M62" s="28" t="s">
        <v>26</v>
      </c>
      <c r="N62" s="26">
        <v>15</v>
      </c>
      <c r="O62" s="26">
        <v>-30</v>
      </c>
      <c r="P62" s="32">
        <f t="shared" si="42"/>
        <v>1</v>
      </c>
      <c r="Q62" s="28" t="s">
        <v>23</v>
      </c>
      <c r="R62" s="26">
        <v>10</v>
      </c>
      <c r="S62" s="26">
        <v>-15</v>
      </c>
      <c r="T62" s="34">
        <f t="shared" si="43"/>
        <v>1</v>
      </c>
      <c r="U62" t="s">
        <v>41</v>
      </c>
      <c r="V62">
        <f>AVERAGE(B61,B63,F61,J60,J61,J67,N60,N67,R61,R66)</f>
        <v>25</v>
      </c>
      <c r="W62">
        <f>AVERAGE(C61,C63,G61,K60,K61,K67,O60,O67,S61,S66)</f>
        <v>-36.5</v>
      </c>
      <c r="X62">
        <f>AVERAGE(D61,D63,H61,L60,L61,L67,P60,P67,T61,T66)</f>
        <v>1</v>
      </c>
    </row>
    <row r="63" spans="1:29" ht="15" customHeight="1" x14ac:dyDescent="0.25">
      <c r="A63" s="28" t="s">
        <v>22</v>
      </c>
      <c r="B63" s="4">
        <v>15</v>
      </c>
      <c r="C63" s="4">
        <v>-25</v>
      </c>
      <c r="D63" s="32">
        <f t="shared" si="39"/>
        <v>1</v>
      </c>
      <c r="E63" s="28" t="s">
        <v>21</v>
      </c>
      <c r="F63" s="4">
        <v>5</v>
      </c>
      <c r="G63" s="4">
        <v>-5</v>
      </c>
      <c r="H63" s="32">
        <f t="shared" si="40"/>
        <v>1</v>
      </c>
      <c r="I63" s="28" t="s">
        <v>23</v>
      </c>
      <c r="J63" s="4">
        <v>-2</v>
      </c>
      <c r="K63" s="26">
        <v>5</v>
      </c>
      <c r="L63" s="32">
        <f t="shared" si="41"/>
        <v>0</v>
      </c>
      <c r="M63" s="28" t="s">
        <v>23</v>
      </c>
      <c r="N63" s="26">
        <v>10</v>
      </c>
      <c r="O63" s="26">
        <v>-5</v>
      </c>
      <c r="P63" s="32">
        <f t="shared" si="42"/>
        <v>1</v>
      </c>
      <c r="Q63" s="28" t="s">
        <v>26</v>
      </c>
      <c r="R63" s="26">
        <v>10</v>
      </c>
      <c r="S63" s="26">
        <v>-25</v>
      </c>
      <c r="T63" s="34">
        <f t="shared" si="43"/>
        <v>1</v>
      </c>
      <c r="U63" s="3" t="s">
        <v>23</v>
      </c>
      <c r="V63" s="3">
        <f>AVERAGE(B62,B65,B66,F65,J63,J64,N63,R60,R62,R67)</f>
        <v>4.8</v>
      </c>
      <c r="W63" s="3">
        <f>AVERAGE(C62,C65,C66,G65,K63,K64,O63,S60,S62,S67)</f>
        <v>-6</v>
      </c>
      <c r="X63" s="3">
        <f>AVERAGE(D62,D65,D66,H65,L63,L64,P63,T60,T62,T67)</f>
        <v>0.8</v>
      </c>
    </row>
    <row r="64" spans="1:29" ht="15" customHeight="1" x14ac:dyDescent="0.25">
      <c r="A64" s="28" t="s">
        <v>25</v>
      </c>
      <c r="B64" s="4">
        <v>-40</v>
      </c>
      <c r="C64" s="4">
        <v>20</v>
      </c>
      <c r="D64" s="32">
        <f t="shared" si="39"/>
        <v>0</v>
      </c>
      <c r="E64" s="28" t="s">
        <v>26</v>
      </c>
      <c r="F64" s="4">
        <v>10</v>
      </c>
      <c r="G64" s="4">
        <v>-15</v>
      </c>
      <c r="H64" s="32">
        <f t="shared" si="40"/>
        <v>1</v>
      </c>
      <c r="I64" s="28" t="s">
        <v>23</v>
      </c>
      <c r="J64" s="4">
        <v>-5</v>
      </c>
      <c r="K64" s="26">
        <v>-5</v>
      </c>
      <c r="L64" s="32">
        <f t="shared" si="41"/>
        <v>0</v>
      </c>
      <c r="M64" s="28" t="s">
        <v>24</v>
      </c>
      <c r="N64" s="26">
        <v>5</v>
      </c>
      <c r="O64" s="26">
        <v>-5</v>
      </c>
      <c r="P64" s="32">
        <f t="shared" si="42"/>
        <v>1</v>
      </c>
      <c r="Q64" s="28" t="s">
        <v>24</v>
      </c>
      <c r="R64" s="26">
        <v>5</v>
      </c>
      <c r="S64" s="26">
        <v>-10</v>
      </c>
      <c r="T64" s="34">
        <f t="shared" si="43"/>
        <v>1</v>
      </c>
      <c r="U64" s="4" t="s">
        <v>26</v>
      </c>
      <c r="V64" s="3">
        <f>AVERAGE(F64,F67,J65,N62,R63)</f>
        <v>10</v>
      </c>
      <c r="W64" s="3">
        <f>AVERAGE(G64,G67,K65,O62,S63)</f>
        <v>-19</v>
      </c>
      <c r="X64" s="3">
        <f>AVERAGE(H64,H67,L65,P62,T63)</f>
        <v>1</v>
      </c>
    </row>
    <row r="65" spans="1:24" ht="15" customHeight="1" x14ac:dyDescent="0.25">
      <c r="A65" s="28" t="s">
        <v>23</v>
      </c>
      <c r="B65" s="4">
        <v>5</v>
      </c>
      <c r="C65" s="4">
        <v>-10</v>
      </c>
      <c r="D65" s="32">
        <f t="shared" si="39"/>
        <v>1</v>
      </c>
      <c r="E65" s="28" t="s">
        <v>23</v>
      </c>
      <c r="F65" s="4">
        <v>10</v>
      </c>
      <c r="G65" s="4">
        <v>-10</v>
      </c>
      <c r="H65" s="32">
        <f t="shared" si="40"/>
        <v>1</v>
      </c>
      <c r="I65" s="28" t="s">
        <v>26</v>
      </c>
      <c r="J65" s="4">
        <v>5</v>
      </c>
      <c r="K65" s="26">
        <v>-10</v>
      </c>
      <c r="L65" s="32">
        <f t="shared" si="41"/>
        <v>1</v>
      </c>
      <c r="M65" s="28" t="s">
        <v>25</v>
      </c>
      <c r="N65" s="26">
        <v>-40</v>
      </c>
      <c r="O65" s="26">
        <v>20</v>
      </c>
      <c r="P65" s="32">
        <f t="shared" si="42"/>
        <v>0</v>
      </c>
      <c r="Q65" s="28" t="s">
        <v>21</v>
      </c>
      <c r="R65" s="26">
        <v>10</v>
      </c>
      <c r="S65" s="26">
        <v>-30</v>
      </c>
      <c r="T65" s="34">
        <f t="shared" si="43"/>
        <v>1</v>
      </c>
      <c r="U65" s="4" t="s">
        <v>21</v>
      </c>
      <c r="V65" s="3">
        <f>AVERAGE(F60,F63,J62,J66,R65)</f>
        <v>-1</v>
      </c>
      <c r="W65" s="3">
        <f>AVERAGE(G60,G63,K62,K66,S65)</f>
        <v>-7</v>
      </c>
      <c r="X65" s="3">
        <f>AVERAGE(H60,H63,L62,L66,T65)</f>
        <v>0.6</v>
      </c>
    </row>
    <row r="66" spans="1:24" ht="15" customHeight="1" x14ac:dyDescent="0.25">
      <c r="A66" s="28" t="s">
        <v>23</v>
      </c>
      <c r="B66" s="4">
        <v>5</v>
      </c>
      <c r="C66" s="4">
        <v>-5</v>
      </c>
      <c r="D66" s="32">
        <f t="shared" si="39"/>
        <v>1</v>
      </c>
      <c r="E66" s="28" t="s">
        <v>20</v>
      </c>
      <c r="F66" s="4">
        <v>-25</v>
      </c>
      <c r="G66" s="4">
        <v>10</v>
      </c>
      <c r="H66" s="32">
        <f t="shared" si="40"/>
        <v>0</v>
      </c>
      <c r="I66" s="28" t="s">
        <v>21</v>
      </c>
      <c r="J66" s="4">
        <v>5</v>
      </c>
      <c r="K66" s="26">
        <v>-10</v>
      </c>
      <c r="L66" s="32">
        <f t="shared" si="41"/>
        <v>1</v>
      </c>
      <c r="M66" s="28" t="s">
        <v>27</v>
      </c>
      <c r="N66" s="26">
        <v>-20</v>
      </c>
      <c r="O66" s="26">
        <v>20</v>
      </c>
      <c r="P66" s="32">
        <f t="shared" si="42"/>
        <v>0</v>
      </c>
      <c r="Q66" s="28" t="s">
        <v>22</v>
      </c>
      <c r="R66" s="26">
        <v>30</v>
      </c>
      <c r="S66" s="26">
        <v>-40</v>
      </c>
      <c r="T66" s="34">
        <f t="shared" si="43"/>
        <v>1</v>
      </c>
      <c r="U66" s="4" t="s">
        <v>24</v>
      </c>
      <c r="V66" s="3">
        <f>AVERAGE(B67,N61,N64,R64)</f>
        <v>5</v>
      </c>
      <c r="W66" s="3">
        <f>AVERAGE(C67,O61,O64,S64)</f>
        <v>-7.5</v>
      </c>
      <c r="X66" s="3">
        <f>AVERAGE(D67,P61,P64,T64)</f>
        <v>1</v>
      </c>
    </row>
    <row r="67" spans="1:24" ht="15" customHeight="1" x14ac:dyDescent="0.25">
      <c r="A67" s="29" t="s">
        <v>24</v>
      </c>
      <c r="B67" s="12">
        <v>5</v>
      </c>
      <c r="C67" s="12">
        <v>-5</v>
      </c>
      <c r="D67" s="33">
        <f t="shared" si="39"/>
        <v>1</v>
      </c>
      <c r="E67" s="29" t="s">
        <v>26</v>
      </c>
      <c r="F67" s="12">
        <v>10</v>
      </c>
      <c r="G67" s="12">
        <v>-15</v>
      </c>
      <c r="H67" s="33">
        <f t="shared" si="40"/>
        <v>1</v>
      </c>
      <c r="I67" s="29" t="s">
        <v>22</v>
      </c>
      <c r="J67" s="12">
        <v>25</v>
      </c>
      <c r="K67" s="12">
        <v>-40</v>
      </c>
      <c r="L67" s="33">
        <f t="shared" si="41"/>
        <v>1</v>
      </c>
      <c r="M67" s="29" t="s">
        <v>22</v>
      </c>
      <c r="N67" s="12">
        <v>20</v>
      </c>
      <c r="O67" s="12">
        <v>-30</v>
      </c>
      <c r="P67" s="33">
        <f t="shared" si="42"/>
        <v>1</v>
      </c>
      <c r="Q67" s="29" t="s">
        <v>23</v>
      </c>
      <c r="R67" s="12">
        <v>5</v>
      </c>
      <c r="S67" s="12">
        <v>0</v>
      </c>
      <c r="T67" s="35">
        <f t="shared" si="43"/>
        <v>1</v>
      </c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V68" s="1" t="s">
        <v>45</v>
      </c>
      <c r="W68" s="1" t="s">
        <v>46</v>
      </c>
    </row>
    <row r="69" spans="1:24" ht="15" customHeight="1" x14ac:dyDescent="0.25">
      <c r="A69" s="27" t="s">
        <v>30</v>
      </c>
      <c r="B69" s="7" t="s">
        <v>28</v>
      </c>
      <c r="C69" s="7" t="s">
        <v>29</v>
      </c>
      <c r="D69" s="7" t="s">
        <v>31</v>
      </c>
      <c r="E69" s="30"/>
      <c r="F69" s="7" t="s">
        <v>28</v>
      </c>
      <c r="G69" s="7" t="s">
        <v>29</v>
      </c>
      <c r="H69" s="7" t="s">
        <v>31</v>
      </c>
      <c r="I69" s="30"/>
      <c r="J69" s="7" t="s">
        <v>28</v>
      </c>
      <c r="K69" s="7" t="s">
        <v>29</v>
      </c>
      <c r="L69" s="7" t="s">
        <v>31</v>
      </c>
      <c r="M69" s="31"/>
      <c r="N69" s="7" t="s">
        <v>28</v>
      </c>
      <c r="O69" s="7" t="s">
        <v>29</v>
      </c>
      <c r="P69" s="7" t="s">
        <v>31</v>
      </c>
      <c r="Q69" s="31"/>
      <c r="R69" s="7" t="s">
        <v>28</v>
      </c>
      <c r="S69" s="7" t="s">
        <v>29</v>
      </c>
      <c r="T69" s="8" t="s">
        <v>31</v>
      </c>
      <c r="U69" s="1" t="s">
        <v>30</v>
      </c>
      <c r="V69" t="s">
        <v>39</v>
      </c>
      <c r="W69" t="s">
        <v>39</v>
      </c>
      <c r="X69" t="s">
        <v>31</v>
      </c>
    </row>
    <row r="70" spans="1:24" ht="15" customHeight="1" x14ac:dyDescent="0.25">
      <c r="A70" s="28" t="s">
        <v>25</v>
      </c>
      <c r="B70" s="4">
        <v>-30</v>
      </c>
      <c r="C70" s="4">
        <v>20</v>
      </c>
      <c r="D70" s="32">
        <f>IF(B70&gt;0,1,0)</f>
        <v>0</v>
      </c>
      <c r="E70" s="28" t="s">
        <v>20</v>
      </c>
      <c r="F70" s="4">
        <v>-35</v>
      </c>
      <c r="G70" s="4">
        <v>5</v>
      </c>
      <c r="H70" s="32">
        <f>IF(F70&gt;0,1,0)</f>
        <v>0</v>
      </c>
      <c r="I70" s="28" t="s">
        <v>26</v>
      </c>
      <c r="J70" s="4">
        <v>10</v>
      </c>
      <c r="K70" s="4">
        <v>-10</v>
      </c>
      <c r="L70" s="32">
        <f>IF(J70&gt;0,1,0)</f>
        <v>1</v>
      </c>
      <c r="M70" s="28" t="s">
        <v>22</v>
      </c>
      <c r="N70" s="4">
        <v>35</v>
      </c>
      <c r="O70" s="4">
        <v>-40</v>
      </c>
      <c r="P70" s="32">
        <f>IF(N70&gt;0,1,0)</f>
        <v>1</v>
      </c>
      <c r="Q70" s="28" t="s">
        <v>22</v>
      </c>
      <c r="R70" s="4">
        <v>20</v>
      </c>
      <c r="S70" s="4">
        <v>-30</v>
      </c>
      <c r="T70" s="34">
        <f>IF(R70&gt;0,1,0)</f>
        <v>1</v>
      </c>
      <c r="U70" s="4" t="s">
        <v>27</v>
      </c>
      <c r="V70">
        <f>AVERAGE(B73,F70,R76)</f>
        <v>-21.666666666666668</v>
      </c>
      <c r="W70">
        <f>AVERAGE(C73,G70,S76)</f>
        <v>8.3333333333333339</v>
      </c>
      <c r="X70">
        <f>AVERAGE(D73,H70,T76)</f>
        <v>0</v>
      </c>
    </row>
    <row r="71" spans="1:24" ht="15" customHeight="1" x14ac:dyDescent="0.25">
      <c r="A71" s="28" t="s">
        <v>24</v>
      </c>
      <c r="B71" s="4">
        <v>5</v>
      </c>
      <c r="C71" s="4">
        <v>-15</v>
      </c>
      <c r="D71" s="32">
        <f t="shared" ref="D71:D77" si="44">IF(B71&gt;0,1,0)</f>
        <v>1</v>
      </c>
      <c r="E71" s="28" t="s">
        <v>24</v>
      </c>
      <c r="F71" s="4">
        <v>-5</v>
      </c>
      <c r="G71" s="4">
        <v>-20</v>
      </c>
      <c r="H71" s="32">
        <f t="shared" ref="H71:H77" si="45">IF(F71&gt;0,1,0)</f>
        <v>0</v>
      </c>
      <c r="I71" s="28" t="s">
        <v>25</v>
      </c>
      <c r="J71" s="4">
        <v>-30</v>
      </c>
      <c r="K71" s="4">
        <v>20</v>
      </c>
      <c r="L71" s="32">
        <f t="shared" ref="L71:L77" si="46">IF(J71&gt;0,1,0)</f>
        <v>0</v>
      </c>
      <c r="M71" s="28" t="s">
        <v>23</v>
      </c>
      <c r="N71" s="4">
        <v>-10</v>
      </c>
      <c r="O71" s="4">
        <v>-5</v>
      </c>
      <c r="P71" s="32">
        <f t="shared" ref="P71:P77" si="47">IF(N71&gt;0,1,0)</f>
        <v>0</v>
      </c>
      <c r="Q71" s="28" t="s">
        <v>23</v>
      </c>
      <c r="R71" s="4">
        <v>8</v>
      </c>
      <c r="S71" s="4">
        <v>-15</v>
      </c>
      <c r="T71" s="34">
        <f t="shared" ref="T71:T77" si="48">IF(R71&gt;0,1,0)</f>
        <v>1</v>
      </c>
      <c r="U71" t="s">
        <v>40</v>
      </c>
      <c r="V71">
        <f>AVERAGE(B70,B76,J71)</f>
        <v>-31.666666666666668</v>
      </c>
      <c r="W71">
        <f>AVERAGE(C70,C76,K71)</f>
        <v>20</v>
      </c>
      <c r="X71">
        <f>AVERAGE(D70,D76,L71)</f>
        <v>0</v>
      </c>
    </row>
    <row r="72" spans="1:24" ht="15" customHeight="1" x14ac:dyDescent="0.25">
      <c r="A72" s="28" t="s">
        <v>22</v>
      </c>
      <c r="B72" s="4">
        <v>35</v>
      </c>
      <c r="C72" s="4">
        <v>-45</v>
      </c>
      <c r="D72" s="32">
        <f t="shared" si="44"/>
        <v>1</v>
      </c>
      <c r="E72" s="28" t="s">
        <v>22</v>
      </c>
      <c r="F72" s="4">
        <v>25</v>
      </c>
      <c r="G72" s="4">
        <v>-35</v>
      </c>
      <c r="H72" s="32">
        <f t="shared" si="45"/>
        <v>1</v>
      </c>
      <c r="I72" s="28" t="s">
        <v>21</v>
      </c>
      <c r="J72" s="4">
        <v>5</v>
      </c>
      <c r="K72" s="4">
        <v>-10</v>
      </c>
      <c r="L72" s="32">
        <f t="shared" si="46"/>
        <v>1</v>
      </c>
      <c r="M72" s="28" t="s">
        <v>22</v>
      </c>
      <c r="N72" s="4">
        <v>20</v>
      </c>
      <c r="O72" s="4">
        <v>-30</v>
      </c>
      <c r="P72" s="32">
        <f t="shared" si="47"/>
        <v>1</v>
      </c>
      <c r="Q72" s="28" t="s">
        <v>22</v>
      </c>
      <c r="R72" s="4">
        <v>25</v>
      </c>
      <c r="S72" s="4">
        <v>-35</v>
      </c>
      <c r="T72" s="34">
        <f t="shared" si="48"/>
        <v>1</v>
      </c>
      <c r="U72" t="s">
        <v>41</v>
      </c>
      <c r="V72">
        <f>AVERAGE(B72,B74,B75,F72,F77,N70,N72:N73,R70,R72)</f>
        <v>25</v>
      </c>
      <c r="W72">
        <f>AVERAGE(C72,C74,C75,G72,G77,O70,O72:O73,S70,S72)</f>
        <v>-34</v>
      </c>
      <c r="X72">
        <f>AVERAGE(D72,D74,D75,H72,H77,P70,P72:P73,T70,T72)</f>
        <v>1</v>
      </c>
    </row>
    <row r="73" spans="1:24" ht="15" customHeight="1" x14ac:dyDescent="0.25">
      <c r="A73" s="28" t="s">
        <v>20</v>
      </c>
      <c r="B73" s="4">
        <v>-10</v>
      </c>
      <c r="C73" s="4">
        <v>15</v>
      </c>
      <c r="D73" s="32">
        <f t="shared" si="44"/>
        <v>0</v>
      </c>
      <c r="E73" s="28" t="s">
        <v>23</v>
      </c>
      <c r="F73" s="4">
        <v>-5</v>
      </c>
      <c r="G73" s="4">
        <v>10</v>
      </c>
      <c r="H73" s="32">
        <f t="shared" si="45"/>
        <v>0</v>
      </c>
      <c r="I73" s="28" t="s">
        <v>23</v>
      </c>
      <c r="J73" s="4">
        <v>10</v>
      </c>
      <c r="K73" s="4">
        <v>-10</v>
      </c>
      <c r="L73" s="32">
        <f t="shared" si="46"/>
        <v>1</v>
      </c>
      <c r="M73" s="28" t="s">
        <v>22</v>
      </c>
      <c r="N73" s="4">
        <v>10</v>
      </c>
      <c r="O73" s="4">
        <v>-20</v>
      </c>
      <c r="P73" s="32">
        <f t="shared" si="47"/>
        <v>1</v>
      </c>
      <c r="Q73" s="28" t="s">
        <v>21</v>
      </c>
      <c r="R73" s="4">
        <v>5</v>
      </c>
      <c r="S73" s="4">
        <v>-5</v>
      </c>
      <c r="T73" s="34">
        <f t="shared" si="48"/>
        <v>1</v>
      </c>
      <c r="U73" s="3" t="s">
        <v>23</v>
      </c>
      <c r="V73" s="3">
        <f>AVERAGE(B77,F73,F75,J73,J74,N71,N76,N77,R71,R75)</f>
        <v>1.8</v>
      </c>
      <c r="W73" s="3">
        <f>AVERAGE(C77,G73,G75,K73,K74,O71,O76,O77,S71,S75)</f>
        <v>-7</v>
      </c>
      <c r="X73" s="3">
        <f>AVERAGE(D77,H73,H75,L73,L74,P71,P76,P77,T71,T75)</f>
        <v>0.6</v>
      </c>
    </row>
    <row r="74" spans="1:24" ht="15" customHeight="1" x14ac:dyDescent="0.25">
      <c r="A74" s="28" t="s">
        <v>22</v>
      </c>
      <c r="B74" s="4">
        <v>25</v>
      </c>
      <c r="C74" s="4">
        <v>-35</v>
      </c>
      <c r="D74" s="32">
        <f t="shared" si="44"/>
        <v>1</v>
      </c>
      <c r="E74" s="28" t="s">
        <v>21</v>
      </c>
      <c r="F74" s="4">
        <v>-5</v>
      </c>
      <c r="G74" s="4">
        <v>5</v>
      </c>
      <c r="H74" s="32">
        <f t="shared" si="45"/>
        <v>0</v>
      </c>
      <c r="I74" s="28" t="s">
        <v>23</v>
      </c>
      <c r="J74" s="4">
        <v>10</v>
      </c>
      <c r="K74" s="4">
        <v>-10</v>
      </c>
      <c r="L74" s="32">
        <f t="shared" si="46"/>
        <v>1</v>
      </c>
      <c r="M74" s="28" t="s">
        <v>21</v>
      </c>
      <c r="N74" s="4">
        <v>10</v>
      </c>
      <c r="O74" s="4">
        <v>-15</v>
      </c>
      <c r="P74" s="32">
        <f t="shared" si="47"/>
        <v>1</v>
      </c>
      <c r="Q74" s="28" t="s">
        <v>26</v>
      </c>
      <c r="R74" s="4">
        <v>5</v>
      </c>
      <c r="S74" s="4">
        <v>-10</v>
      </c>
      <c r="T74" s="34">
        <f t="shared" si="48"/>
        <v>1</v>
      </c>
      <c r="U74" s="4" t="s">
        <v>26</v>
      </c>
      <c r="V74" s="3">
        <f>AVERAGE(J70,J76,N75,R74,R77)</f>
        <v>7</v>
      </c>
      <c r="W74" s="3">
        <f>AVERAGE(K70,K76,O75,S74,S77)</f>
        <v>-12.4</v>
      </c>
      <c r="X74" s="3">
        <f>AVERAGE(L70,L76,P75,T74,T77)</f>
        <v>1</v>
      </c>
    </row>
    <row r="75" spans="1:24" ht="15" customHeight="1" x14ac:dyDescent="0.25">
      <c r="A75" s="28" t="s">
        <v>22</v>
      </c>
      <c r="B75" s="4">
        <v>20</v>
      </c>
      <c r="C75" s="4">
        <v>-30</v>
      </c>
      <c r="D75" s="32">
        <f t="shared" si="44"/>
        <v>1</v>
      </c>
      <c r="E75" s="28" t="s">
        <v>23</v>
      </c>
      <c r="F75" s="4">
        <v>-5</v>
      </c>
      <c r="G75" s="4">
        <v>-5</v>
      </c>
      <c r="H75" s="32">
        <f t="shared" si="45"/>
        <v>0</v>
      </c>
      <c r="I75" s="28" t="s">
        <v>24</v>
      </c>
      <c r="J75" s="4">
        <v>5</v>
      </c>
      <c r="K75" s="4">
        <v>-15</v>
      </c>
      <c r="L75" s="32">
        <f t="shared" si="46"/>
        <v>1</v>
      </c>
      <c r="M75" s="28" t="s">
        <v>26</v>
      </c>
      <c r="N75" s="4">
        <v>5</v>
      </c>
      <c r="O75" s="4">
        <v>-15</v>
      </c>
      <c r="P75" s="32">
        <f t="shared" si="47"/>
        <v>1</v>
      </c>
      <c r="Q75" s="28" t="s">
        <v>23</v>
      </c>
      <c r="R75" s="4">
        <v>5</v>
      </c>
      <c r="S75" s="4">
        <v>-10</v>
      </c>
      <c r="T75" s="34">
        <f t="shared" si="48"/>
        <v>1</v>
      </c>
      <c r="U75" s="4" t="s">
        <v>21</v>
      </c>
      <c r="V75" s="3">
        <f>AVERAGE(F74,J72,J77,N74,R73)</f>
        <v>4</v>
      </c>
      <c r="W75" s="3">
        <f>AVERAGE(G74,K72,K77,O74,S73)</f>
        <v>-6</v>
      </c>
      <c r="X75" s="3">
        <f>AVERAGE(H74,L72,L77,P74,T73)</f>
        <v>0.8</v>
      </c>
    </row>
    <row r="76" spans="1:24" ht="15" customHeight="1" x14ac:dyDescent="0.25">
      <c r="A76" s="28" t="s">
        <v>25</v>
      </c>
      <c r="B76" s="4">
        <v>-35</v>
      </c>
      <c r="C76" s="4">
        <v>20</v>
      </c>
      <c r="D76" s="32">
        <f t="shared" si="44"/>
        <v>0</v>
      </c>
      <c r="E76" s="28" t="s">
        <v>24</v>
      </c>
      <c r="F76" s="4">
        <v>5</v>
      </c>
      <c r="G76" s="4">
        <v>-10</v>
      </c>
      <c r="H76" s="32">
        <f t="shared" si="45"/>
        <v>1</v>
      </c>
      <c r="I76" s="28" t="s">
        <v>26</v>
      </c>
      <c r="J76" s="4">
        <v>10</v>
      </c>
      <c r="K76" s="4">
        <v>-15</v>
      </c>
      <c r="L76" s="32">
        <f t="shared" si="46"/>
        <v>1</v>
      </c>
      <c r="M76" s="28" t="s">
        <v>23</v>
      </c>
      <c r="N76" s="4">
        <v>5</v>
      </c>
      <c r="O76" s="4">
        <v>-15</v>
      </c>
      <c r="P76" s="32">
        <f t="shared" si="47"/>
        <v>1</v>
      </c>
      <c r="Q76" s="28" t="s">
        <v>27</v>
      </c>
      <c r="R76" s="4">
        <v>-20</v>
      </c>
      <c r="S76" s="4">
        <v>5</v>
      </c>
      <c r="T76" s="34">
        <f t="shared" si="48"/>
        <v>0</v>
      </c>
      <c r="U76" s="4" t="s">
        <v>24</v>
      </c>
      <c r="V76" s="3">
        <f>AVERAGE(B71,F71,F76,J75)</f>
        <v>2.5</v>
      </c>
      <c r="W76" s="3">
        <f>AVERAGE(C71,G71,G76,K75)</f>
        <v>-15</v>
      </c>
      <c r="X76" s="3">
        <f>AVERAGE(D71,H71,H76,L75)</f>
        <v>0.75</v>
      </c>
    </row>
    <row r="77" spans="1:24" ht="15" customHeight="1" x14ac:dyDescent="0.25">
      <c r="A77" s="29" t="s">
        <v>23</v>
      </c>
      <c r="B77" s="12">
        <v>-5</v>
      </c>
      <c r="C77" s="12">
        <v>0</v>
      </c>
      <c r="D77" s="33">
        <f t="shared" si="44"/>
        <v>0</v>
      </c>
      <c r="E77" s="29" t="s">
        <v>22</v>
      </c>
      <c r="F77" s="12">
        <v>35</v>
      </c>
      <c r="G77" s="12">
        <v>-40</v>
      </c>
      <c r="H77" s="33">
        <f t="shared" si="45"/>
        <v>1</v>
      </c>
      <c r="I77" s="29" t="s">
        <v>21</v>
      </c>
      <c r="J77" s="12">
        <v>5</v>
      </c>
      <c r="K77" s="12">
        <v>-5</v>
      </c>
      <c r="L77" s="33">
        <f t="shared" si="46"/>
        <v>1</v>
      </c>
      <c r="M77" s="29" t="s">
        <v>23</v>
      </c>
      <c r="N77" s="12">
        <v>5</v>
      </c>
      <c r="O77" s="12">
        <v>-10</v>
      </c>
      <c r="P77" s="33">
        <f t="shared" si="47"/>
        <v>1</v>
      </c>
      <c r="Q77" s="29" t="s">
        <v>26</v>
      </c>
      <c r="R77" s="12">
        <v>5</v>
      </c>
      <c r="S77" s="12">
        <v>-12</v>
      </c>
      <c r="T77" s="35">
        <f t="shared" si="48"/>
        <v>1</v>
      </c>
      <c r="U77" s="3"/>
    </row>
    <row r="78" spans="1:24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V78" s="1" t="s">
        <v>45</v>
      </c>
      <c r="W78" s="1" t="s">
        <v>46</v>
      </c>
      <c r="X78" s="1" t="s">
        <v>45</v>
      </c>
    </row>
    <row r="79" spans="1:24" ht="15" customHeight="1" x14ac:dyDescent="0.25">
      <c r="A79" s="27" t="s">
        <v>75</v>
      </c>
      <c r="B79" s="7" t="s">
        <v>28</v>
      </c>
      <c r="C79" s="7" t="s">
        <v>29</v>
      </c>
      <c r="D79" s="7" t="s">
        <v>31</v>
      </c>
      <c r="E79" s="30"/>
      <c r="F79" s="7" t="s">
        <v>28</v>
      </c>
      <c r="G79" s="7" t="s">
        <v>29</v>
      </c>
      <c r="H79" s="7" t="s">
        <v>31</v>
      </c>
      <c r="I79" s="30"/>
      <c r="J79" s="7" t="s">
        <v>28</v>
      </c>
      <c r="K79" s="7" t="s">
        <v>29</v>
      </c>
      <c r="L79" s="7" t="s">
        <v>31</v>
      </c>
      <c r="M79" s="31"/>
      <c r="N79" s="7" t="s">
        <v>28</v>
      </c>
      <c r="O79" s="7" t="s">
        <v>29</v>
      </c>
      <c r="P79" s="7" t="s">
        <v>31</v>
      </c>
      <c r="Q79" s="31"/>
      <c r="R79" s="7" t="s">
        <v>28</v>
      </c>
      <c r="S79" s="7" t="s">
        <v>29</v>
      </c>
      <c r="T79" s="8" t="s">
        <v>31</v>
      </c>
      <c r="U79" s="1" t="s">
        <v>75</v>
      </c>
      <c r="V79" t="s">
        <v>39</v>
      </c>
      <c r="W79" t="s">
        <v>39</v>
      </c>
      <c r="X79" t="s">
        <v>31</v>
      </c>
    </row>
    <row r="80" spans="1:24" ht="15" customHeight="1" x14ac:dyDescent="0.25">
      <c r="A80" s="28" t="s">
        <v>26</v>
      </c>
      <c r="B80" s="4">
        <v>-5</v>
      </c>
      <c r="C80" s="4">
        <v>-5</v>
      </c>
      <c r="D80" s="32">
        <f>IF(B80&gt;0,1,0)</f>
        <v>0</v>
      </c>
      <c r="E80" s="28" t="s">
        <v>24</v>
      </c>
      <c r="F80" s="4">
        <v>5</v>
      </c>
      <c r="G80" s="4">
        <v>-10</v>
      </c>
      <c r="H80" s="32">
        <f>IF(F80&gt;0,1,0)</f>
        <v>1</v>
      </c>
      <c r="I80" s="28" t="s">
        <v>24</v>
      </c>
      <c r="J80" s="4">
        <v>-50</v>
      </c>
      <c r="K80" s="4">
        <v>0</v>
      </c>
      <c r="L80" s="32">
        <f>IF(J80&gt;0,1,0)</f>
        <v>0</v>
      </c>
      <c r="M80" s="28" t="s">
        <v>27</v>
      </c>
      <c r="N80" s="4">
        <v>-30</v>
      </c>
      <c r="O80" s="4">
        <v>20</v>
      </c>
      <c r="P80" s="32">
        <f>IF(N80&gt;0,1,0)</f>
        <v>0</v>
      </c>
      <c r="Q80" s="28" t="s">
        <v>22</v>
      </c>
      <c r="R80" s="4">
        <v>30</v>
      </c>
      <c r="S80" s="4">
        <v>-40</v>
      </c>
      <c r="T80" s="34">
        <f>IF(R80&gt;0,1,0)</f>
        <v>1</v>
      </c>
      <c r="U80" s="4" t="s">
        <v>27</v>
      </c>
      <c r="V80">
        <f>AVERAGE(B87,N80,R81)</f>
        <v>-18.333333333333332</v>
      </c>
      <c r="W80">
        <f>AVERAGE(C87,O80,S81)</f>
        <v>11.666666666666666</v>
      </c>
      <c r="X80">
        <f>AVERAGE(D87,P80,T81)</f>
        <v>0</v>
      </c>
    </row>
    <row r="81" spans="1:30" ht="15" customHeight="1" x14ac:dyDescent="0.25">
      <c r="A81" s="28" t="s">
        <v>23</v>
      </c>
      <c r="B81" s="4">
        <v>5</v>
      </c>
      <c r="C81" s="4">
        <v>-10</v>
      </c>
      <c r="D81" s="32">
        <f t="shared" ref="D81:D87" si="49">IF(B81&gt;0,1,0)</f>
        <v>1</v>
      </c>
      <c r="E81" s="28" t="s">
        <v>26</v>
      </c>
      <c r="F81" s="4">
        <v>10</v>
      </c>
      <c r="G81" s="4">
        <v>-10</v>
      </c>
      <c r="H81" s="32">
        <f t="shared" ref="H81:H87" si="50">IF(F81&gt;0,1,0)</f>
        <v>1</v>
      </c>
      <c r="I81" s="28" t="s">
        <v>23</v>
      </c>
      <c r="J81" s="4">
        <v>-5</v>
      </c>
      <c r="K81" s="4">
        <v>5</v>
      </c>
      <c r="L81" s="32">
        <f t="shared" ref="L81:L87" si="51">IF(J81&gt;0,1,0)</f>
        <v>0</v>
      </c>
      <c r="M81" s="28" t="s">
        <v>21</v>
      </c>
      <c r="N81" s="4">
        <v>-15</v>
      </c>
      <c r="O81" s="4">
        <v>10</v>
      </c>
      <c r="P81" s="32">
        <f t="shared" ref="P81:P87" si="52">IF(N81&gt;0,1,0)</f>
        <v>0</v>
      </c>
      <c r="Q81" s="28" t="s">
        <v>20</v>
      </c>
      <c r="R81" s="4">
        <v>-15</v>
      </c>
      <c r="S81" s="4">
        <v>5</v>
      </c>
      <c r="T81" s="34">
        <f t="shared" ref="T81:T87" si="53">IF(R81&gt;0,1,0)</f>
        <v>0</v>
      </c>
      <c r="U81" t="s">
        <v>40</v>
      </c>
      <c r="V81">
        <f>AVERAGE(J83,J85,R83)</f>
        <v>-18.333333333333332</v>
      </c>
      <c r="W81">
        <f>AVERAGE(K83,K85,S83)</f>
        <v>13.333333333333334</v>
      </c>
      <c r="X81">
        <f>AVERAGE(L83,L85,T83)</f>
        <v>0</v>
      </c>
    </row>
    <row r="82" spans="1:30" ht="15" customHeight="1" x14ac:dyDescent="0.25">
      <c r="A82" s="28" t="s">
        <v>26</v>
      </c>
      <c r="B82" s="4">
        <v>10</v>
      </c>
      <c r="C82" s="4">
        <v>-15</v>
      </c>
      <c r="D82" s="32">
        <f t="shared" si="49"/>
        <v>1</v>
      </c>
      <c r="E82" s="28" t="s">
        <v>22</v>
      </c>
      <c r="F82" s="4">
        <v>30</v>
      </c>
      <c r="G82" s="4">
        <v>-40</v>
      </c>
      <c r="H82" s="32">
        <f t="shared" si="50"/>
        <v>1</v>
      </c>
      <c r="I82" s="28" t="s">
        <v>23</v>
      </c>
      <c r="J82" s="4">
        <v>10</v>
      </c>
      <c r="K82" s="4">
        <v>-10</v>
      </c>
      <c r="L82" s="32">
        <f t="shared" si="51"/>
        <v>1</v>
      </c>
      <c r="M82" s="28" t="s">
        <v>23</v>
      </c>
      <c r="N82" s="4">
        <v>-5</v>
      </c>
      <c r="O82" s="4">
        <v>10</v>
      </c>
      <c r="P82" s="32">
        <f t="shared" si="52"/>
        <v>0</v>
      </c>
      <c r="Q82" s="28" t="s">
        <v>24</v>
      </c>
      <c r="R82" s="4">
        <v>5</v>
      </c>
      <c r="S82" s="4">
        <v>-15</v>
      </c>
      <c r="T82" s="34">
        <f t="shared" si="53"/>
        <v>1</v>
      </c>
      <c r="U82" t="s">
        <v>41</v>
      </c>
      <c r="V82">
        <f>AVERAGE(B86,F82,F84,J84,J86,J87,N83,N86,R80,R86)</f>
        <v>32.299999999999997</v>
      </c>
      <c r="W82">
        <f>AVERAGE(C86,G82,G84,K84,K86,K87,O83,O86,S80,S86)</f>
        <v>-40.5</v>
      </c>
      <c r="X82">
        <f>AVERAGE(D86,H82,H84,L84,L86,L87,P83,P86,T80,T86)</f>
        <v>1</v>
      </c>
    </row>
    <row r="83" spans="1:30" ht="15" customHeight="1" x14ac:dyDescent="0.25">
      <c r="A83" s="28" t="s">
        <v>24</v>
      </c>
      <c r="B83" s="4">
        <v>10</v>
      </c>
      <c r="C83" s="4">
        <v>-10</v>
      </c>
      <c r="D83" s="32">
        <f t="shared" si="49"/>
        <v>1</v>
      </c>
      <c r="E83" s="28" t="s">
        <v>23</v>
      </c>
      <c r="F83" s="4">
        <v>5</v>
      </c>
      <c r="G83" s="4">
        <v>-10</v>
      </c>
      <c r="H83" s="32">
        <f t="shared" si="50"/>
        <v>1</v>
      </c>
      <c r="I83" s="28" t="s">
        <v>25</v>
      </c>
      <c r="J83" s="4">
        <v>-10</v>
      </c>
      <c r="K83" s="4">
        <v>5</v>
      </c>
      <c r="L83" s="32">
        <f t="shared" si="51"/>
        <v>0</v>
      </c>
      <c r="M83" s="28" t="s">
        <v>22</v>
      </c>
      <c r="N83" s="4">
        <v>30</v>
      </c>
      <c r="O83" s="4">
        <v>-38</v>
      </c>
      <c r="P83" s="32">
        <f t="shared" si="52"/>
        <v>1</v>
      </c>
      <c r="Q83" s="28" t="s">
        <v>25</v>
      </c>
      <c r="R83" s="4">
        <v>-35</v>
      </c>
      <c r="S83" s="4">
        <v>20</v>
      </c>
      <c r="T83" s="34">
        <f t="shared" si="53"/>
        <v>0</v>
      </c>
      <c r="U83" s="3" t="s">
        <v>23</v>
      </c>
      <c r="V83" s="3">
        <f>AVERAGE(B81,F83,F86,J81,J82,N82,N84,N85,R84,R87)</f>
        <v>-1</v>
      </c>
      <c r="W83" s="3">
        <f>AVERAGE(C81,G83,G86,K81,K82,O82,O84,O85,S84,S87)</f>
        <v>-1</v>
      </c>
      <c r="X83" s="3">
        <f>AVERAGE(D81,H83,H86,L81,L82,P82,P84,P85,T84,T87)</f>
        <v>0.5</v>
      </c>
    </row>
    <row r="84" spans="1:30" ht="15" customHeight="1" x14ac:dyDescent="0.25">
      <c r="A84" s="28" t="s">
        <v>26</v>
      </c>
      <c r="B84" s="4">
        <v>15</v>
      </c>
      <c r="C84" s="4">
        <v>-20</v>
      </c>
      <c r="D84" s="32">
        <f t="shared" si="49"/>
        <v>1</v>
      </c>
      <c r="E84" s="28" t="s">
        <v>22</v>
      </c>
      <c r="F84" s="4">
        <v>38</v>
      </c>
      <c r="G84" s="4">
        <v>-42</v>
      </c>
      <c r="H84" s="32">
        <f t="shared" si="50"/>
        <v>1</v>
      </c>
      <c r="I84" s="28" t="s">
        <v>22</v>
      </c>
      <c r="J84" s="4">
        <v>35</v>
      </c>
      <c r="K84" s="4">
        <v>-40</v>
      </c>
      <c r="L84" s="32">
        <f t="shared" si="51"/>
        <v>1</v>
      </c>
      <c r="M84" s="28" t="s">
        <v>23</v>
      </c>
      <c r="N84" s="4">
        <v>-15</v>
      </c>
      <c r="O84" s="4">
        <v>10</v>
      </c>
      <c r="P84" s="32">
        <f t="shared" si="52"/>
        <v>0</v>
      </c>
      <c r="Q84" s="28" t="s">
        <v>23</v>
      </c>
      <c r="R84" s="4">
        <v>-15</v>
      </c>
      <c r="S84" s="4">
        <v>10</v>
      </c>
      <c r="T84" s="34">
        <f t="shared" si="53"/>
        <v>0</v>
      </c>
      <c r="U84" s="4" t="s">
        <v>26</v>
      </c>
      <c r="V84" s="3">
        <f>AVERAGE(B80,B84,B82,F81,N87)</f>
        <v>11</v>
      </c>
      <c r="W84" s="3">
        <f>AVERAGE(C80,C84,C82,G81,O87)</f>
        <v>-18</v>
      </c>
      <c r="X84" s="3">
        <f>AVERAGE(D80,D84,D82,H81,P87)</f>
        <v>0.8</v>
      </c>
    </row>
    <row r="85" spans="1:30" ht="15" customHeight="1" x14ac:dyDescent="0.25">
      <c r="A85" s="28" t="s">
        <v>21</v>
      </c>
      <c r="B85" s="4">
        <v>10</v>
      </c>
      <c r="C85" s="4">
        <v>-10</v>
      </c>
      <c r="D85" s="32">
        <f t="shared" si="49"/>
        <v>1</v>
      </c>
      <c r="E85" s="28" t="s">
        <v>21</v>
      </c>
      <c r="F85" s="4">
        <v>10</v>
      </c>
      <c r="G85" s="4">
        <v>-15</v>
      </c>
      <c r="H85" s="32">
        <f t="shared" si="50"/>
        <v>1</v>
      </c>
      <c r="I85" s="28" t="s">
        <v>25</v>
      </c>
      <c r="J85" s="4">
        <v>-10</v>
      </c>
      <c r="K85" s="4">
        <v>15</v>
      </c>
      <c r="L85" s="32">
        <f t="shared" si="51"/>
        <v>0</v>
      </c>
      <c r="M85" s="28" t="s">
        <v>23</v>
      </c>
      <c r="N85" s="4">
        <v>-5</v>
      </c>
      <c r="O85" s="4">
        <v>5</v>
      </c>
      <c r="P85" s="32">
        <f t="shared" si="52"/>
        <v>0</v>
      </c>
      <c r="Q85" s="28" t="s">
        <v>21</v>
      </c>
      <c r="R85" s="4">
        <v>5</v>
      </c>
      <c r="S85" s="4">
        <v>-10</v>
      </c>
      <c r="T85" s="34">
        <f t="shared" si="53"/>
        <v>1</v>
      </c>
      <c r="U85" s="4" t="s">
        <v>21</v>
      </c>
      <c r="V85" s="3">
        <f>AVERAGE(B85,F85,F87,N81,R85)</f>
        <v>3</v>
      </c>
      <c r="W85" s="3">
        <f>AVERAGE(C85,G85,G87,O81,S85)</f>
        <v>-6</v>
      </c>
      <c r="X85" s="3">
        <f>AVERAGE(D85,H85,H87,P81,T85)</f>
        <v>0.8</v>
      </c>
    </row>
    <row r="86" spans="1:30" ht="15" customHeight="1" x14ac:dyDescent="0.25">
      <c r="A86" s="28" t="s">
        <v>22</v>
      </c>
      <c r="B86" s="4">
        <v>25</v>
      </c>
      <c r="C86" s="4">
        <v>-40</v>
      </c>
      <c r="D86" s="32">
        <f t="shared" si="49"/>
        <v>1</v>
      </c>
      <c r="E86" s="28" t="s">
        <v>23</v>
      </c>
      <c r="F86" s="4">
        <v>5</v>
      </c>
      <c r="G86" s="4">
        <v>-10</v>
      </c>
      <c r="H86" s="32">
        <f t="shared" si="50"/>
        <v>1</v>
      </c>
      <c r="I86" s="28" t="s">
        <v>22</v>
      </c>
      <c r="J86" s="4">
        <v>30</v>
      </c>
      <c r="K86" s="4">
        <v>-35</v>
      </c>
      <c r="L86" s="32">
        <f t="shared" si="51"/>
        <v>1</v>
      </c>
      <c r="M86" s="28" t="s">
        <v>22</v>
      </c>
      <c r="N86" s="4">
        <v>30</v>
      </c>
      <c r="O86" s="4">
        <v>-40</v>
      </c>
      <c r="P86" s="32">
        <f t="shared" si="52"/>
        <v>1</v>
      </c>
      <c r="Q86" s="28" t="s">
        <v>22</v>
      </c>
      <c r="R86" s="4">
        <v>35</v>
      </c>
      <c r="S86" s="4">
        <v>-45</v>
      </c>
      <c r="T86" s="34">
        <f t="shared" si="53"/>
        <v>1</v>
      </c>
      <c r="U86" s="4" t="s">
        <v>24</v>
      </c>
      <c r="V86" s="3">
        <f>AVERAGE(B83,F80,J80,R82)</f>
        <v>-7.5</v>
      </c>
      <c r="W86" s="3">
        <f>AVERAGE(C83,G80,K80,S82)</f>
        <v>-8.75</v>
      </c>
      <c r="X86" s="3">
        <f>AVERAGE(D83,H80,L80,T82)</f>
        <v>0.75</v>
      </c>
    </row>
    <row r="87" spans="1:30" ht="15" customHeight="1" x14ac:dyDescent="0.25">
      <c r="A87" s="29" t="s">
        <v>20</v>
      </c>
      <c r="B87" s="12">
        <v>-10</v>
      </c>
      <c r="C87" s="12">
        <v>10</v>
      </c>
      <c r="D87" s="33">
        <f t="shared" si="49"/>
        <v>0</v>
      </c>
      <c r="E87" s="29" t="s">
        <v>21</v>
      </c>
      <c r="F87" s="12">
        <v>5</v>
      </c>
      <c r="G87" s="12">
        <v>-5</v>
      </c>
      <c r="H87" s="33">
        <f t="shared" si="50"/>
        <v>1</v>
      </c>
      <c r="I87" s="29" t="s">
        <v>22</v>
      </c>
      <c r="J87" s="12">
        <v>40</v>
      </c>
      <c r="K87" s="12">
        <v>-45</v>
      </c>
      <c r="L87" s="33">
        <f t="shared" si="51"/>
        <v>1</v>
      </c>
      <c r="M87" s="29" t="s">
        <v>26</v>
      </c>
      <c r="N87" s="12">
        <v>25</v>
      </c>
      <c r="O87" s="12">
        <v>-40</v>
      </c>
      <c r="P87" s="33">
        <f t="shared" si="52"/>
        <v>1</v>
      </c>
      <c r="Q87" s="29" t="s">
        <v>23</v>
      </c>
      <c r="R87" s="12">
        <v>10</v>
      </c>
      <c r="S87" s="12">
        <v>-10</v>
      </c>
      <c r="T87" s="35">
        <f t="shared" si="53"/>
        <v>1</v>
      </c>
      <c r="U87" s="26"/>
      <c r="V87" s="26"/>
      <c r="W87" s="3"/>
    </row>
    <row r="88" spans="1:30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6"/>
      <c r="R88" s="26"/>
      <c r="S88" s="26"/>
      <c r="T88" s="26"/>
      <c r="U88" s="26"/>
      <c r="V88" s="26"/>
      <c r="W88" s="26"/>
      <c r="X88" s="3"/>
    </row>
    <row r="89" spans="1:30" ht="15" customHeight="1" x14ac:dyDescent="0.25">
      <c r="A89" s="25" t="s">
        <v>12</v>
      </c>
      <c r="B89" s="3"/>
      <c r="C89" s="3" t="s">
        <v>13</v>
      </c>
      <c r="D89" s="39">
        <v>8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6"/>
      <c r="R89" s="26"/>
      <c r="S89" s="26"/>
      <c r="T89" s="26"/>
      <c r="U89" s="26"/>
      <c r="V89" s="26"/>
      <c r="W89" s="26"/>
      <c r="X89" s="3"/>
    </row>
    <row r="90" spans="1:30" ht="15" customHeight="1" x14ac:dyDescent="0.25">
      <c r="A90" s="24"/>
      <c r="B90" s="3"/>
      <c r="C90" s="3" t="s">
        <v>14</v>
      </c>
      <c r="D90" s="40">
        <v>4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6"/>
      <c r="R90" s="26"/>
      <c r="S90" s="26"/>
      <c r="T90" s="26"/>
      <c r="U90" s="26"/>
      <c r="V90" s="26"/>
      <c r="W90" s="26"/>
      <c r="X90" s="3"/>
    </row>
    <row r="91" spans="1:30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6"/>
      <c r="R91" s="26"/>
      <c r="S91" s="26"/>
      <c r="T91" s="26"/>
      <c r="U91" s="26"/>
      <c r="V91" s="26"/>
      <c r="W91" s="26"/>
      <c r="X91" s="3"/>
    </row>
    <row r="92" spans="1:30" ht="15" customHeight="1" x14ac:dyDescent="0.25">
      <c r="P92" s="3"/>
      <c r="Q92" s="26"/>
      <c r="R92" s="26"/>
      <c r="S92" s="26"/>
      <c r="T92" s="26"/>
      <c r="U92" s="26"/>
      <c r="V92" s="26"/>
      <c r="W92" s="26"/>
      <c r="X92" s="3"/>
    </row>
    <row r="93" spans="1:30" ht="15" customHeight="1" x14ac:dyDescent="0.25">
      <c r="P93" s="3"/>
      <c r="Q93" s="26"/>
      <c r="R93" s="26"/>
      <c r="S93" s="26"/>
      <c r="T93" s="26"/>
      <c r="U93" s="26"/>
      <c r="V93" s="26"/>
      <c r="W93" s="26"/>
      <c r="X93" s="3"/>
    </row>
    <row r="94" spans="1:30" ht="15" customHeight="1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6"/>
      <c r="R94" s="26"/>
      <c r="S94" s="26"/>
      <c r="T94" s="26"/>
      <c r="U94" s="26"/>
      <c r="V94" s="26"/>
      <c r="W94" s="26"/>
      <c r="X94" s="3"/>
    </row>
    <row r="95" spans="1:30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7:30" ht="15" customHeight="1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3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3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3"/>
      <c r="AD100" s="3"/>
    </row>
    <row r="101" spans="17:30" ht="15" customHeight="1" x14ac:dyDescent="0.25">
      <c r="Q101" s="26"/>
      <c r="R101" s="26"/>
      <c r="S101" s="3"/>
      <c r="T101" s="26"/>
      <c r="U101" s="26"/>
      <c r="V101" s="3"/>
      <c r="W101" s="26"/>
      <c r="X101" s="26"/>
      <c r="Y101" s="3"/>
      <c r="Z101" s="26"/>
      <c r="AA101" s="26"/>
      <c r="AB101" s="3"/>
      <c r="AC101" s="3"/>
      <c r="AD101" s="3"/>
    </row>
    <row r="102" spans="17:30" ht="15" customHeight="1" x14ac:dyDescent="0.25">
      <c r="Q102" s="26"/>
      <c r="R102" s="26"/>
      <c r="S102" s="3"/>
      <c r="T102" s="26"/>
      <c r="U102" s="26"/>
      <c r="V102" s="3"/>
      <c r="W102" s="26"/>
      <c r="X102" s="26"/>
      <c r="Y102" s="3"/>
      <c r="Z102" s="26"/>
      <c r="AA102" s="26"/>
      <c r="AB102" s="3"/>
      <c r="AC102" s="3"/>
      <c r="AD102" s="3"/>
    </row>
    <row r="103" spans="17:30" ht="15" customHeight="1" x14ac:dyDescent="0.25">
      <c r="Q103" s="26"/>
      <c r="R103" s="26"/>
      <c r="S103" s="3"/>
      <c r="T103" s="26"/>
      <c r="U103" s="26"/>
      <c r="V103" s="3"/>
      <c r="W103" s="26"/>
      <c r="X103" s="26"/>
      <c r="Y103" s="3"/>
      <c r="Z103" s="26"/>
      <c r="AA103" s="26"/>
      <c r="AB103" s="3"/>
      <c r="AC103" s="3"/>
      <c r="AD103" s="3"/>
    </row>
    <row r="104" spans="17:30" ht="15" customHeight="1" x14ac:dyDescent="0.25">
      <c r="Q104" s="26"/>
      <c r="R104" s="26"/>
      <c r="S104" s="3"/>
      <c r="T104" s="26"/>
      <c r="U104" s="26"/>
      <c r="V104" s="3"/>
      <c r="W104" s="26"/>
      <c r="X104" s="26"/>
      <c r="Y104" s="3"/>
      <c r="Z104" s="26"/>
      <c r="AA104" s="26"/>
      <c r="AB104" s="3"/>
      <c r="AC104" s="3"/>
      <c r="AD104" s="3"/>
    </row>
    <row r="105" spans="17:30" ht="15" customHeight="1" x14ac:dyDescent="0.25">
      <c r="Q105" s="26"/>
      <c r="R105" s="26"/>
      <c r="S105" s="3"/>
      <c r="T105" s="26"/>
      <c r="U105" s="26"/>
      <c r="V105" s="3"/>
      <c r="W105" s="26"/>
      <c r="X105" s="26"/>
      <c r="Y105" s="3"/>
      <c r="Z105" s="26"/>
      <c r="AA105" s="26"/>
      <c r="AB105" s="3"/>
      <c r="AC105" s="3"/>
      <c r="AD105" s="3"/>
    </row>
    <row r="106" spans="17:30" ht="15" customHeight="1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7:30" ht="15" customHeight="1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7:30" ht="15" customHeight="1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7:30" ht="15" customHeight="1" x14ac:dyDescent="0.25">
      <c r="Q109" s="26"/>
      <c r="R109" s="26"/>
      <c r="S109" s="3"/>
      <c r="T109" s="26"/>
      <c r="U109" s="26"/>
      <c r="V109" s="3"/>
      <c r="W109" s="26"/>
      <c r="X109" s="26"/>
      <c r="Y109" s="3"/>
      <c r="Z109" s="26"/>
      <c r="AA109" s="26"/>
      <c r="AB109" s="3"/>
      <c r="AC109" s="26"/>
      <c r="AD109" s="3"/>
    </row>
    <row r="110" spans="17:30" ht="15" customHeight="1" x14ac:dyDescent="0.25">
      <c r="Q110" s="26"/>
      <c r="R110" s="26"/>
      <c r="S110" s="3"/>
      <c r="T110" s="26"/>
      <c r="U110" s="26"/>
      <c r="V110" s="3"/>
      <c r="W110" s="26"/>
      <c r="X110" s="26"/>
      <c r="Y110" s="3"/>
      <c r="Z110" s="26"/>
      <c r="AA110" s="26"/>
      <c r="AB110" s="3"/>
      <c r="AC110" s="26"/>
      <c r="AD110" s="3"/>
    </row>
    <row r="111" spans="17:30" ht="15" customHeight="1" x14ac:dyDescent="0.25">
      <c r="Q111" s="26"/>
      <c r="R111" s="26"/>
      <c r="S111" s="3"/>
      <c r="T111" s="26"/>
      <c r="U111" s="26"/>
      <c r="V111" s="3"/>
      <c r="W111" s="26"/>
      <c r="X111" s="26"/>
      <c r="Y111" s="3"/>
      <c r="Z111" s="26"/>
      <c r="AA111" s="26"/>
      <c r="AB111" s="3"/>
      <c r="AC111" s="26"/>
      <c r="AD111" s="3"/>
    </row>
    <row r="112" spans="17:30" ht="15" customHeight="1" x14ac:dyDescent="0.25">
      <c r="Q112" s="26"/>
      <c r="R112" s="26"/>
      <c r="S112" s="3"/>
      <c r="T112" s="26"/>
      <c r="U112" s="26"/>
      <c r="V112" s="3"/>
      <c r="W112" s="26"/>
      <c r="X112" s="26"/>
      <c r="Y112" s="3"/>
      <c r="Z112" s="26"/>
      <c r="AA112" s="26"/>
      <c r="AB112" s="3"/>
      <c r="AC112" s="26"/>
      <c r="AD112" s="3"/>
    </row>
    <row r="113" spans="17:30" ht="15" customHeight="1" x14ac:dyDescent="0.25">
      <c r="Q113" s="26"/>
      <c r="R113" s="26"/>
      <c r="S113" s="3"/>
      <c r="T113" s="26"/>
      <c r="U113" s="26"/>
      <c r="V113" s="3"/>
      <c r="W113" s="26"/>
      <c r="X113" s="26"/>
      <c r="Y113" s="3"/>
      <c r="Z113" s="26"/>
      <c r="AA113" s="26"/>
      <c r="AB113" s="3"/>
      <c r="AC113" s="26"/>
      <c r="AD113" s="3"/>
    </row>
    <row r="114" spans="17:30" ht="15" customHeight="1" x14ac:dyDescent="0.25">
      <c r="Q114" s="26"/>
      <c r="R114" s="26"/>
      <c r="S114" s="3"/>
      <c r="T114" s="26"/>
      <c r="U114" s="26"/>
      <c r="V114" s="3"/>
      <c r="W114" s="26"/>
      <c r="X114" s="26"/>
      <c r="Y114" s="3"/>
      <c r="Z114" s="26"/>
      <c r="AA114" s="26"/>
      <c r="AB114" s="3"/>
      <c r="AC114" s="26"/>
      <c r="AD114" s="3"/>
    </row>
    <row r="115" spans="17:30" ht="15" customHeight="1" x14ac:dyDescent="0.25">
      <c r="Q115" s="26"/>
      <c r="R115" s="26"/>
      <c r="S115" s="3"/>
      <c r="T115" s="26"/>
      <c r="U115" s="26"/>
      <c r="V115" s="3"/>
      <c r="W115" s="26"/>
      <c r="X115" s="26"/>
      <c r="Y115" s="3"/>
      <c r="Z115" s="26"/>
      <c r="AA115" s="26"/>
      <c r="AB115" s="3"/>
      <c r="AC115" s="26"/>
      <c r="AD115" s="3"/>
    </row>
    <row r="116" spans="17:30" ht="15" customHeight="1" x14ac:dyDescent="0.25">
      <c r="Q116" s="26"/>
      <c r="R116" s="26"/>
      <c r="S116" s="3"/>
      <c r="T116" s="26"/>
      <c r="U116" s="26"/>
      <c r="V116" s="3"/>
      <c r="W116" s="26"/>
      <c r="X116" s="26"/>
      <c r="Y116" s="3"/>
      <c r="Z116" s="26"/>
      <c r="AA116" s="26"/>
      <c r="AB116" s="3"/>
      <c r="AC116" s="26"/>
      <c r="AD116" s="3"/>
    </row>
    <row r="117" spans="17:30" ht="15" customHeight="1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7:30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7:30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7:30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7:30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zoomScaleNormal="100" workbookViewId="0">
      <selection activeCell="P23" sqref="P23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2" spans="1:21" ht="15" customHeight="1" x14ac:dyDescent="0.25">
      <c r="A2" s="25" t="s">
        <v>12</v>
      </c>
      <c r="B2" s="3"/>
      <c r="C2" s="3" t="s">
        <v>13</v>
      </c>
      <c r="D2" s="39">
        <v>2</v>
      </c>
      <c r="E2" s="3"/>
      <c r="F2" s="3"/>
      <c r="G2" s="3"/>
      <c r="H2" s="3"/>
      <c r="I2" s="3"/>
      <c r="J2" s="3"/>
      <c r="K2" s="3"/>
    </row>
    <row r="3" spans="1:21" ht="15" customHeight="1" x14ac:dyDescent="0.25">
      <c r="A3" s="24"/>
      <c r="B3" s="3"/>
      <c r="C3" s="3" t="s">
        <v>14</v>
      </c>
      <c r="D3" s="40">
        <v>2</v>
      </c>
      <c r="E3" s="3"/>
      <c r="F3" s="3"/>
      <c r="G3" s="3"/>
      <c r="H3" s="3"/>
      <c r="I3" s="3"/>
      <c r="J3" s="3"/>
      <c r="K3" s="3"/>
    </row>
    <row r="4" spans="1:21" ht="15" customHeight="1" x14ac:dyDescent="0.25">
      <c r="A4" s="2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15" customHeight="1" x14ac:dyDescent="0.25">
      <c r="A5" s="24" t="s">
        <v>15</v>
      </c>
      <c r="B5" s="3"/>
      <c r="C5" s="3" t="s">
        <v>16</v>
      </c>
      <c r="D5" s="39">
        <v>2.75</v>
      </c>
      <c r="E5" s="3" t="s">
        <v>136</v>
      </c>
      <c r="F5" s="3"/>
      <c r="G5" s="3"/>
      <c r="H5" s="3"/>
      <c r="I5" s="3"/>
      <c r="J5" s="3"/>
      <c r="K5" s="3"/>
    </row>
    <row r="6" spans="1:21" ht="15" customHeight="1" x14ac:dyDescent="0.25">
      <c r="A6" s="24"/>
      <c r="B6" s="3"/>
      <c r="C6" s="4" t="s">
        <v>17</v>
      </c>
      <c r="D6" s="40">
        <v>1</v>
      </c>
      <c r="E6" s="3"/>
      <c r="F6" s="3"/>
      <c r="G6" s="3"/>
      <c r="H6" s="3"/>
      <c r="I6" s="3"/>
      <c r="J6" s="3"/>
      <c r="K6" s="3"/>
    </row>
    <row r="7" spans="1:21" ht="15" customHeight="1" x14ac:dyDescent="0.3">
      <c r="A7" s="2"/>
    </row>
    <row r="8" spans="1:21" ht="18.75" customHeight="1" x14ac:dyDescent="0.3">
      <c r="A8" s="2" t="s">
        <v>8</v>
      </c>
      <c r="P8" t="s">
        <v>36</v>
      </c>
      <c r="Q8" t="s">
        <v>2</v>
      </c>
    </row>
    <row r="9" spans="1:21" x14ac:dyDescent="0.25">
      <c r="A9" s="13" t="s">
        <v>4</v>
      </c>
      <c r="B9" s="14" t="s">
        <v>0</v>
      </c>
      <c r="C9" s="14" t="s">
        <v>1</v>
      </c>
      <c r="D9" s="14" t="s">
        <v>1</v>
      </c>
      <c r="E9" s="14" t="s">
        <v>1</v>
      </c>
      <c r="F9" s="14" t="s">
        <v>0</v>
      </c>
      <c r="G9" s="14" t="s">
        <v>0</v>
      </c>
      <c r="H9" s="14" t="s">
        <v>1</v>
      </c>
      <c r="I9" s="14" t="s">
        <v>0</v>
      </c>
      <c r="J9" s="14" t="s">
        <v>1</v>
      </c>
      <c r="K9" s="14" t="s">
        <v>0</v>
      </c>
      <c r="L9" s="14" t="s">
        <v>0</v>
      </c>
      <c r="M9" s="15" t="s">
        <v>1</v>
      </c>
      <c r="N9" s="30"/>
      <c r="O9" s="7" t="s">
        <v>32</v>
      </c>
      <c r="P9" s="7" t="e">
        <f>AVERAGE(B10,F10,G10,I10,K10,L10,D14,E14,F14,H14,J14,M14)</f>
        <v>#DIV/0!</v>
      </c>
      <c r="Q9" s="7"/>
      <c r="U9" s="5"/>
    </row>
    <row r="10" spans="1:21" x14ac:dyDescent="0.25">
      <c r="A10" s="16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  <c r="O10" t="s">
        <v>33</v>
      </c>
      <c r="P10" t="e">
        <f>AVERAGE(C10,E10,D10,H10,J10,M10,B14,C14,G14,I14,K14,L14)</f>
        <v>#DIV/0!</v>
      </c>
    </row>
    <row r="11" spans="1:21" x14ac:dyDescent="0.25">
      <c r="A11" s="16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"/>
      <c r="O11" t="s">
        <v>34</v>
      </c>
      <c r="P11" t="e">
        <f>AVERAGE(B11,F11,G11,I11,K11,L11,D15,E15,F15,H15,J15,M15)</f>
        <v>#DIV/0!</v>
      </c>
    </row>
    <row r="12" spans="1:21" x14ac:dyDescent="0.25">
      <c r="A12" s="16" t="s">
        <v>11</v>
      </c>
      <c r="B12" s="17">
        <f>IF(B10&gt;0,1,0)</f>
        <v>0</v>
      </c>
      <c r="C12" s="17">
        <f t="shared" ref="C12:M12" si="0">IF(C10&gt;0,1,0)</f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7">
        <f t="shared" si="0"/>
        <v>0</v>
      </c>
      <c r="L12" s="17">
        <f t="shared" si="0"/>
        <v>0</v>
      </c>
      <c r="M12" s="18">
        <f t="shared" si="0"/>
        <v>0</v>
      </c>
      <c r="O12" t="s">
        <v>35</v>
      </c>
      <c r="P12" t="e">
        <f>AVERAGE(C11,D11,E11,H11,J11,M11,B15,C15,G15,I15,K15,L15)</f>
        <v>#DIV/0!</v>
      </c>
    </row>
    <row r="13" spans="1:21" x14ac:dyDescent="0.25">
      <c r="A13" s="23"/>
      <c r="B13" s="14" t="s">
        <v>1</v>
      </c>
      <c r="C13" s="14" t="s">
        <v>1</v>
      </c>
      <c r="D13" s="14" t="s">
        <v>0</v>
      </c>
      <c r="E13" s="14" t="s">
        <v>0</v>
      </c>
      <c r="F13" s="14" t="s">
        <v>0</v>
      </c>
      <c r="G13" s="14" t="s">
        <v>1</v>
      </c>
      <c r="H13" s="14" t="s">
        <v>0</v>
      </c>
      <c r="I13" s="14" t="s">
        <v>1</v>
      </c>
      <c r="J13" s="14" t="s">
        <v>0</v>
      </c>
      <c r="K13" s="14" t="s">
        <v>1</v>
      </c>
      <c r="L13" s="14" t="s">
        <v>1</v>
      </c>
      <c r="M13" s="15" t="s">
        <v>0</v>
      </c>
      <c r="O13" t="s">
        <v>37</v>
      </c>
      <c r="P13">
        <f>AVERAGE(B12,F12,G12,I12,K12,L12,D16,E16,F16,H16,J16,M16)</f>
        <v>0</v>
      </c>
    </row>
    <row r="14" spans="1:21" x14ac:dyDescent="0.25">
      <c r="A14" s="16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O14" t="s">
        <v>38</v>
      </c>
      <c r="P14">
        <f>AVERAGE(C12,D12:E12,H12,J12,M12,K16,I16,G16,B16:C16,L16)</f>
        <v>0</v>
      </c>
    </row>
    <row r="15" spans="1:21" x14ac:dyDescent="0.25">
      <c r="A15" s="16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</row>
    <row r="16" spans="1:21" x14ac:dyDescent="0.25">
      <c r="A16" s="16" t="s">
        <v>11</v>
      </c>
      <c r="B16" s="19">
        <f>IF(B14&gt;0,1,0)</f>
        <v>0</v>
      </c>
      <c r="C16" s="19">
        <f t="shared" ref="C16:M16" si="1">IF(C14&gt;0,1,0)</f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20">
        <f t="shared" si="1"/>
        <v>0</v>
      </c>
    </row>
    <row r="17" spans="1:17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</row>
    <row r="18" spans="1:17" x14ac:dyDescent="0.25">
      <c r="A18" s="13" t="s">
        <v>5</v>
      </c>
      <c r="B18" s="14" t="s">
        <v>1</v>
      </c>
      <c r="C18" s="14" t="s">
        <v>0</v>
      </c>
      <c r="D18" s="14" t="s">
        <v>1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1</v>
      </c>
      <c r="J18" s="14" t="s">
        <v>0</v>
      </c>
      <c r="K18" s="14" t="s">
        <v>1</v>
      </c>
      <c r="L18" s="14" t="s">
        <v>0</v>
      </c>
      <c r="M18" s="15" t="s">
        <v>0</v>
      </c>
      <c r="N18" s="30"/>
      <c r="O18" s="7" t="s">
        <v>32</v>
      </c>
      <c r="P18" s="7">
        <f>AVERAGE(C19,E19,G19,J19,L19,M19,C23,E23,G23,H23,J23:K23)</f>
        <v>3.0833333333333335</v>
      </c>
      <c r="Q18" s="7"/>
    </row>
    <row r="19" spans="1:17" x14ac:dyDescent="0.25">
      <c r="A19" s="16" t="s">
        <v>9</v>
      </c>
      <c r="B19" s="3">
        <v>-30</v>
      </c>
      <c r="C19" s="3">
        <v>-10</v>
      </c>
      <c r="D19" s="3">
        <v>-15</v>
      </c>
      <c r="E19" s="4">
        <v>-5</v>
      </c>
      <c r="F19" s="4">
        <v>-30</v>
      </c>
      <c r="G19" s="4">
        <v>5</v>
      </c>
      <c r="H19" s="4">
        <v>-30</v>
      </c>
      <c r="I19" s="4">
        <v>-30</v>
      </c>
      <c r="J19" s="4">
        <v>10</v>
      </c>
      <c r="K19" s="4">
        <v>-30</v>
      </c>
      <c r="L19" s="4">
        <v>5</v>
      </c>
      <c r="M19" s="10">
        <v>5</v>
      </c>
      <c r="O19" t="s">
        <v>33</v>
      </c>
      <c r="P19">
        <f>AVERAGE(B19,D19,F19,H19,I19,K19,B23,D23,F23,I23,L23:M23)</f>
        <v>-19.583333333333332</v>
      </c>
    </row>
    <row r="20" spans="1:17" x14ac:dyDescent="0.25">
      <c r="A20" s="16" t="s">
        <v>10</v>
      </c>
      <c r="B20" s="3">
        <v>20</v>
      </c>
      <c r="C20" s="3">
        <v>5</v>
      </c>
      <c r="D20" s="3">
        <v>10</v>
      </c>
      <c r="E20" s="4">
        <v>5</v>
      </c>
      <c r="F20" s="4">
        <v>25</v>
      </c>
      <c r="G20" s="4">
        <v>-5</v>
      </c>
      <c r="H20" s="4">
        <v>25</v>
      </c>
      <c r="I20" s="4">
        <v>25</v>
      </c>
      <c r="J20" s="4">
        <v>-15</v>
      </c>
      <c r="K20" s="4">
        <v>20</v>
      </c>
      <c r="L20" s="4">
        <v>-10</v>
      </c>
      <c r="M20" s="10">
        <v>-10</v>
      </c>
      <c r="O20" t="s">
        <v>34</v>
      </c>
      <c r="P20">
        <f>AVERAGE(C20,E20,G20,J20,L20:M20,C24,E24,G24:H24,J24:K24)</f>
        <v>-5.833333333333333</v>
      </c>
    </row>
    <row r="21" spans="1:17" x14ac:dyDescent="0.25">
      <c r="A21" s="16" t="s">
        <v>11</v>
      </c>
      <c r="B21" s="17">
        <f>IF(B19&gt;0,1,0)</f>
        <v>0</v>
      </c>
      <c r="C21" s="17">
        <f t="shared" ref="C21:M21" si="2">IF(C19&gt;0,1,0)</f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1</v>
      </c>
      <c r="H21" s="17">
        <f t="shared" si="2"/>
        <v>0</v>
      </c>
      <c r="I21" s="17">
        <f t="shared" si="2"/>
        <v>0</v>
      </c>
      <c r="J21" s="17">
        <f t="shared" si="2"/>
        <v>1</v>
      </c>
      <c r="K21" s="17">
        <f t="shared" si="2"/>
        <v>0</v>
      </c>
      <c r="L21" s="17">
        <f t="shared" si="2"/>
        <v>1</v>
      </c>
      <c r="M21" s="18">
        <f t="shared" si="2"/>
        <v>1</v>
      </c>
      <c r="O21" t="s">
        <v>35</v>
      </c>
      <c r="P21">
        <f>AVERAGE(B20,D20,F20,H20:I20,K20,B24,D24,F24,I24,L24:M24)</f>
        <v>13.333333333333334</v>
      </c>
    </row>
    <row r="22" spans="1:17" x14ac:dyDescent="0.25">
      <c r="A22" s="23"/>
      <c r="B22" s="14" t="s">
        <v>1</v>
      </c>
      <c r="C22" s="14" t="s">
        <v>0</v>
      </c>
      <c r="D22" s="14" t="s">
        <v>1</v>
      </c>
      <c r="E22" s="14" t="s">
        <v>0</v>
      </c>
      <c r="F22" s="14" t="s">
        <v>1</v>
      </c>
      <c r="G22" s="14" t="s">
        <v>0</v>
      </c>
      <c r="H22" s="14" t="s">
        <v>0</v>
      </c>
      <c r="I22" s="14" t="s">
        <v>1</v>
      </c>
      <c r="J22" s="14" t="s">
        <v>0</v>
      </c>
      <c r="K22" s="14" t="s">
        <v>0</v>
      </c>
      <c r="L22" s="14" t="s">
        <v>1</v>
      </c>
      <c r="M22" s="15" t="s">
        <v>1</v>
      </c>
      <c r="O22" t="s">
        <v>37</v>
      </c>
      <c r="P22">
        <f>AVERAGE(C21,E21,G21,J21,L21,M21,C25,E25,G25,H25,J25,K25)</f>
        <v>0.75</v>
      </c>
    </row>
    <row r="23" spans="1:17" x14ac:dyDescent="0.25">
      <c r="A23" s="16" t="s">
        <v>9</v>
      </c>
      <c r="B23" s="3">
        <v>-20</v>
      </c>
      <c r="C23" s="3">
        <v>-5</v>
      </c>
      <c r="D23" s="3">
        <v>-5</v>
      </c>
      <c r="E23" s="4">
        <v>5</v>
      </c>
      <c r="F23" s="4">
        <v>-5</v>
      </c>
      <c r="G23" s="4">
        <v>2</v>
      </c>
      <c r="H23" s="4">
        <v>10</v>
      </c>
      <c r="I23" s="4">
        <v>-20</v>
      </c>
      <c r="J23" s="4">
        <v>5</v>
      </c>
      <c r="K23" s="4">
        <v>10</v>
      </c>
      <c r="L23" s="4">
        <v>-5</v>
      </c>
      <c r="M23" s="10">
        <v>-15</v>
      </c>
      <c r="O23" t="s">
        <v>38</v>
      </c>
      <c r="P23">
        <f>AVERAGE(B21,D21,F21,H21:I21,K21,B25,D25,F25,I25,L25:M25)</f>
        <v>0</v>
      </c>
    </row>
    <row r="24" spans="1:17" x14ac:dyDescent="0.25">
      <c r="A24" s="16" t="s">
        <v>10</v>
      </c>
      <c r="B24" s="4">
        <v>10</v>
      </c>
      <c r="C24" s="4">
        <v>0</v>
      </c>
      <c r="D24" s="4">
        <v>5</v>
      </c>
      <c r="E24" s="4">
        <v>-5</v>
      </c>
      <c r="F24" s="4">
        <v>0</v>
      </c>
      <c r="G24" s="4">
        <v>-5</v>
      </c>
      <c r="H24" s="4">
        <v>-10</v>
      </c>
      <c r="I24" s="4">
        <v>10</v>
      </c>
      <c r="J24" s="4">
        <v>-5</v>
      </c>
      <c r="K24" s="4">
        <v>-15</v>
      </c>
      <c r="L24" s="4">
        <v>0</v>
      </c>
      <c r="M24" s="10">
        <v>10</v>
      </c>
    </row>
    <row r="25" spans="1:17" x14ac:dyDescent="0.25">
      <c r="A25" s="16" t="s">
        <v>11</v>
      </c>
      <c r="B25" s="19">
        <f>IF(B23&gt;0,1,0)</f>
        <v>0</v>
      </c>
      <c r="C25" s="19">
        <f t="shared" ref="C25:M25" si="3">IF(C23&gt;0,1,0)</f>
        <v>0</v>
      </c>
      <c r="D25" s="19">
        <f t="shared" si="3"/>
        <v>0</v>
      </c>
      <c r="E25" s="19">
        <f t="shared" si="3"/>
        <v>1</v>
      </c>
      <c r="F25" s="19">
        <f t="shared" si="3"/>
        <v>0</v>
      </c>
      <c r="G25" s="19">
        <f t="shared" si="3"/>
        <v>1</v>
      </c>
      <c r="H25" s="19">
        <f t="shared" si="3"/>
        <v>1</v>
      </c>
      <c r="I25" s="19">
        <f t="shared" si="3"/>
        <v>0</v>
      </c>
      <c r="J25" s="19">
        <f t="shared" si="3"/>
        <v>1</v>
      </c>
      <c r="K25" s="19">
        <f t="shared" si="3"/>
        <v>1</v>
      </c>
      <c r="L25" s="19">
        <f t="shared" si="3"/>
        <v>0</v>
      </c>
      <c r="M25" s="20">
        <f t="shared" si="3"/>
        <v>0</v>
      </c>
    </row>
    <row r="26" spans="1:17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</row>
    <row r="27" spans="1:17" x14ac:dyDescent="0.25">
      <c r="A27" s="13" t="s">
        <v>6</v>
      </c>
      <c r="B27" s="14" t="s">
        <v>1</v>
      </c>
      <c r="C27" s="14" t="s">
        <v>0</v>
      </c>
      <c r="D27" s="14" t="s">
        <v>0</v>
      </c>
      <c r="E27" s="14" t="s">
        <v>1</v>
      </c>
      <c r="F27" s="14" t="s">
        <v>1</v>
      </c>
      <c r="G27" s="14" t="s">
        <v>0</v>
      </c>
      <c r="H27" s="14" t="s">
        <v>1</v>
      </c>
      <c r="I27" s="14" t="s">
        <v>1</v>
      </c>
      <c r="J27" s="14" t="s">
        <v>1</v>
      </c>
      <c r="K27" s="14" t="s">
        <v>0</v>
      </c>
      <c r="L27" s="14" t="s">
        <v>0</v>
      </c>
      <c r="M27" s="15" t="s">
        <v>0</v>
      </c>
      <c r="N27" s="30"/>
      <c r="O27" s="7" t="s">
        <v>32</v>
      </c>
      <c r="P27" s="7" t="e">
        <f>AVERAGE(C28,D28,G28,K28,L28,M28,C32:D32,G32,F32,I32,L32)</f>
        <v>#DIV/0!</v>
      </c>
      <c r="Q27" s="7"/>
    </row>
    <row r="28" spans="1:17" x14ac:dyDescent="0.25">
      <c r="A28" s="16" t="s">
        <v>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"/>
      <c r="O28" t="s">
        <v>33</v>
      </c>
      <c r="P28" t="e">
        <f>AVERAGE(B28,E28:F28,H28:J28,B32,E32,H32,J32:K32,M32)</f>
        <v>#DIV/0!</v>
      </c>
    </row>
    <row r="29" spans="1:17" x14ac:dyDescent="0.25">
      <c r="A29" s="16" t="s">
        <v>10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"/>
      <c r="O29" t="s">
        <v>34</v>
      </c>
      <c r="P29" t="e">
        <f>AVERAGE(C29:D29,G29,K29:M29,C33:D33,F33:G33,I33,L33)</f>
        <v>#DIV/0!</v>
      </c>
    </row>
    <row r="30" spans="1:17" x14ac:dyDescent="0.25">
      <c r="A30" s="16" t="s">
        <v>11</v>
      </c>
      <c r="B30" s="17">
        <f>IF(B28&gt;0,1,0)</f>
        <v>0</v>
      </c>
      <c r="C30" s="17">
        <f t="shared" ref="C30:M30" si="4">IF(C28&gt;0,1,0)</f>
        <v>0</v>
      </c>
      <c r="D30" s="17">
        <f t="shared" si="4"/>
        <v>0</v>
      </c>
      <c r="E30" s="17">
        <f t="shared" si="4"/>
        <v>0</v>
      </c>
      <c r="F30" s="17">
        <f t="shared" si="4"/>
        <v>0</v>
      </c>
      <c r="G30" s="17">
        <f t="shared" si="4"/>
        <v>0</v>
      </c>
      <c r="H30" s="17">
        <f t="shared" si="4"/>
        <v>0</v>
      </c>
      <c r="I30" s="17">
        <f t="shared" si="4"/>
        <v>0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8">
        <f t="shared" si="4"/>
        <v>0</v>
      </c>
      <c r="O30" t="s">
        <v>35</v>
      </c>
      <c r="P30" t="e">
        <f>AVERAGE(B29,E29,F29,H29,I29,J29,B33,E33,H33,J33:K33,M33)</f>
        <v>#DIV/0!</v>
      </c>
    </row>
    <row r="31" spans="1:17" x14ac:dyDescent="0.25">
      <c r="A31" s="23"/>
      <c r="B31" s="14" t="s">
        <v>1</v>
      </c>
      <c r="C31" s="14" t="s">
        <v>0</v>
      </c>
      <c r="D31" s="14" t="s">
        <v>0</v>
      </c>
      <c r="E31" s="14" t="s">
        <v>1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1</v>
      </c>
      <c r="K31" s="14" t="s">
        <v>1</v>
      </c>
      <c r="L31" s="14" t="s">
        <v>0</v>
      </c>
      <c r="M31" s="15" t="s">
        <v>1</v>
      </c>
      <c r="O31" t="s">
        <v>37</v>
      </c>
      <c r="P31">
        <f>AVERAGE(C30,D30,G30,K30:M30,C34:D34,F34:G34,I34,L34)</f>
        <v>0</v>
      </c>
    </row>
    <row r="32" spans="1:17" x14ac:dyDescent="0.25">
      <c r="A32" s="16" t="s">
        <v>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"/>
      <c r="O32" t="s">
        <v>38</v>
      </c>
      <c r="P32">
        <f>AVERAGE(B30,E30:F30,H30:J30,B34,E34,H34,J34:K34,M34)</f>
        <v>0</v>
      </c>
    </row>
    <row r="33" spans="1:29" x14ac:dyDescent="0.25">
      <c r="A33" s="16" t="s">
        <v>10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29" x14ac:dyDescent="0.25">
      <c r="A34" s="16" t="s">
        <v>11</v>
      </c>
      <c r="B34" s="19">
        <f>IF(B32&gt;0,1,0)</f>
        <v>0</v>
      </c>
      <c r="C34" s="19">
        <f t="shared" ref="C34:M34" si="5">IF(C32&gt;0,1,0)</f>
        <v>0</v>
      </c>
      <c r="D34" s="19">
        <f t="shared" si="5"/>
        <v>0</v>
      </c>
      <c r="E34" s="19">
        <f t="shared" si="5"/>
        <v>0</v>
      </c>
      <c r="F34" s="19">
        <f t="shared" si="5"/>
        <v>0</v>
      </c>
      <c r="G34" s="19">
        <f t="shared" si="5"/>
        <v>0</v>
      </c>
      <c r="H34" s="19">
        <f t="shared" si="5"/>
        <v>0</v>
      </c>
      <c r="I34" s="19">
        <f t="shared" si="5"/>
        <v>0</v>
      </c>
      <c r="J34" s="19">
        <f t="shared" si="5"/>
        <v>0</v>
      </c>
      <c r="K34" s="19">
        <f t="shared" si="5"/>
        <v>0</v>
      </c>
      <c r="L34" s="19">
        <f t="shared" si="5"/>
        <v>0</v>
      </c>
      <c r="M34" s="20">
        <f t="shared" si="5"/>
        <v>0</v>
      </c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29" x14ac:dyDescent="0.25">
      <c r="A36" s="25" t="s">
        <v>12</v>
      </c>
      <c r="B36" s="3"/>
      <c r="C36" s="3" t="s">
        <v>13</v>
      </c>
      <c r="D36" s="37">
        <v>2</v>
      </c>
      <c r="E36" s="4"/>
      <c r="F36" s="4"/>
      <c r="G36" s="4"/>
      <c r="H36" s="4"/>
      <c r="I36" s="4"/>
      <c r="J36" s="4"/>
      <c r="K36" s="4"/>
      <c r="L36" s="4"/>
      <c r="M36" s="4"/>
    </row>
    <row r="37" spans="1:29" x14ac:dyDescent="0.25">
      <c r="A37" s="24"/>
      <c r="B37" s="3"/>
      <c r="C37" s="3" t="s">
        <v>14</v>
      </c>
      <c r="D37" s="38">
        <v>1</v>
      </c>
      <c r="E37" s="4"/>
      <c r="F37" s="4"/>
      <c r="G37" s="4"/>
      <c r="H37" s="4"/>
      <c r="I37" s="4"/>
      <c r="J37" s="4"/>
      <c r="K37" s="4"/>
      <c r="L37" s="4"/>
      <c r="M37" s="4"/>
    </row>
    <row r="38" spans="1:29" x14ac:dyDescent="0.25">
      <c r="A38" s="24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29" x14ac:dyDescent="0.25">
      <c r="A39" s="24" t="s">
        <v>18</v>
      </c>
      <c r="B39" s="3"/>
      <c r="D39" s="36" t="s">
        <v>137</v>
      </c>
      <c r="E39" s="4"/>
      <c r="F39" s="4"/>
      <c r="G39" s="4"/>
      <c r="H39" s="4"/>
      <c r="I39" s="4"/>
      <c r="J39" s="4"/>
      <c r="K39" s="4"/>
      <c r="L39" s="4"/>
      <c r="M39" s="4"/>
    </row>
    <row r="41" spans="1:29" ht="18.75" x14ac:dyDescent="0.3">
      <c r="A41" s="2" t="s">
        <v>3</v>
      </c>
      <c r="E41" t="s">
        <v>47</v>
      </c>
    </row>
    <row r="42" spans="1: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1" t="s">
        <v>45</v>
      </c>
      <c r="W42" s="1" t="s">
        <v>46</v>
      </c>
      <c r="AA42" s="1"/>
      <c r="AB42" s="1"/>
      <c r="AC42" s="1"/>
    </row>
    <row r="43" spans="1:29" ht="15.75" x14ac:dyDescent="0.25">
      <c r="A43" s="27" t="s">
        <v>19</v>
      </c>
      <c r="B43" s="7" t="s">
        <v>28</v>
      </c>
      <c r="C43" s="7" t="s">
        <v>29</v>
      </c>
      <c r="D43" s="7" t="s">
        <v>31</v>
      </c>
      <c r="E43" s="30"/>
      <c r="F43" s="7" t="s">
        <v>28</v>
      </c>
      <c r="G43" s="7" t="s">
        <v>29</v>
      </c>
      <c r="H43" s="7" t="s">
        <v>31</v>
      </c>
      <c r="I43" s="30"/>
      <c r="J43" s="7" t="s">
        <v>28</v>
      </c>
      <c r="K43" s="7" t="s">
        <v>29</v>
      </c>
      <c r="L43" s="7" t="s">
        <v>31</v>
      </c>
      <c r="M43" s="31"/>
      <c r="N43" s="7" t="s">
        <v>28</v>
      </c>
      <c r="O43" s="7" t="s">
        <v>29</v>
      </c>
      <c r="P43" s="7" t="s">
        <v>31</v>
      </c>
      <c r="Q43" s="31"/>
      <c r="R43" s="7" t="s">
        <v>28</v>
      </c>
      <c r="S43" s="7" t="s">
        <v>29</v>
      </c>
      <c r="T43" s="8" t="s">
        <v>31</v>
      </c>
      <c r="U43" s="1" t="s">
        <v>19</v>
      </c>
      <c r="V43" t="s">
        <v>39</v>
      </c>
      <c r="W43" t="s">
        <v>39</v>
      </c>
      <c r="X43" t="s">
        <v>31</v>
      </c>
    </row>
    <row r="44" spans="1:29" ht="15" customHeight="1" x14ac:dyDescent="0.25">
      <c r="A44" s="28" t="s">
        <v>20</v>
      </c>
      <c r="B44" s="3">
        <v>-30</v>
      </c>
      <c r="C44" s="3">
        <v>20</v>
      </c>
      <c r="D44" s="32">
        <f>IF(B44&gt;0,1,0)</f>
        <v>0</v>
      </c>
      <c r="E44" s="28" t="s">
        <v>21</v>
      </c>
      <c r="F44" s="3">
        <v>-20</v>
      </c>
      <c r="G44" s="4">
        <v>10</v>
      </c>
      <c r="H44" s="32">
        <f>IF(F44&gt;0,1,0)</f>
        <v>0</v>
      </c>
      <c r="I44" s="28" t="s">
        <v>22</v>
      </c>
      <c r="J44" s="3">
        <v>5</v>
      </c>
      <c r="K44" s="26">
        <v>-10</v>
      </c>
      <c r="L44" s="32">
        <f>IF(J44&gt;0,1,0)</f>
        <v>1</v>
      </c>
      <c r="M44" s="28" t="s">
        <v>22</v>
      </c>
      <c r="N44" s="26">
        <v>5</v>
      </c>
      <c r="O44" s="26">
        <v>-10</v>
      </c>
      <c r="P44" s="32">
        <f>IF(N44&gt;0,1,0)</f>
        <v>1</v>
      </c>
      <c r="Q44" s="28" t="s">
        <v>23</v>
      </c>
      <c r="R44" s="26">
        <v>-30</v>
      </c>
      <c r="S44" s="26">
        <v>5</v>
      </c>
      <c r="T44" s="34">
        <f>IF(R44&gt;0,1,0)</f>
        <v>0</v>
      </c>
      <c r="U44" s="4" t="s">
        <v>27</v>
      </c>
      <c r="V44">
        <f>AVERAGE(N50,F50,B44)</f>
        <v>-31.666666666666668</v>
      </c>
      <c r="W44">
        <f>AVERAGE(O50,G50,C44)</f>
        <v>16.666666666666668</v>
      </c>
      <c r="X44">
        <f>AVERAGE(P50,H50,D44)</f>
        <v>0</v>
      </c>
    </row>
    <row r="45" spans="1:29" ht="15" customHeight="1" x14ac:dyDescent="0.25">
      <c r="A45" s="28" t="s">
        <v>22</v>
      </c>
      <c r="B45" s="3">
        <v>5</v>
      </c>
      <c r="C45" s="3">
        <v>0</v>
      </c>
      <c r="D45" s="32">
        <f t="shared" ref="D45:D51" si="6">IF(B45&gt;0,1,0)</f>
        <v>1</v>
      </c>
      <c r="E45" s="28" t="s">
        <v>22</v>
      </c>
      <c r="F45" s="3">
        <v>5</v>
      </c>
      <c r="G45" s="4">
        <v>-10</v>
      </c>
      <c r="H45" s="32">
        <f t="shared" ref="H45:H51" si="7">IF(F45&gt;0,1,0)</f>
        <v>1</v>
      </c>
      <c r="I45" s="28" t="s">
        <v>22</v>
      </c>
      <c r="J45" s="3">
        <v>10</v>
      </c>
      <c r="K45" s="26">
        <v>-15</v>
      </c>
      <c r="L45" s="32">
        <f t="shared" ref="L45:L51" si="8">IF(J45&gt;0,1,0)</f>
        <v>1</v>
      </c>
      <c r="M45" s="28" t="s">
        <v>24</v>
      </c>
      <c r="N45" s="26">
        <v>-5</v>
      </c>
      <c r="O45" s="26">
        <v>0</v>
      </c>
      <c r="P45" s="32">
        <f t="shared" ref="P45:P51" si="9">IF(N45&gt;0,1,0)</f>
        <v>0</v>
      </c>
      <c r="Q45" s="28" t="s">
        <v>22</v>
      </c>
      <c r="R45" s="26">
        <v>5</v>
      </c>
      <c r="S45" s="26">
        <v>-10</v>
      </c>
      <c r="T45" s="34">
        <f t="shared" ref="T45:T51" si="10">IF(R45&gt;0,1,0)</f>
        <v>1</v>
      </c>
      <c r="U45" t="s">
        <v>40</v>
      </c>
      <c r="V45">
        <f>AVERAGE(N49,F46,B48)</f>
        <v>-31.666666666666668</v>
      </c>
      <c r="W45">
        <f>AVERAGE(O49,G46,C48)</f>
        <v>18.333333333333332</v>
      </c>
      <c r="X45">
        <f>AVERAGE(P49,H46,D48)</f>
        <v>0</v>
      </c>
    </row>
    <row r="46" spans="1:29" ht="15" customHeight="1" x14ac:dyDescent="0.25">
      <c r="A46" s="28" t="s">
        <v>23</v>
      </c>
      <c r="B46" s="3">
        <v>-20</v>
      </c>
      <c r="C46" s="3">
        <v>10</v>
      </c>
      <c r="D46" s="32">
        <f t="shared" si="6"/>
        <v>0</v>
      </c>
      <c r="E46" s="28" t="s">
        <v>25</v>
      </c>
      <c r="F46" s="3">
        <v>-30</v>
      </c>
      <c r="G46" s="4">
        <v>25</v>
      </c>
      <c r="H46" s="32">
        <f t="shared" si="7"/>
        <v>0</v>
      </c>
      <c r="I46" s="28" t="s">
        <v>21</v>
      </c>
      <c r="J46" s="3">
        <v>5</v>
      </c>
      <c r="K46" s="26">
        <v>-5</v>
      </c>
      <c r="L46" s="32">
        <f t="shared" si="8"/>
        <v>1</v>
      </c>
      <c r="M46" s="28" t="s">
        <v>26</v>
      </c>
      <c r="N46" s="26">
        <v>-30</v>
      </c>
      <c r="O46" s="26">
        <v>10</v>
      </c>
      <c r="P46" s="32">
        <f t="shared" si="9"/>
        <v>0</v>
      </c>
      <c r="Q46" s="28" t="s">
        <v>23</v>
      </c>
      <c r="R46" s="26">
        <v>-10</v>
      </c>
      <c r="S46" s="26">
        <v>5</v>
      </c>
      <c r="T46" s="34">
        <f t="shared" si="10"/>
        <v>0</v>
      </c>
      <c r="U46" t="s">
        <v>41</v>
      </c>
      <c r="V46">
        <f>AVERAGE(B45,B47,F45,J44,J45,J51,N44,N51,R45,R50)</f>
        <v>3.7</v>
      </c>
      <c r="W46">
        <f>AVERAGE(C45,C47,G45,K44,K45,K51,O44,O51,S45,S50)</f>
        <v>-7</v>
      </c>
      <c r="X46">
        <f>AVERAGE(D45,D47,H45,L44,L45,L51,P44,P51,T45,T50)</f>
        <v>0.9</v>
      </c>
    </row>
    <row r="47" spans="1:29" ht="15" customHeight="1" x14ac:dyDescent="0.25">
      <c r="A47" s="28" t="s">
        <v>22</v>
      </c>
      <c r="B47" s="4">
        <v>-15</v>
      </c>
      <c r="C47" s="4">
        <v>5</v>
      </c>
      <c r="D47" s="32">
        <f t="shared" si="6"/>
        <v>0</v>
      </c>
      <c r="E47" s="28" t="s">
        <v>21</v>
      </c>
      <c r="F47" s="4">
        <v>-10</v>
      </c>
      <c r="G47" s="4">
        <v>10</v>
      </c>
      <c r="H47" s="32">
        <f t="shared" si="7"/>
        <v>0</v>
      </c>
      <c r="I47" s="28" t="s">
        <v>23</v>
      </c>
      <c r="J47" s="4">
        <v>-5</v>
      </c>
      <c r="K47" s="26">
        <v>0</v>
      </c>
      <c r="L47" s="32">
        <f t="shared" si="8"/>
        <v>0</v>
      </c>
      <c r="M47" s="28" t="s">
        <v>23</v>
      </c>
      <c r="N47" s="26">
        <v>-30</v>
      </c>
      <c r="O47" s="26">
        <v>10</v>
      </c>
      <c r="P47" s="32">
        <f t="shared" si="9"/>
        <v>0</v>
      </c>
      <c r="Q47" s="28" t="s">
        <v>26</v>
      </c>
      <c r="R47" s="26">
        <v>-10</v>
      </c>
      <c r="S47" s="26">
        <v>3</v>
      </c>
      <c r="T47" s="34">
        <f t="shared" si="10"/>
        <v>0</v>
      </c>
      <c r="U47" s="3" t="s">
        <v>23</v>
      </c>
      <c r="V47" s="3">
        <f>AVERAGE(B46,B49,B50,F49,J47,J48,N47,R44,R46,R51)</f>
        <v>-14</v>
      </c>
      <c r="W47" s="3">
        <f>AVERAGE(C46,C49,C50,G49,K47,K48,O47,S44,S46,S51)</f>
        <v>6</v>
      </c>
      <c r="X47" s="3">
        <f>AVERAGE(D46,D49,D50,H49,L47,L48,P47,T44,T46,T51)</f>
        <v>0</v>
      </c>
    </row>
    <row r="48" spans="1:29" ht="15" customHeight="1" x14ac:dyDescent="0.25">
      <c r="A48" s="28" t="s">
        <v>25</v>
      </c>
      <c r="B48" s="4">
        <v>-30</v>
      </c>
      <c r="C48" s="4">
        <v>15</v>
      </c>
      <c r="D48" s="32">
        <f t="shared" si="6"/>
        <v>0</v>
      </c>
      <c r="E48" s="28" t="s">
        <v>26</v>
      </c>
      <c r="F48" s="4">
        <v>10</v>
      </c>
      <c r="G48" s="4">
        <v>-5</v>
      </c>
      <c r="H48" s="32">
        <f t="shared" si="7"/>
        <v>1</v>
      </c>
      <c r="I48" s="28" t="s">
        <v>23</v>
      </c>
      <c r="J48" s="4">
        <v>-5</v>
      </c>
      <c r="K48" s="26">
        <v>10</v>
      </c>
      <c r="L48" s="32">
        <f t="shared" si="8"/>
        <v>0</v>
      </c>
      <c r="M48" s="28" t="s">
        <v>24</v>
      </c>
      <c r="N48" s="26">
        <v>-40</v>
      </c>
      <c r="O48" s="26">
        <v>0</v>
      </c>
      <c r="P48" s="32">
        <f t="shared" si="9"/>
        <v>0</v>
      </c>
      <c r="Q48" s="28" t="s">
        <v>24</v>
      </c>
      <c r="R48" s="26">
        <v>-40</v>
      </c>
      <c r="S48" s="26">
        <v>5</v>
      </c>
      <c r="T48" s="34">
        <f t="shared" si="10"/>
        <v>0</v>
      </c>
      <c r="U48" s="4" t="s">
        <v>26</v>
      </c>
      <c r="V48" s="3">
        <f>AVERAGE(F48,F51,J49,N46,R47)</f>
        <v>-13</v>
      </c>
      <c r="W48" s="3">
        <f>AVERAGE(G48,G51,K49,O46,S47)</f>
        <v>4.5999999999999996</v>
      </c>
      <c r="X48" s="3">
        <f>AVERAGE(H48,H51,L49,P46,T47)</f>
        <v>0.2</v>
      </c>
    </row>
    <row r="49" spans="1:24" ht="15" customHeight="1" x14ac:dyDescent="0.25">
      <c r="A49" s="28" t="s">
        <v>23</v>
      </c>
      <c r="B49" s="4">
        <v>-10</v>
      </c>
      <c r="C49" s="4">
        <v>5</v>
      </c>
      <c r="D49" s="32">
        <f t="shared" si="6"/>
        <v>0</v>
      </c>
      <c r="E49" s="28" t="s">
        <v>23</v>
      </c>
      <c r="F49" s="4">
        <v>-10</v>
      </c>
      <c r="G49" s="4">
        <v>5</v>
      </c>
      <c r="H49" s="32">
        <f t="shared" si="7"/>
        <v>0</v>
      </c>
      <c r="I49" s="28" t="s">
        <v>26</v>
      </c>
      <c r="J49" s="4">
        <v>-20</v>
      </c>
      <c r="K49" s="26">
        <v>10</v>
      </c>
      <c r="L49" s="32">
        <f t="shared" si="8"/>
        <v>0</v>
      </c>
      <c r="M49" s="28" t="s">
        <v>25</v>
      </c>
      <c r="N49" s="26">
        <v>-35</v>
      </c>
      <c r="O49" s="26">
        <v>15</v>
      </c>
      <c r="P49" s="32">
        <f t="shared" si="9"/>
        <v>0</v>
      </c>
      <c r="Q49" s="28" t="s">
        <v>21</v>
      </c>
      <c r="R49" s="26">
        <v>-30</v>
      </c>
      <c r="S49" s="26">
        <v>10</v>
      </c>
      <c r="T49" s="34">
        <f t="shared" si="10"/>
        <v>0</v>
      </c>
      <c r="U49" s="4" t="s">
        <v>21</v>
      </c>
      <c r="V49" s="3">
        <f>AVERAGE(F44,F47,J46,J50,R49)</f>
        <v>-15</v>
      </c>
      <c r="W49" s="3">
        <f>AVERAGE(G44,G47,K46,K50,S49)</f>
        <v>7</v>
      </c>
      <c r="X49" s="3">
        <f>AVERAGE(H44,H47,L46,L50,T49)</f>
        <v>0.2</v>
      </c>
    </row>
    <row r="50" spans="1:24" ht="15" customHeight="1" x14ac:dyDescent="0.25">
      <c r="A50" s="28" t="s">
        <v>23</v>
      </c>
      <c r="B50" s="4">
        <v>-10</v>
      </c>
      <c r="C50" s="4">
        <v>5</v>
      </c>
      <c r="D50" s="32">
        <f t="shared" si="6"/>
        <v>0</v>
      </c>
      <c r="E50" s="28" t="s">
        <v>20</v>
      </c>
      <c r="F50" s="4">
        <v>-35</v>
      </c>
      <c r="G50" s="4">
        <v>15</v>
      </c>
      <c r="H50" s="32">
        <f t="shared" si="7"/>
        <v>0</v>
      </c>
      <c r="I50" s="28" t="s">
        <v>21</v>
      </c>
      <c r="J50" s="4">
        <v>-20</v>
      </c>
      <c r="K50" s="26">
        <v>10</v>
      </c>
      <c r="L50" s="32">
        <f t="shared" si="8"/>
        <v>0</v>
      </c>
      <c r="M50" s="28" t="s">
        <v>27</v>
      </c>
      <c r="N50" s="26">
        <v>-30</v>
      </c>
      <c r="O50" s="26">
        <v>15</v>
      </c>
      <c r="P50" s="32">
        <f t="shared" si="9"/>
        <v>0</v>
      </c>
      <c r="Q50" s="28" t="s">
        <v>22</v>
      </c>
      <c r="R50" s="26">
        <v>5</v>
      </c>
      <c r="S50" s="26">
        <v>-5</v>
      </c>
      <c r="T50" s="34">
        <f t="shared" si="10"/>
        <v>1</v>
      </c>
      <c r="U50" s="4" t="s">
        <v>24</v>
      </c>
      <c r="V50" s="3">
        <f>AVERAGE(B51,N45,N48,R48)</f>
        <v>-33.75</v>
      </c>
      <c r="W50" s="3">
        <f>AVERAGE(C51,O45,O48,S48)</f>
        <v>1.25</v>
      </c>
      <c r="X50" s="3">
        <f>AVERAGE(D51,P45,P48,T48)</f>
        <v>0</v>
      </c>
    </row>
    <row r="51" spans="1:24" ht="15" customHeight="1" x14ac:dyDescent="0.25">
      <c r="A51" s="29" t="s">
        <v>24</v>
      </c>
      <c r="B51" s="12">
        <v>-50</v>
      </c>
      <c r="C51" s="12">
        <v>0</v>
      </c>
      <c r="D51" s="33">
        <f t="shared" si="6"/>
        <v>0</v>
      </c>
      <c r="E51" s="29" t="s">
        <v>26</v>
      </c>
      <c r="F51" s="12">
        <v>-15</v>
      </c>
      <c r="G51" s="12">
        <v>5</v>
      </c>
      <c r="H51" s="33">
        <f t="shared" si="7"/>
        <v>0</v>
      </c>
      <c r="I51" s="29" t="s">
        <v>22</v>
      </c>
      <c r="J51" s="12">
        <v>10</v>
      </c>
      <c r="K51" s="12">
        <v>-15</v>
      </c>
      <c r="L51" s="33">
        <f t="shared" si="8"/>
        <v>1</v>
      </c>
      <c r="M51" s="29" t="s">
        <v>22</v>
      </c>
      <c r="N51" s="12">
        <v>2</v>
      </c>
      <c r="O51" s="12">
        <v>0</v>
      </c>
      <c r="P51" s="33">
        <f t="shared" si="9"/>
        <v>1</v>
      </c>
      <c r="Q51" s="29" t="s">
        <v>23</v>
      </c>
      <c r="R51" s="12">
        <v>-10</v>
      </c>
      <c r="S51" s="12">
        <v>5</v>
      </c>
      <c r="T51" s="35">
        <f t="shared" si="10"/>
        <v>0</v>
      </c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V52" s="1" t="s">
        <v>45</v>
      </c>
      <c r="W52" s="1" t="s">
        <v>46</v>
      </c>
    </row>
    <row r="53" spans="1:24" ht="15" customHeight="1" x14ac:dyDescent="0.25">
      <c r="A53" s="27" t="s">
        <v>30</v>
      </c>
      <c r="B53" s="7" t="s">
        <v>28</v>
      </c>
      <c r="C53" s="7" t="s">
        <v>29</v>
      </c>
      <c r="D53" s="7" t="s">
        <v>31</v>
      </c>
      <c r="E53" s="30"/>
      <c r="F53" s="7" t="s">
        <v>28</v>
      </c>
      <c r="G53" s="7" t="s">
        <v>29</v>
      </c>
      <c r="H53" s="7" t="s">
        <v>31</v>
      </c>
      <c r="I53" s="30"/>
      <c r="J53" s="7" t="s">
        <v>28</v>
      </c>
      <c r="K53" s="7" t="s">
        <v>29</v>
      </c>
      <c r="L53" s="7" t="s">
        <v>31</v>
      </c>
      <c r="M53" s="31"/>
      <c r="N53" s="7" t="s">
        <v>28</v>
      </c>
      <c r="O53" s="7" t="s">
        <v>29</v>
      </c>
      <c r="P53" s="7" t="s">
        <v>31</v>
      </c>
      <c r="Q53" s="31"/>
      <c r="R53" s="7" t="s">
        <v>28</v>
      </c>
      <c r="S53" s="7" t="s">
        <v>29</v>
      </c>
      <c r="T53" s="8" t="s">
        <v>31</v>
      </c>
      <c r="U53" s="1" t="s">
        <v>30</v>
      </c>
      <c r="V53" t="s">
        <v>39</v>
      </c>
      <c r="W53" t="s">
        <v>39</v>
      </c>
      <c r="X53" t="s">
        <v>31</v>
      </c>
    </row>
    <row r="54" spans="1:24" ht="15" customHeight="1" x14ac:dyDescent="0.25">
      <c r="A54" s="28" t="s">
        <v>25</v>
      </c>
      <c r="B54" s="4">
        <v>-35</v>
      </c>
      <c r="C54" s="4">
        <v>10</v>
      </c>
      <c r="D54" s="32">
        <f>IF(B54&gt;0,1,0)</f>
        <v>0</v>
      </c>
      <c r="E54" s="28" t="s">
        <v>20</v>
      </c>
      <c r="F54" s="4">
        <v>-30</v>
      </c>
      <c r="G54" s="4">
        <v>10</v>
      </c>
      <c r="H54" s="32">
        <f>IF(F54&gt;0,1,0)</f>
        <v>0</v>
      </c>
      <c r="I54" s="28" t="s">
        <v>26</v>
      </c>
      <c r="J54" s="4">
        <v>-10</v>
      </c>
      <c r="K54" s="4">
        <v>5</v>
      </c>
      <c r="L54" s="32">
        <f t="shared" ref="L54:L61" si="11">IF(J54&gt;0,1,0)</f>
        <v>0</v>
      </c>
      <c r="M54" s="28" t="s">
        <v>22</v>
      </c>
      <c r="N54" s="4">
        <v>-5</v>
      </c>
      <c r="O54" s="4">
        <v>-10</v>
      </c>
      <c r="P54" s="32">
        <f>IF(N54&gt;0,1,0)</f>
        <v>0</v>
      </c>
      <c r="Q54" s="28" t="s">
        <v>22</v>
      </c>
      <c r="R54" s="4">
        <v>-10</v>
      </c>
      <c r="S54" s="4">
        <v>5</v>
      </c>
      <c r="T54" s="34">
        <f>IF(R54&gt;0,1,0)</f>
        <v>0</v>
      </c>
      <c r="U54" s="4" t="s">
        <v>27</v>
      </c>
      <c r="V54">
        <f>AVERAGE(B57,F54,R60)</f>
        <v>-31.666666666666668</v>
      </c>
      <c r="W54">
        <f>AVERAGE(C57,G54,S60)</f>
        <v>10</v>
      </c>
      <c r="X54">
        <f>AVERAGE(D57,H54,T60)</f>
        <v>0</v>
      </c>
    </row>
    <row r="55" spans="1:24" ht="15" customHeight="1" x14ac:dyDescent="0.25">
      <c r="A55" s="28" t="s">
        <v>24</v>
      </c>
      <c r="B55" s="4">
        <v>-50</v>
      </c>
      <c r="C55" s="4">
        <v>0</v>
      </c>
      <c r="D55" s="32">
        <f t="shared" ref="D55:D61" si="12">IF(B55&gt;0,1,0)</f>
        <v>0</v>
      </c>
      <c r="E55" s="28" t="s">
        <v>24</v>
      </c>
      <c r="F55" s="4">
        <v>-40</v>
      </c>
      <c r="G55" s="4">
        <v>-5</v>
      </c>
      <c r="H55" s="32">
        <f t="shared" ref="H55:H61" si="13">IF(F55&gt;0,1,0)</f>
        <v>0</v>
      </c>
      <c r="I55" s="28" t="s">
        <v>25</v>
      </c>
      <c r="J55" s="4">
        <v>-30</v>
      </c>
      <c r="K55" s="4">
        <v>10</v>
      </c>
      <c r="L55" s="32">
        <f t="shared" si="11"/>
        <v>0</v>
      </c>
      <c r="M55" s="28" t="s">
        <v>23</v>
      </c>
      <c r="N55" s="4">
        <v>-25</v>
      </c>
      <c r="O55" s="4">
        <v>10</v>
      </c>
      <c r="P55" s="32">
        <f t="shared" ref="P55:P61" si="14">IF(N55&gt;0,1,0)</f>
        <v>0</v>
      </c>
      <c r="Q55" s="28" t="s">
        <v>23</v>
      </c>
      <c r="R55" s="4">
        <v>-10</v>
      </c>
      <c r="S55" s="4">
        <v>10</v>
      </c>
      <c r="T55" s="34">
        <f t="shared" ref="T55:T61" si="15">IF(R55&gt;0,1,0)</f>
        <v>0</v>
      </c>
      <c r="U55" t="s">
        <v>40</v>
      </c>
      <c r="V55">
        <f>AVERAGE(B54,B60,J55)</f>
        <v>-35</v>
      </c>
      <c r="W55">
        <f>AVERAGE(C54,C60,K55)</f>
        <v>10</v>
      </c>
      <c r="X55">
        <f>AVERAGE(D54,D60,L55)</f>
        <v>0</v>
      </c>
    </row>
    <row r="56" spans="1:24" ht="15" customHeight="1" x14ac:dyDescent="0.25">
      <c r="A56" s="28" t="s">
        <v>22</v>
      </c>
      <c r="B56" s="4">
        <v>5</v>
      </c>
      <c r="C56" s="4">
        <v>-5</v>
      </c>
      <c r="D56" s="32">
        <f t="shared" si="12"/>
        <v>1</v>
      </c>
      <c r="E56" s="28" t="s">
        <v>22</v>
      </c>
      <c r="F56" s="4">
        <v>8</v>
      </c>
      <c r="G56" s="4">
        <v>-15</v>
      </c>
      <c r="H56" s="32">
        <f t="shared" si="13"/>
        <v>1</v>
      </c>
      <c r="I56" s="28" t="s">
        <v>21</v>
      </c>
      <c r="J56" s="4">
        <v>5</v>
      </c>
      <c r="K56" s="4">
        <v>-5</v>
      </c>
      <c r="L56" s="32">
        <f t="shared" si="11"/>
        <v>1</v>
      </c>
      <c r="M56" s="28" t="s">
        <v>22</v>
      </c>
      <c r="N56" s="4">
        <v>-5</v>
      </c>
      <c r="O56" s="4">
        <v>-5</v>
      </c>
      <c r="P56" s="32">
        <f t="shared" si="14"/>
        <v>0</v>
      </c>
      <c r="Q56" s="28" t="s">
        <v>22</v>
      </c>
      <c r="R56" s="4">
        <v>-5</v>
      </c>
      <c r="S56" s="4">
        <v>-5</v>
      </c>
      <c r="T56" s="34">
        <f t="shared" si="15"/>
        <v>0</v>
      </c>
      <c r="U56" t="s">
        <v>41</v>
      </c>
      <c r="V56">
        <f>AVERAGE(B56,B58,B59,F56,F61,N54,N56:N57,R54,R56)</f>
        <v>-1.2</v>
      </c>
      <c r="W56">
        <f>AVERAGE(C56,C58,C59,G56,G61,O54,O56:O57,S54,S56)</f>
        <v>-5</v>
      </c>
      <c r="X56">
        <f>AVERAGE(D56,D58,D59,H56,H61,P54,P56:P57,T54,T56)</f>
        <v>0.4</v>
      </c>
    </row>
    <row r="57" spans="1:24" ht="15" customHeight="1" x14ac:dyDescent="0.25">
      <c r="A57" s="28" t="s">
        <v>20</v>
      </c>
      <c r="B57" s="4">
        <v>-30</v>
      </c>
      <c r="C57" s="4">
        <v>5</v>
      </c>
      <c r="D57" s="32">
        <f t="shared" si="12"/>
        <v>0</v>
      </c>
      <c r="E57" s="28" t="s">
        <v>23</v>
      </c>
      <c r="F57" s="4">
        <v>-25</v>
      </c>
      <c r="G57" s="4">
        <v>10</v>
      </c>
      <c r="H57" s="32">
        <f t="shared" si="13"/>
        <v>0</v>
      </c>
      <c r="I57" s="28" t="s">
        <v>23</v>
      </c>
      <c r="J57" s="4">
        <v>-10</v>
      </c>
      <c r="K57" s="4">
        <v>5</v>
      </c>
      <c r="L57" s="32">
        <f t="shared" si="11"/>
        <v>0</v>
      </c>
      <c r="M57" s="28" t="s">
        <v>22</v>
      </c>
      <c r="N57" s="4">
        <v>5</v>
      </c>
      <c r="O57" s="4">
        <v>-5</v>
      </c>
      <c r="P57" s="32">
        <f t="shared" si="14"/>
        <v>1</v>
      </c>
      <c r="Q57" s="28" t="s">
        <v>21</v>
      </c>
      <c r="R57" s="4">
        <v>-5</v>
      </c>
      <c r="S57" s="4">
        <v>5</v>
      </c>
      <c r="T57" s="34">
        <f t="shared" si="15"/>
        <v>0</v>
      </c>
      <c r="U57" s="3" t="s">
        <v>23</v>
      </c>
      <c r="V57" s="3">
        <f>AVERAGE(B61,F57,F59,J57,J58,N55,N60,N61,R55,R59)</f>
        <v>-20</v>
      </c>
      <c r="W57" s="3">
        <f>AVERAGE(C61,G57,G59,K57,K58,O55,O60,O61,S55,S59)</f>
        <v>9.5</v>
      </c>
      <c r="X57" s="3">
        <f>AVERAGE(D61,H57,H59,L57,L58,P55,P60,P61,T55,T59)</f>
        <v>0</v>
      </c>
    </row>
    <row r="58" spans="1:24" ht="15" customHeight="1" x14ac:dyDescent="0.25">
      <c r="A58" s="28" t="s">
        <v>22</v>
      </c>
      <c r="B58" s="4">
        <v>5</v>
      </c>
      <c r="C58" s="4">
        <v>-5</v>
      </c>
      <c r="D58" s="32">
        <f t="shared" si="12"/>
        <v>1</v>
      </c>
      <c r="E58" s="28" t="s">
        <v>21</v>
      </c>
      <c r="F58" s="4">
        <v>-35</v>
      </c>
      <c r="G58" s="4">
        <v>10</v>
      </c>
      <c r="H58" s="32">
        <f t="shared" si="13"/>
        <v>0</v>
      </c>
      <c r="I58" s="28" t="s">
        <v>23</v>
      </c>
      <c r="J58" s="4">
        <v>-20</v>
      </c>
      <c r="K58" s="4">
        <v>20</v>
      </c>
      <c r="L58" s="32">
        <f t="shared" si="11"/>
        <v>0</v>
      </c>
      <c r="M58" s="28" t="s">
        <v>21</v>
      </c>
      <c r="N58" s="4">
        <v>-30</v>
      </c>
      <c r="O58" s="4">
        <v>10</v>
      </c>
      <c r="P58" s="32">
        <f t="shared" si="14"/>
        <v>0</v>
      </c>
      <c r="Q58" s="28" t="s">
        <v>26</v>
      </c>
      <c r="R58" s="4">
        <v>-10</v>
      </c>
      <c r="S58" s="4">
        <v>5</v>
      </c>
      <c r="T58" s="34">
        <f t="shared" si="15"/>
        <v>0</v>
      </c>
      <c r="U58" s="4" t="s">
        <v>26</v>
      </c>
      <c r="V58" s="3">
        <f>AVERAGE(J54,J60,N59,R58,R61)</f>
        <v>-10</v>
      </c>
      <c r="W58" s="3">
        <f>AVERAGE(K54,K60,O59,S58,S61)</f>
        <v>2</v>
      </c>
      <c r="X58" s="3">
        <f>AVERAGE(L54,L60,P59,T58,T61)</f>
        <v>0</v>
      </c>
    </row>
    <row r="59" spans="1:24" ht="15" customHeight="1" x14ac:dyDescent="0.25">
      <c r="A59" s="28" t="s">
        <v>22</v>
      </c>
      <c r="B59" s="4">
        <v>-5</v>
      </c>
      <c r="C59" s="4">
        <v>0</v>
      </c>
      <c r="D59" s="32">
        <f t="shared" si="12"/>
        <v>0</v>
      </c>
      <c r="E59" s="28" t="s">
        <v>23</v>
      </c>
      <c r="F59" s="4">
        <v>-25</v>
      </c>
      <c r="G59" s="4">
        <v>10</v>
      </c>
      <c r="H59" s="32">
        <f t="shared" si="13"/>
        <v>0</v>
      </c>
      <c r="I59" s="28" t="s">
        <v>24</v>
      </c>
      <c r="J59" s="4">
        <v>-45</v>
      </c>
      <c r="K59" s="4">
        <v>0</v>
      </c>
      <c r="L59" s="32">
        <f t="shared" si="11"/>
        <v>0</v>
      </c>
      <c r="M59" s="28" t="s">
        <v>26</v>
      </c>
      <c r="N59" s="4">
        <v>-10</v>
      </c>
      <c r="O59" s="4">
        <v>0</v>
      </c>
      <c r="P59" s="32">
        <f t="shared" si="14"/>
        <v>0</v>
      </c>
      <c r="Q59" s="28" t="s">
        <v>23</v>
      </c>
      <c r="R59" s="4">
        <v>-30</v>
      </c>
      <c r="S59" s="4">
        <v>15</v>
      </c>
      <c r="T59" s="34">
        <f t="shared" si="15"/>
        <v>0</v>
      </c>
      <c r="U59" s="4" t="s">
        <v>21</v>
      </c>
      <c r="V59" s="3">
        <f>AVERAGE(F58,J56,J61,N58,R57)</f>
        <v>-12</v>
      </c>
      <c r="W59" s="3">
        <f>AVERAGE(G58,K56,K61,O58,S57)</f>
        <v>2</v>
      </c>
      <c r="X59" s="3">
        <f>AVERAGE(H58,L56,L61,P58,T57)</f>
        <v>0.4</v>
      </c>
    </row>
    <row r="60" spans="1:24" ht="15" customHeight="1" x14ac:dyDescent="0.25">
      <c r="A60" s="28" t="s">
        <v>25</v>
      </c>
      <c r="B60" s="4">
        <v>-40</v>
      </c>
      <c r="C60" s="4">
        <v>10</v>
      </c>
      <c r="D60" s="32">
        <f t="shared" si="12"/>
        <v>0</v>
      </c>
      <c r="E60" s="28" t="s">
        <v>24</v>
      </c>
      <c r="F60" s="4">
        <v>-40</v>
      </c>
      <c r="G60" s="4">
        <v>-5</v>
      </c>
      <c r="H60" s="32">
        <f t="shared" si="13"/>
        <v>0</v>
      </c>
      <c r="I60" s="28" t="s">
        <v>26</v>
      </c>
      <c r="J60" s="4">
        <v>-15</v>
      </c>
      <c r="K60" s="4">
        <v>5</v>
      </c>
      <c r="L60" s="32">
        <f t="shared" si="11"/>
        <v>0</v>
      </c>
      <c r="M60" s="28" t="s">
        <v>23</v>
      </c>
      <c r="N60" s="4">
        <v>-15</v>
      </c>
      <c r="O60" s="4">
        <v>5</v>
      </c>
      <c r="P60" s="32">
        <f t="shared" si="14"/>
        <v>0</v>
      </c>
      <c r="Q60" s="28" t="s">
        <v>27</v>
      </c>
      <c r="R60" s="4">
        <v>-35</v>
      </c>
      <c r="S60" s="4">
        <v>15</v>
      </c>
      <c r="T60" s="34">
        <f t="shared" si="15"/>
        <v>0</v>
      </c>
      <c r="U60" s="4" t="s">
        <v>24</v>
      </c>
      <c r="V60" s="3">
        <f>AVERAGE(B55,F55,F60,J59)</f>
        <v>-43.75</v>
      </c>
      <c r="W60" s="3">
        <f>AVERAGE(C55,G55,G60,K59)</f>
        <v>-2.5</v>
      </c>
      <c r="X60" s="3">
        <f>AVERAGE(D55,H55,H60,L59)</f>
        <v>0</v>
      </c>
    </row>
    <row r="61" spans="1:24" ht="15" customHeight="1" x14ac:dyDescent="0.25">
      <c r="A61" s="29" t="s">
        <v>23</v>
      </c>
      <c r="B61" s="12">
        <v>-30</v>
      </c>
      <c r="C61" s="12">
        <v>10</v>
      </c>
      <c r="D61" s="33">
        <f t="shared" si="12"/>
        <v>0</v>
      </c>
      <c r="E61" s="29" t="s">
        <v>22</v>
      </c>
      <c r="F61" s="12">
        <v>-5</v>
      </c>
      <c r="G61" s="12">
        <v>-5</v>
      </c>
      <c r="H61" s="33">
        <f t="shared" si="13"/>
        <v>0</v>
      </c>
      <c r="I61" s="29" t="s">
        <v>21</v>
      </c>
      <c r="J61" s="12">
        <v>5</v>
      </c>
      <c r="K61" s="12">
        <v>-10</v>
      </c>
      <c r="L61" s="33">
        <f t="shared" si="11"/>
        <v>1</v>
      </c>
      <c r="M61" s="29" t="s">
        <v>23</v>
      </c>
      <c r="N61" s="12">
        <v>-10</v>
      </c>
      <c r="O61" s="12">
        <v>0</v>
      </c>
      <c r="P61" s="33">
        <f t="shared" si="14"/>
        <v>0</v>
      </c>
      <c r="Q61" s="29" t="s">
        <v>26</v>
      </c>
      <c r="R61" s="12">
        <v>-5</v>
      </c>
      <c r="S61" s="12">
        <v>-5</v>
      </c>
      <c r="T61" s="35">
        <f t="shared" si="15"/>
        <v>0</v>
      </c>
      <c r="U61" s="3"/>
    </row>
    <row r="62" spans="1:2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V62" s="1" t="s">
        <v>45</v>
      </c>
      <c r="W62" s="1" t="s">
        <v>46</v>
      </c>
      <c r="X62" s="1" t="s">
        <v>45</v>
      </c>
    </row>
    <row r="63" spans="1:24" ht="15" customHeight="1" x14ac:dyDescent="0.25">
      <c r="A63" s="27" t="s">
        <v>75</v>
      </c>
      <c r="B63" s="7" t="s">
        <v>28</v>
      </c>
      <c r="C63" s="7" t="s">
        <v>29</v>
      </c>
      <c r="D63" s="7" t="s">
        <v>31</v>
      </c>
      <c r="E63" s="30"/>
      <c r="F63" s="7" t="s">
        <v>28</v>
      </c>
      <c r="G63" s="7" t="s">
        <v>29</v>
      </c>
      <c r="H63" s="7" t="s">
        <v>31</v>
      </c>
      <c r="I63" s="30"/>
      <c r="J63" s="7" t="s">
        <v>28</v>
      </c>
      <c r="K63" s="7" t="s">
        <v>29</v>
      </c>
      <c r="L63" s="7" t="s">
        <v>31</v>
      </c>
      <c r="M63" s="31"/>
      <c r="N63" s="7" t="s">
        <v>28</v>
      </c>
      <c r="O63" s="7" t="s">
        <v>29</v>
      </c>
      <c r="P63" s="7" t="s">
        <v>31</v>
      </c>
      <c r="Q63" s="31"/>
      <c r="R63" s="7" t="s">
        <v>28</v>
      </c>
      <c r="S63" s="7" t="s">
        <v>29</v>
      </c>
      <c r="T63" s="8" t="s">
        <v>31</v>
      </c>
      <c r="U63" s="1" t="s">
        <v>75</v>
      </c>
      <c r="V63" t="s">
        <v>39</v>
      </c>
      <c r="W63" t="s">
        <v>39</v>
      </c>
      <c r="X63" t="s">
        <v>31</v>
      </c>
    </row>
    <row r="64" spans="1:24" ht="15" customHeight="1" x14ac:dyDescent="0.25">
      <c r="A64" s="28" t="s">
        <v>26</v>
      </c>
      <c r="B64" s="4">
        <v>-10</v>
      </c>
      <c r="C64" s="4">
        <v>5</v>
      </c>
      <c r="D64" s="32">
        <f>IF(B64&gt;0,1,0)</f>
        <v>0</v>
      </c>
      <c r="E64" s="28" t="s">
        <v>24</v>
      </c>
      <c r="F64" s="4">
        <v>-30</v>
      </c>
      <c r="G64" s="4">
        <v>-5</v>
      </c>
      <c r="H64" s="32">
        <f>IF(F64&gt;0,1,0)</f>
        <v>0</v>
      </c>
      <c r="I64" s="28" t="s">
        <v>24</v>
      </c>
      <c r="J64" s="4">
        <v>5</v>
      </c>
      <c r="K64" s="4">
        <v>-15</v>
      </c>
      <c r="L64" s="32">
        <f>IF(J64&gt;0,1,0)</f>
        <v>1</v>
      </c>
      <c r="M64" s="28" t="s">
        <v>27</v>
      </c>
      <c r="N64" s="4">
        <v>-15</v>
      </c>
      <c r="O64" s="4">
        <v>10</v>
      </c>
      <c r="P64" s="32">
        <f>IF(N64&gt;0,1,0)</f>
        <v>0</v>
      </c>
      <c r="Q64" s="28" t="s">
        <v>22</v>
      </c>
      <c r="R64" s="4">
        <v>5</v>
      </c>
      <c r="S64" s="4">
        <v>0</v>
      </c>
      <c r="T64" s="34">
        <f>IF(R64&gt;0,1,0)</f>
        <v>1</v>
      </c>
      <c r="U64" s="4" t="s">
        <v>27</v>
      </c>
      <c r="V64">
        <f>AVERAGE(B71,N64,R65)</f>
        <v>-28.333333333333332</v>
      </c>
      <c r="W64">
        <f>AVERAGE(C71,O64,S65)</f>
        <v>13.333333333333334</v>
      </c>
      <c r="X64">
        <f>AVERAGE(D71,P64,T65)</f>
        <v>0</v>
      </c>
    </row>
    <row r="65" spans="1:30" ht="15" customHeight="1" x14ac:dyDescent="0.25">
      <c r="A65" s="28" t="s">
        <v>23</v>
      </c>
      <c r="B65" s="4">
        <v>-30</v>
      </c>
      <c r="C65" s="4">
        <v>25</v>
      </c>
      <c r="D65" s="32">
        <f t="shared" ref="D65:D71" si="16">IF(B65&gt;0,1,0)</f>
        <v>0</v>
      </c>
      <c r="E65" s="28" t="s">
        <v>26</v>
      </c>
      <c r="F65" s="4">
        <v>-15</v>
      </c>
      <c r="G65" s="4">
        <v>5</v>
      </c>
      <c r="H65" s="32">
        <f t="shared" ref="H65:H71" si="17">IF(F65&gt;0,1,0)</f>
        <v>0</v>
      </c>
      <c r="I65" s="28" t="s">
        <v>23</v>
      </c>
      <c r="J65" s="4">
        <v>-10</v>
      </c>
      <c r="K65" s="4">
        <v>5</v>
      </c>
      <c r="L65" s="32">
        <f t="shared" ref="L65:L71" si="18">IF(J65&gt;0,1,0)</f>
        <v>0</v>
      </c>
      <c r="M65" s="28" t="s">
        <v>21</v>
      </c>
      <c r="N65" s="4">
        <v>5</v>
      </c>
      <c r="O65" s="4">
        <v>-5</v>
      </c>
      <c r="P65" s="32">
        <f t="shared" ref="P65:P71" si="19">IF(N65&gt;0,1,0)</f>
        <v>1</v>
      </c>
      <c r="Q65" s="28" t="s">
        <v>20</v>
      </c>
      <c r="R65" s="4">
        <v>-35</v>
      </c>
      <c r="S65" s="4">
        <v>20</v>
      </c>
      <c r="T65" s="34">
        <f t="shared" ref="T65:T71" si="20">IF(R65&gt;0,1,0)</f>
        <v>0</v>
      </c>
      <c r="U65" t="s">
        <v>40</v>
      </c>
      <c r="V65">
        <f>AVERAGE(J67,J69,R67)</f>
        <v>-26.666666666666668</v>
      </c>
      <c r="W65">
        <f>AVERAGE(K67,K69,S67)</f>
        <v>15</v>
      </c>
      <c r="X65">
        <f>AVERAGE(L67,L69,T67)</f>
        <v>0</v>
      </c>
    </row>
    <row r="66" spans="1:30" ht="15" customHeight="1" x14ac:dyDescent="0.25">
      <c r="A66" s="28" t="s">
        <v>26</v>
      </c>
      <c r="B66" s="4">
        <v>5</v>
      </c>
      <c r="C66" s="4">
        <v>-10</v>
      </c>
      <c r="D66" s="32">
        <f t="shared" si="16"/>
        <v>1</v>
      </c>
      <c r="E66" s="28" t="s">
        <v>22</v>
      </c>
      <c r="F66" s="4">
        <v>5</v>
      </c>
      <c r="G66" s="4">
        <v>-10</v>
      </c>
      <c r="H66" s="32">
        <f t="shared" si="17"/>
        <v>1</v>
      </c>
      <c r="I66" s="28" t="s">
        <v>23</v>
      </c>
      <c r="J66" s="4">
        <v>10</v>
      </c>
      <c r="K66" s="4">
        <v>10</v>
      </c>
      <c r="L66" s="32">
        <f t="shared" si="18"/>
        <v>1</v>
      </c>
      <c r="M66" s="28" t="s">
        <v>23</v>
      </c>
      <c r="N66" s="4">
        <v>-5</v>
      </c>
      <c r="O66" s="4">
        <v>0</v>
      </c>
      <c r="P66" s="32">
        <f t="shared" si="19"/>
        <v>0</v>
      </c>
      <c r="Q66" s="28" t="s">
        <v>24</v>
      </c>
      <c r="R66" s="4">
        <v>-25</v>
      </c>
      <c r="S66" s="4">
        <v>-10</v>
      </c>
      <c r="T66" s="34">
        <f t="shared" si="20"/>
        <v>0</v>
      </c>
      <c r="U66" t="s">
        <v>41</v>
      </c>
      <c r="V66">
        <f>AVERAGE(B70,F66,F68,J68,J70,J71,N67,N70,R64,R70)</f>
        <v>3</v>
      </c>
      <c r="W66">
        <f>AVERAGE(C70,G66,G68,K68,K70,K71,O67,O70,S64,S70)</f>
        <v>-5.5</v>
      </c>
      <c r="X66">
        <f>AVERAGE(D70,H66,H68,L68,L70,L71,P67,P70,T64,T70)</f>
        <v>0.7</v>
      </c>
    </row>
    <row r="67" spans="1:30" ht="15" customHeight="1" x14ac:dyDescent="0.25">
      <c r="A67" s="28" t="s">
        <v>24</v>
      </c>
      <c r="B67" s="4">
        <v>-5</v>
      </c>
      <c r="C67" s="4">
        <v>0</v>
      </c>
      <c r="D67" s="32">
        <f t="shared" si="16"/>
        <v>0</v>
      </c>
      <c r="E67" s="28" t="s">
        <v>23</v>
      </c>
      <c r="F67" s="4">
        <v>-10</v>
      </c>
      <c r="G67" s="4">
        <v>10</v>
      </c>
      <c r="H67" s="32">
        <f t="shared" si="17"/>
        <v>0</v>
      </c>
      <c r="I67" s="28" t="s">
        <v>25</v>
      </c>
      <c r="J67" s="4">
        <v>-20</v>
      </c>
      <c r="K67" s="4">
        <v>10</v>
      </c>
      <c r="L67" s="32">
        <f t="shared" si="18"/>
        <v>0</v>
      </c>
      <c r="M67" s="28" t="s">
        <v>22</v>
      </c>
      <c r="N67" s="4">
        <v>-5</v>
      </c>
      <c r="O67" s="4">
        <v>-5</v>
      </c>
      <c r="P67" s="32">
        <f t="shared" si="19"/>
        <v>0</v>
      </c>
      <c r="Q67" s="28" t="s">
        <v>25</v>
      </c>
      <c r="R67" s="4">
        <v>-25</v>
      </c>
      <c r="S67" s="4">
        <v>20</v>
      </c>
      <c r="T67" s="34">
        <f t="shared" si="20"/>
        <v>0</v>
      </c>
      <c r="U67" s="3" t="s">
        <v>23</v>
      </c>
      <c r="V67" s="3">
        <f>AVERAGE(B65,F67,F70,J65,J66,N66,N68,N69,R68,R71)</f>
        <v>-11.5</v>
      </c>
      <c r="W67" s="3">
        <f>AVERAGE(C65,G67,G70,K65,K66,O66,O68,O69,S68,S71)</f>
        <v>8.5</v>
      </c>
      <c r="X67" s="3">
        <f>AVERAGE(D65,H67,H70,L65,L66,P66,P68,P69,T68,T71)</f>
        <v>0.1</v>
      </c>
    </row>
    <row r="68" spans="1:30" ht="15" customHeight="1" x14ac:dyDescent="0.25">
      <c r="A68" s="28" t="s">
        <v>26</v>
      </c>
      <c r="B68" s="4">
        <v>2</v>
      </c>
      <c r="C68" s="4">
        <v>-3</v>
      </c>
      <c r="D68" s="32">
        <f t="shared" si="16"/>
        <v>1</v>
      </c>
      <c r="E68" s="28" t="s">
        <v>22</v>
      </c>
      <c r="F68" s="4">
        <v>-5</v>
      </c>
      <c r="G68" s="4">
        <v>0</v>
      </c>
      <c r="H68" s="32">
        <f t="shared" si="17"/>
        <v>0</v>
      </c>
      <c r="I68" s="28" t="s">
        <v>22</v>
      </c>
      <c r="J68" s="4">
        <v>5</v>
      </c>
      <c r="K68" s="4">
        <v>-10</v>
      </c>
      <c r="L68" s="32">
        <f t="shared" si="18"/>
        <v>1</v>
      </c>
      <c r="M68" s="28" t="s">
        <v>23</v>
      </c>
      <c r="N68" s="4">
        <v>-15</v>
      </c>
      <c r="O68" s="4">
        <v>5</v>
      </c>
      <c r="P68" s="32">
        <f t="shared" si="19"/>
        <v>0</v>
      </c>
      <c r="Q68" s="28" t="s">
        <v>23</v>
      </c>
      <c r="R68" s="4">
        <v>-10</v>
      </c>
      <c r="S68" s="4">
        <v>10</v>
      </c>
      <c r="T68" s="34">
        <f t="shared" si="20"/>
        <v>0</v>
      </c>
      <c r="U68" s="4" t="s">
        <v>26</v>
      </c>
      <c r="V68" s="3">
        <f>AVERAGE(B64,B68,B66,F65,N71)</f>
        <v>-4.5999999999999996</v>
      </c>
      <c r="W68" s="3">
        <f>AVERAGE(C64,C68,C66,G65,O71)</f>
        <v>0.4</v>
      </c>
      <c r="X68" s="3">
        <f>AVERAGE(D64,D68,D66,H65,P71)</f>
        <v>0.4</v>
      </c>
    </row>
    <row r="69" spans="1:30" ht="15" customHeight="1" x14ac:dyDescent="0.25">
      <c r="A69" s="28" t="s">
        <v>21</v>
      </c>
      <c r="B69" s="4">
        <v>-5</v>
      </c>
      <c r="C69" s="4">
        <v>0</v>
      </c>
      <c r="D69" s="32">
        <f t="shared" si="16"/>
        <v>0</v>
      </c>
      <c r="E69" s="28" t="s">
        <v>21</v>
      </c>
      <c r="F69" s="4">
        <v>5</v>
      </c>
      <c r="G69" s="4">
        <v>-10</v>
      </c>
      <c r="H69" s="32">
        <f t="shared" si="17"/>
        <v>1</v>
      </c>
      <c r="I69" s="28" t="s">
        <v>25</v>
      </c>
      <c r="J69" s="4">
        <v>-35</v>
      </c>
      <c r="K69" s="4">
        <v>15</v>
      </c>
      <c r="L69" s="32">
        <f t="shared" si="18"/>
        <v>0</v>
      </c>
      <c r="M69" s="28" t="s">
        <v>23</v>
      </c>
      <c r="N69" s="4">
        <v>-5</v>
      </c>
      <c r="O69" s="4">
        <v>0</v>
      </c>
      <c r="P69" s="32">
        <f t="shared" si="19"/>
        <v>0</v>
      </c>
      <c r="Q69" s="28" t="s">
        <v>21</v>
      </c>
      <c r="R69" s="4">
        <v>3</v>
      </c>
      <c r="S69" s="4">
        <v>5</v>
      </c>
      <c r="T69" s="34">
        <f t="shared" si="20"/>
        <v>1</v>
      </c>
      <c r="U69" s="4" t="s">
        <v>21</v>
      </c>
      <c r="V69" s="3">
        <f>AVERAGE(B69,F69,F71,N65,R69)</f>
        <v>2.6</v>
      </c>
      <c r="W69" s="3">
        <f>AVERAGE(C69,G69,G71,O65,S69)</f>
        <v>-4</v>
      </c>
      <c r="X69" s="3">
        <f>AVERAGE(D69,H69,H71,P65,T69)</f>
        <v>0.8</v>
      </c>
    </row>
    <row r="70" spans="1:30" ht="15" customHeight="1" x14ac:dyDescent="0.25">
      <c r="A70" s="28" t="s">
        <v>22</v>
      </c>
      <c r="B70" s="4">
        <v>5</v>
      </c>
      <c r="C70" s="4">
        <v>-5</v>
      </c>
      <c r="D70" s="32">
        <f t="shared" si="16"/>
        <v>1</v>
      </c>
      <c r="E70" s="28" t="s">
        <v>23</v>
      </c>
      <c r="F70" s="4">
        <v>-30</v>
      </c>
      <c r="G70" s="4">
        <v>15</v>
      </c>
      <c r="H70" s="32">
        <f t="shared" si="17"/>
        <v>0</v>
      </c>
      <c r="I70" s="28" t="s">
        <v>22</v>
      </c>
      <c r="J70" s="4">
        <v>10</v>
      </c>
      <c r="K70" s="4">
        <v>-10</v>
      </c>
      <c r="L70" s="32">
        <f t="shared" si="18"/>
        <v>1</v>
      </c>
      <c r="M70" s="28" t="s">
        <v>22</v>
      </c>
      <c r="N70" s="4">
        <v>5</v>
      </c>
      <c r="O70" s="4">
        <v>-10</v>
      </c>
      <c r="P70" s="32">
        <f t="shared" si="19"/>
        <v>1</v>
      </c>
      <c r="Q70" s="28" t="s">
        <v>22</v>
      </c>
      <c r="R70" s="4">
        <v>-5</v>
      </c>
      <c r="S70" s="4">
        <v>0</v>
      </c>
      <c r="T70" s="34">
        <f t="shared" si="20"/>
        <v>0</v>
      </c>
      <c r="U70" s="4" t="s">
        <v>24</v>
      </c>
      <c r="V70" s="3">
        <f>AVERAGE(B67,F64,J64,R66)</f>
        <v>-13.75</v>
      </c>
      <c r="W70" s="3">
        <f>AVERAGE(C67,G64,K64,S66)</f>
        <v>-7.5</v>
      </c>
      <c r="X70" s="3">
        <f>AVERAGE(D67,H64,L64,T66)</f>
        <v>0.25</v>
      </c>
    </row>
    <row r="71" spans="1:30" ht="15" customHeight="1" x14ac:dyDescent="0.25">
      <c r="A71" s="29" t="s">
        <v>20</v>
      </c>
      <c r="B71" s="12">
        <v>-35</v>
      </c>
      <c r="C71" s="12">
        <v>10</v>
      </c>
      <c r="D71" s="33">
        <f t="shared" si="16"/>
        <v>0</v>
      </c>
      <c r="E71" s="29" t="s">
        <v>21</v>
      </c>
      <c r="F71" s="12">
        <v>5</v>
      </c>
      <c r="G71" s="12">
        <v>-10</v>
      </c>
      <c r="H71" s="33">
        <f t="shared" si="17"/>
        <v>1</v>
      </c>
      <c r="I71" s="29" t="s">
        <v>22</v>
      </c>
      <c r="J71" s="12">
        <v>10</v>
      </c>
      <c r="K71" s="12">
        <v>-5</v>
      </c>
      <c r="L71" s="33">
        <f t="shared" si="18"/>
        <v>1</v>
      </c>
      <c r="M71" s="29" t="s">
        <v>26</v>
      </c>
      <c r="N71" s="12">
        <v>-5</v>
      </c>
      <c r="O71" s="12">
        <v>5</v>
      </c>
      <c r="P71" s="33">
        <f t="shared" si="19"/>
        <v>0</v>
      </c>
      <c r="Q71" s="29" t="s">
        <v>23</v>
      </c>
      <c r="R71" s="12">
        <v>-10</v>
      </c>
      <c r="S71" s="12">
        <v>5</v>
      </c>
      <c r="T71" s="35">
        <f t="shared" si="20"/>
        <v>0</v>
      </c>
      <c r="U71" s="26"/>
      <c r="V71" s="26"/>
      <c r="W71" s="3"/>
    </row>
    <row r="72" spans="1:30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6"/>
      <c r="R72" s="26"/>
      <c r="S72" s="26"/>
      <c r="T72" s="26"/>
      <c r="U72" s="26"/>
      <c r="V72" s="26"/>
      <c r="W72" s="26"/>
      <c r="X72" s="3"/>
    </row>
    <row r="73" spans="1:30" ht="15" customHeight="1" x14ac:dyDescent="0.25">
      <c r="A73" s="25" t="s">
        <v>12</v>
      </c>
      <c r="B73" s="3"/>
      <c r="C73" s="3" t="s">
        <v>13</v>
      </c>
      <c r="D73" s="39">
        <v>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6"/>
      <c r="R73" s="26"/>
      <c r="S73" s="26"/>
      <c r="T73" s="26"/>
      <c r="U73" s="26"/>
      <c r="V73" s="26"/>
      <c r="W73" s="26"/>
      <c r="X73" s="3"/>
    </row>
    <row r="74" spans="1:30" ht="15" customHeight="1" x14ac:dyDescent="0.25">
      <c r="A74" s="24"/>
      <c r="B74" s="3"/>
      <c r="C74" s="3" t="s">
        <v>14</v>
      </c>
      <c r="D74" s="40">
        <v>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6"/>
      <c r="R74" s="26"/>
      <c r="S74" s="26"/>
      <c r="T74" s="26"/>
      <c r="U74" s="26"/>
      <c r="V74" s="26"/>
      <c r="W74" s="26"/>
      <c r="X74" s="3"/>
    </row>
    <row r="75" spans="1:30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6"/>
      <c r="R75" s="26"/>
      <c r="S75" s="26"/>
      <c r="T75" s="26"/>
      <c r="U75" s="26"/>
      <c r="V75" s="26"/>
      <c r="W75" s="26"/>
      <c r="X75" s="3"/>
    </row>
    <row r="76" spans="1:30" ht="15" customHeight="1" x14ac:dyDescent="0.25">
      <c r="A76" t="s">
        <v>49</v>
      </c>
      <c r="P76" s="3"/>
      <c r="Q76" s="26"/>
      <c r="R76" s="26"/>
      <c r="S76" s="26"/>
      <c r="T76" s="26"/>
      <c r="U76" s="26"/>
      <c r="V76" s="26"/>
      <c r="W76" s="26"/>
      <c r="X76" s="3"/>
    </row>
    <row r="77" spans="1:30" ht="15" customHeight="1" x14ac:dyDescent="0.25">
      <c r="A77" t="s">
        <v>48</v>
      </c>
      <c r="C77" s="36">
        <v>1</v>
      </c>
      <c r="P77" s="3"/>
      <c r="Q77" s="26"/>
      <c r="R77" s="26"/>
      <c r="S77" s="26"/>
      <c r="T77" s="26"/>
      <c r="U77" s="26"/>
      <c r="V77" s="26"/>
      <c r="W77" s="26"/>
      <c r="X77" s="3"/>
    </row>
    <row r="78" spans="1:30" ht="15" customHeight="1" x14ac:dyDescent="0.25">
      <c r="A78" s="3" t="s">
        <v>50</v>
      </c>
      <c r="B78" s="3"/>
      <c r="C78" s="36">
        <v>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6"/>
      <c r="R78" s="26"/>
      <c r="S78" s="26"/>
      <c r="T78" s="26"/>
      <c r="U78" s="26"/>
      <c r="V78" s="26"/>
      <c r="W78" s="26"/>
      <c r="X78" s="3"/>
    </row>
    <row r="79" spans="1:30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5"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7:30" ht="15" customHeight="1" x14ac:dyDescent="0.25"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7:30" ht="15" customHeight="1" x14ac:dyDescent="0.25">
      <c r="Q82" s="26"/>
      <c r="R82" s="26"/>
      <c r="S82" s="3"/>
      <c r="T82" s="26"/>
      <c r="U82" s="26"/>
      <c r="V82" s="3"/>
      <c r="W82" s="26"/>
      <c r="X82" s="26"/>
      <c r="Y82" s="3"/>
      <c r="Z82" s="26"/>
      <c r="AA82" s="26"/>
      <c r="AB82" s="3"/>
      <c r="AC82" s="3"/>
      <c r="AD82" s="3"/>
    </row>
    <row r="83" spans="17:30" ht="15" customHeight="1" x14ac:dyDescent="0.25">
      <c r="Q83" s="26"/>
      <c r="R83" s="26"/>
      <c r="S83" s="3"/>
      <c r="T83" s="26"/>
      <c r="U83" s="26"/>
      <c r="V83" s="3"/>
      <c r="W83" s="26"/>
      <c r="X83" s="26"/>
      <c r="Y83" s="3"/>
      <c r="Z83" s="26"/>
      <c r="AA83" s="26"/>
      <c r="AB83" s="3"/>
      <c r="AC83" s="3"/>
      <c r="AD83" s="3"/>
    </row>
    <row r="84" spans="17:30" ht="15" customHeight="1" x14ac:dyDescent="0.25">
      <c r="Q84" s="26"/>
      <c r="R84" s="26"/>
      <c r="S84" s="3"/>
      <c r="T84" s="26"/>
      <c r="U84" s="26"/>
      <c r="V84" s="3"/>
      <c r="W84" s="26"/>
      <c r="X84" s="26"/>
      <c r="Y84" s="3"/>
      <c r="Z84" s="26"/>
      <c r="AA84" s="26"/>
      <c r="AB84" s="3"/>
      <c r="AC84" s="3"/>
      <c r="AD84" s="3"/>
    </row>
    <row r="85" spans="17:30" ht="15" customHeight="1" x14ac:dyDescent="0.25">
      <c r="Q85" s="26"/>
      <c r="R85" s="26"/>
      <c r="S85" s="3"/>
      <c r="T85" s="26"/>
      <c r="U85" s="26"/>
      <c r="V85" s="3"/>
      <c r="W85" s="26"/>
      <c r="X85" s="26"/>
      <c r="Y85" s="3"/>
      <c r="Z85" s="26"/>
      <c r="AA85" s="26"/>
      <c r="AB85" s="3"/>
      <c r="AC85" s="3"/>
      <c r="AD85" s="3"/>
    </row>
    <row r="86" spans="17:30" ht="15" customHeight="1" x14ac:dyDescent="0.25">
      <c r="Q86" s="26"/>
      <c r="R86" s="26"/>
      <c r="S86" s="3"/>
      <c r="T86" s="26"/>
      <c r="U86" s="26"/>
      <c r="V86" s="3"/>
      <c r="W86" s="26"/>
      <c r="X86" s="26"/>
      <c r="Y86" s="3"/>
      <c r="Z86" s="26"/>
      <c r="AA86" s="26"/>
      <c r="AB86" s="3"/>
      <c r="AC86" s="3"/>
      <c r="AD86" s="3"/>
    </row>
    <row r="87" spans="17:30" ht="15" customHeight="1" x14ac:dyDescent="0.25">
      <c r="Q87" s="26"/>
      <c r="R87" s="26"/>
      <c r="S87" s="3"/>
      <c r="T87" s="26"/>
      <c r="U87" s="26"/>
      <c r="V87" s="3"/>
      <c r="W87" s="26"/>
      <c r="X87" s="26"/>
      <c r="Y87" s="3"/>
      <c r="Z87" s="26"/>
      <c r="AA87" s="26"/>
      <c r="AB87" s="3"/>
      <c r="AC87" s="3"/>
      <c r="AD87" s="3"/>
    </row>
    <row r="88" spans="17:30" ht="15" customHeight="1" x14ac:dyDescent="0.25">
      <c r="Q88" s="26"/>
      <c r="R88" s="26"/>
      <c r="S88" s="3"/>
      <c r="T88" s="26"/>
      <c r="U88" s="26"/>
      <c r="V88" s="3"/>
      <c r="W88" s="26"/>
      <c r="X88" s="26"/>
      <c r="Y88" s="3"/>
      <c r="Z88" s="26"/>
      <c r="AA88" s="26"/>
      <c r="AB88" s="3"/>
      <c r="AC88" s="3"/>
      <c r="AD88" s="3"/>
    </row>
    <row r="89" spans="17:30" ht="15" customHeight="1" x14ac:dyDescent="0.25">
      <c r="Q89" s="26"/>
      <c r="R89" s="26"/>
      <c r="S89" s="3"/>
      <c r="T89" s="26"/>
      <c r="U89" s="26"/>
      <c r="V89" s="3"/>
      <c r="W89" s="26"/>
      <c r="X89" s="26"/>
      <c r="Y89" s="3"/>
      <c r="Z89" s="26"/>
      <c r="AA89" s="26"/>
      <c r="AB89" s="3"/>
      <c r="AC89" s="3"/>
      <c r="AD89" s="3"/>
    </row>
    <row r="90" spans="17:30" ht="15" customHeight="1" x14ac:dyDescent="0.25"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7:30" ht="15" customHeight="1" x14ac:dyDescent="0.25"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7:30" ht="15" customHeight="1" x14ac:dyDescent="0.25"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7:30" ht="15" customHeight="1" x14ac:dyDescent="0.25">
      <c r="Q93" s="26"/>
      <c r="R93" s="26"/>
      <c r="S93" s="3"/>
      <c r="T93" s="26"/>
      <c r="U93" s="26"/>
      <c r="V93" s="3"/>
      <c r="W93" s="26"/>
      <c r="X93" s="26"/>
      <c r="Y93" s="3"/>
      <c r="Z93" s="26"/>
      <c r="AA93" s="26"/>
      <c r="AB93" s="3"/>
      <c r="AC93" s="26"/>
      <c r="AD93" s="3"/>
    </row>
    <row r="94" spans="17:30" ht="15" customHeight="1" x14ac:dyDescent="0.25">
      <c r="Q94" s="26"/>
      <c r="R94" s="26"/>
      <c r="S94" s="3"/>
      <c r="T94" s="26"/>
      <c r="U94" s="26"/>
      <c r="V94" s="3"/>
      <c r="W94" s="26"/>
      <c r="X94" s="26"/>
      <c r="Y94" s="3"/>
      <c r="Z94" s="26"/>
      <c r="AA94" s="26"/>
      <c r="AB94" s="3"/>
      <c r="AC94" s="26"/>
      <c r="AD94" s="3"/>
    </row>
    <row r="95" spans="17:30" ht="15" customHeight="1" x14ac:dyDescent="0.25">
      <c r="Q95" s="26"/>
      <c r="R95" s="26"/>
      <c r="S95" s="3"/>
      <c r="T95" s="26"/>
      <c r="U95" s="26"/>
      <c r="V95" s="3"/>
      <c r="W95" s="26"/>
      <c r="X95" s="26"/>
      <c r="Y95" s="3"/>
      <c r="Z95" s="26"/>
      <c r="AA95" s="26"/>
      <c r="AB95" s="3"/>
      <c r="AC95" s="26"/>
      <c r="AD95" s="3"/>
    </row>
    <row r="96" spans="17:30" ht="15" customHeight="1" x14ac:dyDescent="0.25">
      <c r="Q96" s="26"/>
      <c r="R96" s="26"/>
      <c r="S96" s="3"/>
      <c r="T96" s="26"/>
      <c r="U96" s="26"/>
      <c r="V96" s="3"/>
      <c r="W96" s="26"/>
      <c r="X96" s="26"/>
      <c r="Y96" s="3"/>
      <c r="Z96" s="26"/>
      <c r="AA96" s="26"/>
      <c r="AB96" s="3"/>
      <c r="AC96" s="26"/>
      <c r="AD96" s="3"/>
    </row>
    <row r="97" spans="17:30" ht="15" customHeight="1" x14ac:dyDescent="0.25">
      <c r="Q97" s="26"/>
      <c r="R97" s="26"/>
      <c r="S97" s="3"/>
      <c r="T97" s="26"/>
      <c r="U97" s="26"/>
      <c r="V97" s="3"/>
      <c r="W97" s="26"/>
      <c r="X97" s="26"/>
      <c r="Y97" s="3"/>
      <c r="Z97" s="26"/>
      <c r="AA97" s="26"/>
      <c r="AB97" s="3"/>
      <c r="AC97" s="26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26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26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26"/>
      <c r="AD100" s="3"/>
    </row>
    <row r="101" spans="17:30" ht="15" customHeight="1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7:30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7:30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7:30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7:30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workbookViewId="0">
      <selection activeCell="B14" sqref="B14"/>
    </sheetView>
  </sheetViews>
  <sheetFormatPr defaultRowHeight="15" x14ac:dyDescent="0.25"/>
  <cols>
    <col min="1" max="1" width="12" customWidth="1"/>
  </cols>
  <sheetData>
    <row r="2" spans="1:2" x14ac:dyDescent="0.25">
      <c r="A2" t="s">
        <v>51</v>
      </c>
      <c r="B2" s="39" t="s">
        <v>134</v>
      </c>
    </row>
    <row r="3" spans="1:2" x14ac:dyDescent="0.25">
      <c r="A3" t="s">
        <v>52</v>
      </c>
      <c r="B3" s="42">
        <v>20</v>
      </c>
    </row>
    <row r="4" spans="1:2" x14ac:dyDescent="0.25">
      <c r="A4" t="s">
        <v>53</v>
      </c>
      <c r="B4" s="42">
        <v>1</v>
      </c>
    </row>
    <row r="5" spans="1:2" x14ac:dyDescent="0.25">
      <c r="A5" t="s">
        <v>54</v>
      </c>
      <c r="B5" s="42">
        <v>34</v>
      </c>
    </row>
    <row r="6" spans="1:2" x14ac:dyDescent="0.25">
      <c r="A6" t="s">
        <v>55</v>
      </c>
      <c r="B6" s="42">
        <v>11.1</v>
      </c>
    </row>
    <row r="7" spans="1:2" x14ac:dyDescent="0.25">
      <c r="A7" t="s">
        <v>124</v>
      </c>
      <c r="B7" s="42">
        <v>3</v>
      </c>
    </row>
    <row r="8" spans="1:2" x14ac:dyDescent="0.25">
      <c r="A8" t="s">
        <v>125</v>
      </c>
      <c r="B8" s="42">
        <v>3</v>
      </c>
    </row>
    <row r="9" spans="1:2" x14ac:dyDescent="0.25">
      <c r="A9" t="s">
        <v>126</v>
      </c>
      <c r="B9" s="42">
        <v>3</v>
      </c>
    </row>
    <row r="10" spans="1:2" x14ac:dyDescent="0.25">
      <c r="A10" t="s">
        <v>127</v>
      </c>
      <c r="B10" s="42">
        <v>6</v>
      </c>
    </row>
    <row r="11" spans="1:2" x14ac:dyDescent="0.25">
      <c r="A11" t="s">
        <v>128</v>
      </c>
      <c r="B11" s="42">
        <v>9</v>
      </c>
    </row>
    <row r="12" spans="1:2" x14ac:dyDescent="0.25">
      <c r="A12" t="s">
        <v>129</v>
      </c>
      <c r="B12" s="42">
        <v>9</v>
      </c>
    </row>
    <row r="13" spans="1:2" x14ac:dyDescent="0.25">
      <c r="A13" t="s">
        <v>56</v>
      </c>
      <c r="B13" s="40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50"/>
  <sheetViews>
    <sheetView workbookViewId="0">
      <pane ySplit="1" topLeftCell="A2" activePane="bottomLeft" state="frozen"/>
      <selection pane="bottomLeft" activeCell="EN4" sqref="A4:XFD4"/>
    </sheetView>
  </sheetViews>
  <sheetFormatPr defaultRowHeight="15" x14ac:dyDescent="0.25"/>
  <cols>
    <col min="3" max="4" width="10.42578125" customWidth="1"/>
    <col min="5" max="5" width="10.7109375" customWidth="1"/>
    <col min="9" max="9" width="10.5703125" customWidth="1"/>
    <col min="10" max="10" width="11" customWidth="1"/>
    <col min="11" max="11" width="10.7109375" bestFit="1" customWidth="1"/>
    <col min="12" max="12" width="10.5703125" bestFit="1" customWidth="1"/>
    <col min="13" max="13" width="10.7109375" bestFit="1" customWidth="1"/>
  </cols>
  <sheetData>
    <row r="1" spans="1:160" s="44" customFormat="1" ht="23.25" x14ac:dyDescent="0.35">
      <c r="A1" s="44" t="s">
        <v>102</v>
      </c>
      <c r="B1" s="44" t="s">
        <v>138</v>
      </c>
    </row>
    <row r="3" spans="1:160" x14ac:dyDescent="0.25">
      <c r="A3" s="5" t="s">
        <v>59</v>
      </c>
      <c r="I3" s="5"/>
      <c r="M3" s="5" t="s">
        <v>60</v>
      </c>
      <c r="Q3" s="5" t="s">
        <v>68</v>
      </c>
      <c r="W3" s="5" t="s">
        <v>131</v>
      </c>
      <c r="AP3" s="5" t="s">
        <v>132</v>
      </c>
      <c r="BI3" s="5" t="s">
        <v>133</v>
      </c>
      <c r="CB3" s="5" t="s">
        <v>68</v>
      </c>
      <c r="CH3" s="5" t="s">
        <v>131</v>
      </c>
      <c r="DA3" s="5" t="s">
        <v>132</v>
      </c>
      <c r="DT3" s="5" t="s">
        <v>133</v>
      </c>
      <c r="EM3" s="5" t="s">
        <v>12</v>
      </c>
      <c r="EY3" s="5" t="s">
        <v>116</v>
      </c>
      <c r="FC3" s="5" t="s">
        <v>117</v>
      </c>
    </row>
    <row r="4" spans="1:160" s="45" customFormat="1" x14ac:dyDescent="0.25">
      <c r="A4" s="45" t="s">
        <v>57</v>
      </c>
      <c r="B4" s="45" t="s">
        <v>52</v>
      </c>
      <c r="C4" s="45" t="s">
        <v>53</v>
      </c>
      <c r="D4" s="45" t="s">
        <v>54</v>
      </c>
      <c r="E4" s="45" t="s">
        <v>55</v>
      </c>
      <c r="F4" s="45" t="s">
        <v>130</v>
      </c>
      <c r="G4" s="45" t="s">
        <v>125</v>
      </c>
      <c r="H4" s="45" t="s">
        <v>126</v>
      </c>
      <c r="I4" s="45" t="s">
        <v>127</v>
      </c>
      <c r="J4" s="45" t="s">
        <v>128</v>
      </c>
      <c r="K4" s="45" t="s">
        <v>129</v>
      </c>
      <c r="L4" s="45" t="s">
        <v>58</v>
      </c>
      <c r="M4" s="45" t="s">
        <v>62</v>
      </c>
      <c r="N4" s="45" t="s">
        <v>63</v>
      </c>
      <c r="O4" s="45" t="s">
        <v>64</v>
      </c>
      <c r="P4" s="45" t="s">
        <v>65</v>
      </c>
      <c r="Q4" s="45" t="s">
        <v>69</v>
      </c>
      <c r="R4" s="45" t="s">
        <v>70</v>
      </c>
      <c r="S4" s="45" t="s">
        <v>71</v>
      </c>
      <c r="T4" s="45" t="s">
        <v>72</v>
      </c>
      <c r="U4" s="45" t="s">
        <v>73</v>
      </c>
      <c r="V4" s="45" t="s">
        <v>74</v>
      </c>
      <c r="W4" s="45" t="s">
        <v>139</v>
      </c>
      <c r="X4" s="45" t="s">
        <v>140</v>
      </c>
      <c r="Y4" s="45" t="s">
        <v>141</v>
      </c>
      <c r="Z4" s="45" t="s">
        <v>142</v>
      </c>
      <c r="AA4" s="45" t="s">
        <v>143</v>
      </c>
      <c r="AB4" s="45" t="s">
        <v>144</v>
      </c>
      <c r="AC4" s="45" t="s">
        <v>145</v>
      </c>
      <c r="AD4" s="45" t="s">
        <v>146</v>
      </c>
      <c r="AE4" s="45" t="s">
        <v>147</v>
      </c>
      <c r="AF4" s="45" t="s">
        <v>148</v>
      </c>
      <c r="AG4" s="45" t="s">
        <v>149</v>
      </c>
      <c r="AH4" s="45" t="s">
        <v>150</v>
      </c>
      <c r="AI4" s="45" t="s">
        <v>151</v>
      </c>
      <c r="AJ4" s="45" t="s">
        <v>152</v>
      </c>
      <c r="AK4" s="45" t="s">
        <v>153</v>
      </c>
      <c r="AL4" s="45" t="s">
        <v>154</v>
      </c>
      <c r="AM4" s="45" t="s">
        <v>155</v>
      </c>
      <c r="AN4" s="45" t="s">
        <v>156</v>
      </c>
      <c r="AO4" s="45" t="s">
        <v>157</v>
      </c>
      <c r="AP4" s="45" t="s">
        <v>158</v>
      </c>
      <c r="AQ4" s="45" t="s">
        <v>159</v>
      </c>
      <c r="AR4" s="45" t="s">
        <v>160</v>
      </c>
      <c r="AS4" s="45" t="s">
        <v>161</v>
      </c>
      <c r="AT4" s="45" t="s">
        <v>162</v>
      </c>
      <c r="AU4" s="45" t="s">
        <v>163</v>
      </c>
      <c r="AV4" s="45" t="s">
        <v>164</v>
      </c>
      <c r="AW4" s="45" t="s">
        <v>165</v>
      </c>
      <c r="AX4" s="45" t="s">
        <v>166</v>
      </c>
      <c r="AY4" s="45" t="s">
        <v>167</v>
      </c>
      <c r="AZ4" s="45" t="s">
        <v>168</v>
      </c>
      <c r="BA4" s="45" t="s">
        <v>169</v>
      </c>
      <c r="BB4" s="45" t="s">
        <v>170</v>
      </c>
      <c r="BC4" s="45" t="s">
        <v>171</v>
      </c>
      <c r="BD4" s="45" t="s">
        <v>172</v>
      </c>
      <c r="BE4" s="45" t="s">
        <v>173</v>
      </c>
      <c r="BF4" s="45" t="s">
        <v>174</v>
      </c>
      <c r="BG4" s="45" t="s">
        <v>175</v>
      </c>
      <c r="BH4" s="45" t="s">
        <v>176</v>
      </c>
      <c r="BI4" s="45" t="s">
        <v>177</v>
      </c>
      <c r="BJ4" s="45" t="s">
        <v>178</v>
      </c>
      <c r="BK4" s="45" t="s">
        <v>179</v>
      </c>
      <c r="BL4" s="45" t="s">
        <v>180</v>
      </c>
      <c r="BM4" s="45" t="s">
        <v>181</v>
      </c>
      <c r="BN4" s="45" t="s">
        <v>182</v>
      </c>
      <c r="BO4" s="45" t="s">
        <v>183</v>
      </c>
      <c r="BP4" s="45" t="s">
        <v>184</v>
      </c>
      <c r="BQ4" s="45" t="s">
        <v>185</v>
      </c>
      <c r="BR4" s="45" t="s">
        <v>186</v>
      </c>
      <c r="BS4" s="45" t="s">
        <v>187</v>
      </c>
      <c r="BT4" s="45" t="s">
        <v>188</v>
      </c>
      <c r="BU4" s="45" t="s">
        <v>189</v>
      </c>
      <c r="BV4" s="45" t="s">
        <v>190</v>
      </c>
      <c r="BW4" s="45" t="s">
        <v>191</v>
      </c>
      <c r="BX4" s="45" t="s">
        <v>192</v>
      </c>
      <c r="BY4" s="45" t="s">
        <v>193</v>
      </c>
      <c r="BZ4" s="45" t="s">
        <v>194</v>
      </c>
      <c r="CA4" s="45" t="s">
        <v>195</v>
      </c>
      <c r="CB4" s="45" t="s">
        <v>196</v>
      </c>
      <c r="CC4" s="45" t="s">
        <v>197</v>
      </c>
      <c r="CD4" s="45" t="s">
        <v>198</v>
      </c>
      <c r="CE4" s="45" t="s">
        <v>199</v>
      </c>
      <c r="CF4" s="45" t="s">
        <v>200</v>
      </c>
      <c r="CG4" s="45" t="s">
        <v>201</v>
      </c>
      <c r="CH4" s="45" t="s">
        <v>202</v>
      </c>
      <c r="CI4" s="45" t="s">
        <v>203</v>
      </c>
      <c r="CJ4" s="45" t="s">
        <v>204</v>
      </c>
      <c r="CK4" s="45" t="s">
        <v>205</v>
      </c>
      <c r="CL4" s="45" t="s">
        <v>206</v>
      </c>
      <c r="CM4" s="45" t="s">
        <v>207</v>
      </c>
      <c r="CN4" s="45" t="s">
        <v>208</v>
      </c>
      <c r="CO4" s="45" t="s">
        <v>209</v>
      </c>
      <c r="CP4" s="45" t="s">
        <v>210</v>
      </c>
      <c r="CQ4" s="45" t="s">
        <v>211</v>
      </c>
      <c r="CR4" s="45" t="s">
        <v>212</v>
      </c>
      <c r="CS4" s="45" t="s">
        <v>213</v>
      </c>
      <c r="CT4" s="45" t="s">
        <v>214</v>
      </c>
      <c r="CU4" s="45" t="s">
        <v>215</v>
      </c>
      <c r="CV4" s="45" t="s">
        <v>216</v>
      </c>
      <c r="CW4" s="45" t="s">
        <v>217</v>
      </c>
      <c r="CX4" s="45" t="s">
        <v>218</v>
      </c>
      <c r="CY4" s="45" t="s">
        <v>219</v>
      </c>
      <c r="CZ4" s="45" t="s">
        <v>220</v>
      </c>
      <c r="DA4" s="45" t="s">
        <v>221</v>
      </c>
      <c r="DB4" s="45" t="s">
        <v>222</v>
      </c>
      <c r="DC4" s="45" t="s">
        <v>223</v>
      </c>
      <c r="DD4" s="45" t="s">
        <v>224</v>
      </c>
      <c r="DE4" s="45" t="s">
        <v>225</v>
      </c>
      <c r="DF4" s="45" t="s">
        <v>226</v>
      </c>
      <c r="DG4" s="45" t="s">
        <v>227</v>
      </c>
      <c r="DH4" s="45" t="s">
        <v>228</v>
      </c>
      <c r="DI4" s="45" t="s">
        <v>229</v>
      </c>
      <c r="DJ4" s="45" t="s">
        <v>230</v>
      </c>
      <c r="DK4" s="45" t="s">
        <v>231</v>
      </c>
      <c r="DL4" s="45" t="s">
        <v>232</v>
      </c>
      <c r="DM4" s="45" t="s">
        <v>233</v>
      </c>
      <c r="DN4" s="45" t="s">
        <v>234</v>
      </c>
      <c r="DO4" s="45" t="s">
        <v>235</v>
      </c>
      <c r="DP4" s="45" t="s">
        <v>236</v>
      </c>
      <c r="DQ4" s="45" t="s">
        <v>237</v>
      </c>
      <c r="DR4" s="45" t="s">
        <v>238</v>
      </c>
      <c r="DS4" s="45" t="s">
        <v>239</v>
      </c>
      <c r="DT4" s="45" t="s">
        <v>240</v>
      </c>
      <c r="DU4" s="45" t="s">
        <v>241</v>
      </c>
      <c r="DV4" s="45" t="s">
        <v>242</v>
      </c>
      <c r="DW4" s="45" t="s">
        <v>243</v>
      </c>
      <c r="DX4" s="45" t="s">
        <v>244</v>
      </c>
      <c r="DY4" s="45" t="s">
        <v>245</v>
      </c>
      <c r="DZ4" s="45" t="s">
        <v>246</v>
      </c>
      <c r="EA4" s="45" t="s">
        <v>247</v>
      </c>
      <c r="EB4" s="45" t="s">
        <v>248</v>
      </c>
      <c r="EC4" s="45" t="s">
        <v>249</v>
      </c>
      <c r="ED4" s="45" t="s">
        <v>250</v>
      </c>
      <c r="EE4" s="45" t="s">
        <v>251</v>
      </c>
      <c r="EF4" s="45" t="s">
        <v>252</v>
      </c>
      <c r="EG4" s="45" t="s">
        <v>253</v>
      </c>
      <c r="EH4" s="45" t="s">
        <v>254</v>
      </c>
      <c r="EI4" s="45" t="s">
        <v>255</v>
      </c>
      <c r="EJ4" s="45" t="s">
        <v>256</v>
      </c>
      <c r="EK4" s="45" t="s">
        <v>257</v>
      </c>
      <c r="EL4" s="45" t="s">
        <v>258</v>
      </c>
      <c r="EM4" s="45" t="s">
        <v>103</v>
      </c>
      <c r="EN4" s="45" t="s">
        <v>106</v>
      </c>
      <c r="EO4" s="45" t="s">
        <v>107</v>
      </c>
      <c r="EP4" s="45" t="s">
        <v>105</v>
      </c>
      <c r="EQ4" s="45" t="s">
        <v>108</v>
      </c>
      <c r="ER4" s="45" t="s">
        <v>109</v>
      </c>
      <c r="ES4" s="45" t="s">
        <v>110</v>
      </c>
      <c r="ET4" s="45" t="s">
        <v>111</v>
      </c>
      <c r="EU4" s="45" t="s">
        <v>112</v>
      </c>
      <c r="EV4" s="45" t="s">
        <v>113</v>
      </c>
      <c r="EW4" s="45" t="s">
        <v>114</v>
      </c>
      <c r="EX4" s="45" t="s">
        <v>115</v>
      </c>
      <c r="EY4" s="45" t="s">
        <v>120</v>
      </c>
      <c r="EZ4" s="45" t="s">
        <v>121</v>
      </c>
      <c r="FA4" s="45" t="s">
        <v>123</v>
      </c>
      <c r="FB4" s="45" t="s">
        <v>122</v>
      </c>
      <c r="FC4" s="45" t="s">
        <v>118</v>
      </c>
      <c r="FD4" s="45" t="s">
        <v>119</v>
      </c>
    </row>
    <row r="5" spans="1:160" x14ac:dyDescent="0.25">
      <c r="A5" t="str">
        <f>Demographics!B2</f>
        <v>02BM250215</v>
      </c>
      <c r="B5">
        <f>Demographics!B3</f>
        <v>20</v>
      </c>
      <c r="C5">
        <f>Demographics!B4</f>
        <v>1</v>
      </c>
      <c r="D5">
        <f>Demographics!B5</f>
        <v>34</v>
      </c>
      <c r="E5">
        <f>Demographics!B6</f>
        <v>11.1</v>
      </c>
      <c r="F5">
        <f>Demographics!B7</f>
        <v>3</v>
      </c>
      <c r="G5">
        <f>Demographics!B8</f>
        <v>3</v>
      </c>
      <c r="H5">
        <f>Demographics!B9</f>
        <v>3</v>
      </c>
      <c r="I5">
        <f>Demographics!B10</f>
        <v>6</v>
      </c>
      <c r="J5">
        <f>Demographics!B11</f>
        <v>9</v>
      </c>
      <c r="K5">
        <f>Demographics!B12</f>
        <v>9</v>
      </c>
      <c r="L5">
        <f>Demographics!B13</f>
        <v>0</v>
      </c>
      <c r="M5">
        <v>-35</v>
      </c>
      <c r="N5">
        <v>32</v>
      </c>
      <c r="O5">
        <v>-32</v>
      </c>
      <c r="P5">
        <v>23</v>
      </c>
      <c r="Q5">
        <v>26.666666666666668</v>
      </c>
      <c r="R5">
        <v>-7.25</v>
      </c>
      <c r="S5">
        <v>-37.25</v>
      </c>
      <c r="T5">
        <v>2.0833333333333335</v>
      </c>
      <c r="U5">
        <v>1</v>
      </c>
      <c r="V5">
        <v>8.3333333333333329E-2</v>
      </c>
      <c r="W5">
        <v>-28.333333333333332</v>
      </c>
      <c r="X5">
        <v>-30</v>
      </c>
      <c r="Y5">
        <v>13.333333333333334</v>
      </c>
      <c r="Z5">
        <v>16.666666666666668</v>
      </c>
      <c r="AA5">
        <v>25</v>
      </c>
      <c r="AB5">
        <v>4.8</v>
      </c>
      <c r="AC5">
        <v>-36.5</v>
      </c>
      <c r="AD5">
        <v>-6</v>
      </c>
      <c r="AE5">
        <v>1</v>
      </c>
      <c r="AF5">
        <v>0.8</v>
      </c>
      <c r="AG5">
        <v>10</v>
      </c>
      <c r="AH5">
        <v>-1</v>
      </c>
      <c r="AI5">
        <v>-19</v>
      </c>
      <c r="AJ5">
        <v>-7</v>
      </c>
      <c r="AK5">
        <v>1</v>
      </c>
      <c r="AL5">
        <v>0.6</v>
      </c>
      <c r="AM5">
        <v>5</v>
      </c>
      <c r="AN5">
        <v>-7.5</v>
      </c>
      <c r="AO5">
        <v>1</v>
      </c>
      <c r="AP5">
        <v>-18.333333333333332</v>
      </c>
      <c r="AQ5">
        <v>-18.333333333333332</v>
      </c>
      <c r="AR5">
        <v>11.666666666666666</v>
      </c>
      <c r="AS5">
        <v>13.333333333333334</v>
      </c>
      <c r="AT5">
        <v>32.299999999999997</v>
      </c>
      <c r="AU5">
        <v>-1</v>
      </c>
      <c r="AV5">
        <v>-40.5</v>
      </c>
      <c r="AW5">
        <v>-1</v>
      </c>
      <c r="AX5">
        <v>1</v>
      </c>
      <c r="AY5">
        <v>0.5</v>
      </c>
      <c r="AZ5">
        <v>11</v>
      </c>
      <c r="BA5">
        <v>3</v>
      </c>
      <c r="BB5">
        <v>-18</v>
      </c>
      <c r="BC5">
        <v>-6</v>
      </c>
      <c r="BD5">
        <v>0.8</v>
      </c>
      <c r="BE5">
        <v>0.8</v>
      </c>
      <c r="BF5">
        <v>-7.5</v>
      </c>
      <c r="BG5">
        <v>-8.75</v>
      </c>
      <c r="BH5">
        <v>0.75</v>
      </c>
      <c r="BI5">
        <v>-21.666666666666668</v>
      </c>
      <c r="BJ5">
        <v>-31.666666666666668</v>
      </c>
      <c r="BK5">
        <v>8.3333333333333339</v>
      </c>
      <c r="BL5">
        <v>20</v>
      </c>
      <c r="BM5">
        <v>25</v>
      </c>
      <c r="BN5">
        <v>1.8</v>
      </c>
      <c r="BO5">
        <v>-34</v>
      </c>
      <c r="BP5">
        <v>-7</v>
      </c>
      <c r="BQ5">
        <v>1</v>
      </c>
      <c r="BR5">
        <v>0.6</v>
      </c>
      <c r="BS5">
        <v>7</v>
      </c>
      <c r="BT5">
        <v>4</v>
      </c>
      <c r="BU5">
        <v>-12.4</v>
      </c>
      <c r="BV5">
        <v>-6</v>
      </c>
      <c r="BW5">
        <v>1</v>
      </c>
      <c r="BX5">
        <v>0.8</v>
      </c>
      <c r="BY5">
        <v>2.5</v>
      </c>
      <c r="BZ5">
        <v>-15</v>
      </c>
      <c r="CA5">
        <v>0.75</v>
      </c>
      <c r="CB5">
        <v>3.0833333333333335</v>
      </c>
      <c r="CC5">
        <v>-19.583333333333332</v>
      </c>
      <c r="CD5">
        <v>-5.833333333333333</v>
      </c>
      <c r="CE5">
        <v>13.333333333333334</v>
      </c>
      <c r="CF5">
        <v>0.75</v>
      </c>
      <c r="CG5">
        <v>0</v>
      </c>
      <c r="CH5">
        <v>-28.333333333333332</v>
      </c>
      <c r="CI5">
        <v>-26.666666666666668</v>
      </c>
      <c r="CJ5">
        <v>13.333333333333334</v>
      </c>
      <c r="CK5">
        <v>15</v>
      </c>
      <c r="CL5">
        <v>3</v>
      </c>
      <c r="CM5">
        <v>-11.5</v>
      </c>
      <c r="CN5">
        <v>-5.5</v>
      </c>
      <c r="CO5">
        <v>8.5</v>
      </c>
      <c r="CP5">
        <v>0.7</v>
      </c>
      <c r="CQ5">
        <v>0.1</v>
      </c>
      <c r="CR5">
        <v>-4.5999999999999996</v>
      </c>
      <c r="CS5">
        <v>2.6</v>
      </c>
      <c r="CT5">
        <v>0.4</v>
      </c>
      <c r="CU5">
        <v>-4</v>
      </c>
      <c r="CV5">
        <v>0.4</v>
      </c>
      <c r="CW5">
        <v>0.8</v>
      </c>
      <c r="CX5">
        <v>-13.75</v>
      </c>
      <c r="CY5">
        <v>-7.5</v>
      </c>
      <c r="CZ5">
        <v>0.25</v>
      </c>
      <c r="DA5">
        <v>-31.666666666666668</v>
      </c>
      <c r="DB5">
        <v>-31.666666666666668</v>
      </c>
      <c r="DC5">
        <v>16.666666666666668</v>
      </c>
      <c r="DD5">
        <v>18.333333333333332</v>
      </c>
      <c r="DE5">
        <v>3.7</v>
      </c>
      <c r="DF5">
        <v>-14</v>
      </c>
      <c r="DG5">
        <v>-7</v>
      </c>
      <c r="DH5">
        <v>6</v>
      </c>
      <c r="DI5">
        <v>0.9</v>
      </c>
      <c r="DJ5">
        <v>0</v>
      </c>
      <c r="DK5">
        <v>-13</v>
      </c>
      <c r="DL5">
        <v>-15</v>
      </c>
      <c r="DM5">
        <v>4.5999999999999996</v>
      </c>
      <c r="DN5">
        <v>7</v>
      </c>
      <c r="DO5">
        <v>0.2</v>
      </c>
      <c r="DP5">
        <v>0.2</v>
      </c>
      <c r="DQ5">
        <v>-33.75</v>
      </c>
      <c r="DR5">
        <v>1.25</v>
      </c>
      <c r="DS5">
        <v>0</v>
      </c>
      <c r="DT5">
        <v>-31.666666666666668</v>
      </c>
      <c r="DU5">
        <v>-35</v>
      </c>
      <c r="DV5">
        <v>10</v>
      </c>
      <c r="DW5">
        <v>10</v>
      </c>
      <c r="DX5">
        <v>-1.2</v>
      </c>
      <c r="DY5">
        <v>-20</v>
      </c>
      <c r="DZ5">
        <v>-5</v>
      </c>
      <c r="EA5">
        <v>9.5</v>
      </c>
      <c r="EB5">
        <v>0.4</v>
      </c>
      <c r="EC5">
        <v>0</v>
      </c>
      <c r="ED5">
        <v>-10</v>
      </c>
      <c r="EE5">
        <v>-12</v>
      </c>
      <c r="EF5">
        <v>2</v>
      </c>
      <c r="EG5">
        <v>2</v>
      </c>
      <c r="EH5">
        <v>0</v>
      </c>
      <c r="EI5">
        <v>0.4</v>
      </c>
      <c r="EJ5">
        <v>-43.75</v>
      </c>
      <c r="EK5">
        <v>-2.5</v>
      </c>
      <c r="EL5">
        <v>0</v>
      </c>
      <c r="EM5">
        <v>0</v>
      </c>
      <c r="EN5">
        <v>0</v>
      </c>
      <c r="EO5">
        <v>8</v>
      </c>
      <c r="EP5">
        <v>2</v>
      </c>
      <c r="EQ5">
        <v>8</v>
      </c>
      <c r="ER5">
        <v>4</v>
      </c>
      <c r="ES5">
        <v>2</v>
      </c>
      <c r="ET5">
        <v>2</v>
      </c>
      <c r="EU5">
        <v>2</v>
      </c>
      <c r="EV5">
        <v>1</v>
      </c>
      <c r="EW5">
        <v>1</v>
      </c>
      <c r="EX5">
        <v>0</v>
      </c>
      <c r="EY5">
        <v>4.5</v>
      </c>
      <c r="EZ5">
        <v>3.25</v>
      </c>
      <c r="FA5">
        <v>2.75</v>
      </c>
      <c r="FB5">
        <v>1</v>
      </c>
      <c r="FC5">
        <v>1</v>
      </c>
      <c r="FD5">
        <v>2</v>
      </c>
    </row>
    <row r="8" spans="1:160" x14ac:dyDescent="0.25">
      <c r="B8" s="1" t="s">
        <v>61</v>
      </c>
      <c r="D8" s="43" t="s">
        <v>62</v>
      </c>
      <c r="E8" s="43" t="s">
        <v>63</v>
      </c>
      <c r="F8" s="43" t="s">
        <v>64</v>
      </c>
      <c r="G8" s="43" t="s">
        <v>65</v>
      </c>
      <c r="K8" s="1" t="s">
        <v>104</v>
      </c>
      <c r="L8" s="43" t="s">
        <v>103</v>
      </c>
      <c r="M8" s="43" t="s">
        <v>106</v>
      </c>
      <c r="N8" s="43" t="s">
        <v>107</v>
      </c>
      <c r="O8" s="43" t="s">
        <v>105</v>
      </c>
      <c r="P8" s="43" t="s">
        <v>108</v>
      </c>
      <c r="Q8" s="43" t="s">
        <v>109</v>
      </c>
      <c r="R8" s="43" t="s">
        <v>110</v>
      </c>
      <c r="S8" s="43" t="s">
        <v>111</v>
      </c>
      <c r="T8" s="43" t="s">
        <v>112</v>
      </c>
      <c r="U8" s="43" t="s">
        <v>113</v>
      </c>
      <c r="V8" s="43" t="s">
        <v>114</v>
      </c>
      <c r="W8" s="43" t="s">
        <v>115</v>
      </c>
    </row>
    <row r="9" spans="1:160" x14ac:dyDescent="0.25">
      <c r="B9" s="43" t="s">
        <v>4</v>
      </c>
      <c r="C9" s="43" t="s">
        <v>66</v>
      </c>
      <c r="D9" t="e">
        <f>'Day 1'!N3</f>
        <v>#DIV/0!</v>
      </c>
      <c r="E9" t="e">
        <f>'Day 1'!N5</f>
        <v>#DIV/0!</v>
      </c>
      <c r="F9" t="e">
        <f>'Day 1'!N4</f>
        <v>#DIV/0!</v>
      </c>
      <c r="G9" t="e">
        <f>'Day 1'!N6</f>
        <v>#DIV/0!</v>
      </c>
      <c r="K9" s="46" t="s">
        <v>66</v>
      </c>
      <c r="L9">
        <f>'Day 1'!D18</f>
        <v>0</v>
      </c>
      <c r="M9">
        <f>'Day 1'!D19</f>
        <v>0</v>
      </c>
      <c r="N9">
        <f>'Day 1'!D52</f>
        <v>8</v>
      </c>
      <c r="O9">
        <f>'Day 1'!D53</f>
        <v>2</v>
      </c>
      <c r="P9">
        <f>'Day 1'!D89</f>
        <v>8</v>
      </c>
      <c r="Q9">
        <f>'Day 1'!D90</f>
        <v>4</v>
      </c>
      <c r="R9">
        <f>'Day 2'!D2</f>
        <v>2</v>
      </c>
      <c r="S9">
        <f>'Day 2'!D3</f>
        <v>2</v>
      </c>
      <c r="T9">
        <f>'Day 2'!D36</f>
        <v>2</v>
      </c>
      <c r="U9">
        <f>'Day 2'!D37</f>
        <v>1</v>
      </c>
      <c r="V9">
        <f>'Day 2'!D73</f>
        <v>1</v>
      </c>
      <c r="W9">
        <f>'Day 2'!D74</f>
        <v>0</v>
      </c>
    </row>
    <row r="10" spans="1:160" x14ac:dyDescent="0.25">
      <c r="B10" s="43"/>
      <c r="C10" s="43" t="s">
        <v>67</v>
      </c>
      <c r="D10" t="e">
        <f>'Day 1'!N4</f>
        <v>#DIV/0!</v>
      </c>
      <c r="E10" t="e">
        <f>'Day 1'!N6</f>
        <v>#DIV/0!</v>
      </c>
      <c r="F10" t="e">
        <f>'Day 1'!N3</f>
        <v>#DIV/0!</v>
      </c>
      <c r="G10" t="e">
        <f>'Day 1'!N5</f>
        <v>#DIV/0!</v>
      </c>
      <c r="K10" s="43" t="s">
        <v>67</v>
      </c>
      <c r="L10">
        <f>'Day 1'!D19</f>
        <v>0</v>
      </c>
      <c r="M10">
        <f>'Day 1'!D18</f>
        <v>0</v>
      </c>
      <c r="N10">
        <f>'Day 1'!D53</f>
        <v>2</v>
      </c>
      <c r="O10">
        <f>'Day 1'!D52</f>
        <v>8</v>
      </c>
      <c r="P10">
        <f>'Day 1'!D90</f>
        <v>4</v>
      </c>
      <c r="Q10">
        <f>'Day 1'!D89</f>
        <v>8</v>
      </c>
      <c r="R10">
        <f>'Day 2'!D3</f>
        <v>2</v>
      </c>
      <c r="S10">
        <f>'Day 2'!D2</f>
        <v>2</v>
      </c>
      <c r="T10">
        <f>'Day 2'!D37</f>
        <v>1</v>
      </c>
      <c r="U10">
        <f>'Day 2'!D36</f>
        <v>2</v>
      </c>
      <c r="V10">
        <f>'Day 2'!D74</f>
        <v>0</v>
      </c>
      <c r="W10">
        <f>'Day 2'!D73</f>
        <v>1</v>
      </c>
    </row>
    <row r="11" spans="1:160" x14ac:dyDescent="0.25">
      <c r="B11" s="43" t="s">
        <v>5</v>
      </c>
      <c r="C11" s="43" t="s">
        <v>66</v>
      </c>
      <c r="D11" t="e">
        <f>'Day 1'!N8</f>
        <v>#DIV/0!</v>
      </c>
      <c r="E11" t="e">
        <f>'Day 1'!N10</f>
        <v>#DIV/0!</v>
      </c>
      <c r="F11" t="e">
        <f>'Day 1'!N9</f>
        <v>#DIV/0!</v>
      </c>
      <c r="G11" t="e">
        <f>'Day 1'!N11</f>
        <v>#DIV/0!</v>
      </c>
    </row>
    <row r="12" spans="1:160" x14ac:dyDescent="0.25">
      <c r="B12" s="43"/>
      <c r="C12" s="43" t="s">
        <v>67</v>
      </c>
      <c r="D12" t="e">
        <f>'Day 1'!N9</f>
        <v>#DIV/0!</v>
      </c>
      <c r="E12" t="e">
        <f>'Day 1'!N11</f>
        <v>#DIV/0!</v>
      </c>
      <c r="F12" t="e">
        <f>'Day 1'!N8</f>
        <v>#DIV/0!</v>
      </c>
      <c r="G12" t="e">
        <f>'Day 1'!N10</f>
        <v>#DIV/0!</v>
      </c>
      <c r="K12" s="1" t="s">
        <v>116</v>
      </c>
      <c r="O12" s="1" t="s">
        <v>117</v>
      </c>
    </row>
    <row r="13" spans="1:160" x14ac:dyDescent="0.25">
      <c r="B13" s="43" t="s">
        <v>6</v>
      </c>
      <c r="C13" s="46" t="s">
        <v>66</v>
      </c>
      <c r="D13">
        <f>'Day 1'!N13</f>
        <v>-35</v>
      </c>
      <c r="E13">
        <f>'Day 1'!N15</f>
        <v>32</v>
      </c>
      <c r="F13">
        <f>'Day 1'!N14</f>
        <v>-32</v>
      </c>
      <c r="G13">
        <f>'Day 1'!N16</f>
        <v>23</v>
      </c>
      <c r="K13" s="43" t="s">
        <v>120</v>
      </c>
      <c r="L13" s="43" t="s">
        <v>121</v>
      </c>
      <c r="M13" s="43" t="s">
        <v>123</v>
      </c>
      <c r="N13" s="43" t="s">
        <v>122</v>
      </c>
      <c r="O13" s="43" t="s">
        <v>118</v>
      </c>
      <c r="P13" s="43" t="s">
        <v>119</v>
      </c>
    </row>
    <row r="14" spans="1:160" x14ac:dyDescent="0.25">
      <c r="B14" s="43"/>
      <c r="C14" s="43" t="s">
        <v>67</v>
      </c>
      <c r="D14">
        <f>'Day 1'!N14</f>
        <v>-32</v>
      </c>
      <c r="E14">
        <f>'Day 1'!N16</f>
        <v>23</v>
      </c>
      <c r="F14">
        <f>'Day 1'!N13</f>
        <v>-35</v>
      </c>
      <c r="G14">
        <f>'Day 1'!N15</f>
        <v>32</v>
      </c>
      <c r="K14">
        <f>'Day 1'!D21</f>
        <v>4.5</v>
      </c>
      <c r="L14">
        <f>'Day 1'!D22</f>
        <v>3.25</v>
      </c>
      <c r="M14">
        <f>'Day 2'!D5</f>
        <v>2.75</v>
      </c>
      <c r="N14">
        <f>'Day 2'!D6</f>
        <v>1</v>
      </c>
      <c r="O14">
        <f>'Day 2'!C77</f>
        <v>1</v>
      </c>
      <c r="P14">
        <f>'Day 2'!C78</f>
        <v>2</v>
      </c>
    </row>
    <row r="15" spans="1:160" x14ac:dyDescent="0.25">
      <c r="O15" s="47"/>
      <c r="P15" s="47"/>
    </row>
    <row r="16" spans="1:160" x14ac:dyDescent="0.25">
      <c r="A16" s="1" t="s">
        <v>100</v>
      </c>
      <c r="B16" s="1" t="s">
        <v>68</v>
      </c>
      <c r="D16" s="43" t="s">
        <v>69</v>
      </c>
      <c r="E16" s="43" t="s">
        <v>70</v>
      </c>
      <c r="F16" s="43" t="s">
        <v>71</v>
      </c>
      <c r="G16" s="43" t="s">
        <v>72</v>
      </c>
      <c r="H16" s="43" t="s">
        <v>73</v>
      </c>
      <c r="I16" s="43" t="s">
        <v>74</v>
      </c>
    </row>
    <row r="17" spans="2:22" x14ac:dyDescent="0.25">
      <c r="B17" s="43" t="s">
        <v>4</v>
      </c>
      <c r="C17" s="43" t="s">
        <v>66</v>
      </c>
      <c r="D17" t="e">
        <f>'Day 1'!P25</f>
        <v>#DIV/0!</v>
      </c>
      <c r="E17" t="e">
        <f>'Day 1'!P26</f>
        <v>#DIV/0!</v>
      </c>
      <c r="F17" t="e">
        <f>'Day 1'!P27</f>
        <v>#DIV/0!</v>
      </c>
      <c r="G17" t="e">
        <f>'Day 1'!P28</f>
        <v>#DIV/0!</v>
      </c>
      <c r="H17">
        <f>'Day 1'!P29</f>
        <v>0</v>
      </c>
      <c r="I17">
        <f>'Day 1'!P30</f>
        <v>0</v>
      </c>
    </row>
    <row r="18" spans="2:22" x14ac:dyDescent="0.25">
      <c r="B18" s="43"/>
      <c r="C18" s="43" t="s">
        <v>67</v>
      </c>
      <c r="D18" t="e">
        <f>'Day 1'!P26</f>
        <v>#DIV/0!</v>
      </c>
      <c r="E18" t="e">
        <f>'Day 1'!P25</f>
        <v>#DIV/0!</v>
      </c>
      <c r="F18" t="e">
        <f>'Day 1'!P28</f>
        <v>#DIV/0!</v>
      </c>
      <c r="G18" t="e">
        <f>'Day 1'!P27</f>
        <v>#DIV/0!</v>
      </c>
      <c r="H18">
        <f>'Day 1'!P30</f>
        <v>0</v>
      </c>
      <c r="I18">
        <f>'Day 1'!P29</f>
        <v>0</v>
      </c>
    </row>
    <row r="19" spans="2:22" x14ac:dyDescent="0.25">
      <c r="B19" s="43" t="s">
        <v>5</v>
      </c>
      <c r="C19" s="43" t="s">
        <v>66</v>
      </c>
      <c r="D19" t="e">
        <f>'Day 1'!P34</f>
        <v>#DIV/0!</v>
      </c>
      <c r="E19" t="e">
        <f>'Day 1'!P35</f>
        <v>#DIV/0!</v>
      </c>
      <c r="F19" t="e">
        <f>'Day 1'!P36</f>
        <v>#DIV/0!</v>
      </c>
      <c r="G19" t="e">
        <f>'Day 1'!P37</f>
        <v>#DIV/0!</v>
      </c>
      <c r="H19">
        <f>'Day 1'!P38</f>
        <v>0</v>
      </c>
      <c r="I19">
        <f>'Day 1'!P39</f>
        <v>0</v>
      </c>
    </row>
    <row r="20" spans="2:22" x14ac:dyDescent="0.25">
      <c r="B20" s="43"/>
      <c r="C20" s="43" t="s">
        <v>67</v>
      </c>
      <c r="D20" t="e">
        <f>'Day 1'!P35</f>
        <v>#DIV/0!</v>
      </c>
      <c r="E20" t="e">
        <f>'Day 1'!P34</f>
        <v>#DIV/0!</v>
      </c>
      <c r="F20" t="e">
        <f>'Day 1'!P37</f>
        <v>#DIV/0!</v>
      </c>
      <c r="G20" t="e">
        <f>'Day 1'!P36</f>
        <v>#DIV/0!</v>
      </c>
      <c r="H20">
        <f>'Day 1'!P39</f>
        <v>0</v>
      </c>
      <c r="I20">
        <f>'Day 1'!P38</f>
        <v>0</v>
      </c>
    </row>
    <row r="21" spans="2:22" x14ac:dyDescent="0.25">
      <c r="B21" s="43" t="s">
        <v>6</v>
      </c>
      <c r="C21" s="46" t="s">
        <v>66</v>
      </c>
      <c r="D21">
        <f>'Day 1'!P43</f>
        <v>26.666666666666668</v>
      </c>
      <c r="E21">
        <f>'Day 1'!P44</f>
        <v>-7.25</v>
      </c>
      <c r="F21">
        <f>'Day 1'!P45</f>
        <v>-37.25</v>
      </c>
      <c r="G21">
        <f>'Day 1'!P46</f>
        <v>2.0833333333333335</v>
      </c>
      <c r="H21">
        <f>'Day 1'!P47</f>
        <v>1</v>
      </c>
      <c r="I21">
        <f>'Day 1'!P48</f>
        <v>8.3333333333333329E-2</v>
      </c>
    </row>
    <row r="22" spans="2:22" x14ac:dyDescent="0.25">
      <c r="B22" s="43"/>
      <c r="C22" s="43" t="s">
        <v>67</v>
      </c>
      <c r="D22">
        <f>'Day 1'!P44</f>
        <v>-7.25</v>
      </c>
      <c r="E22">
        <f>'Day 1'!P43</f>
        <v>26.666666666666668</v>
      </c>
      <c r="F22">
        <f>'Day 1'!P46</f>
        <v>2.0833333333333335</v>
      </c>
      <c r="G22">
        <f>'Day 1'!P45</f>
        <v>-37.25</v>
      </c>
      <c r="H22">
        <f>'Day 1'!P48</f>
        <v>8.3333333333333329E-2</v>
      </c>
      <c r="I22">
        <f>'Day 1'!P47</f>
        <v>1</v>
      </c>
    </row>
    <row r="24" spans="2:22" x14ac:dyDescent="0.25">
      <c r="C24" t="s">
        <v>77</v>
      </c>
      <c r="D24" s="36" t="str">
        <f>'Day 1'!D55</f>
        <v>ACB</v>
      </c>
    </row>
    <row r="25" spans="2:22" x14ac:dyDescent="0.25">
      <c r="D25" s="43" t="s">
        <v>86</v>
      </c>
      <c r="E25" s="43"/>
      <c r="F25" s="43"/>
      <c r="G25" s="43"/>
      <c r="H25" s="43" t="s">
        <v>87</v>
      </c>
      <c r="I25" s="43"/>
      <c r="J25" s="43"/>
      <c r="K25" s="43"/>
      <c r="L25" s="43"/>
      <c r="M25" s="43"/>
      <c r="N25" s="43" t="s">
        <v>88</v>
      </c>
      <c r="O25" s="43"/>
      <c r="P25" s="43"/>
      <c r="Q25" s="43"/>
      <c r="R25" s="43"/>
      <c r="S25" s="43"/>
      <c r="T25" s="43"/>
      <c r="U25" s="43"/>
      <c r="V25" s="43"/>
    </row>
    <row r="26" spans="2:22" x14ac:dyDescent="0.25">
      <c r="B26" s="1" t="s">
        <v>76</v>
      </c>
      <c r="D26" s="43" t="s">
        <v>78</v>
      </c>
      <c r="E26" s="43" t="s">
        <v>79</v>
      </c>
      <c r="F26" s="43" t="s">
        <v>80</v>
      </c>
      <c r="G26" s="43" t="s">
        <v>81</v>
      </c>
      <c r="H26" s="43" t="s">
        <v>82</v>
      </c>
      <c r="I26" s="43" t="s">
        <v>83</v>
      </c>
      <c r="J26" s="43" t="s">
        <v>84</v>
      </c>
      <c r="K26" s="43" t="s">
        <v>85</v>
      </c>
      <c r="L26" s="43" t="s">
        <v>95</v>
      </c>
      <c r="M26" s="43" t="s">
        <v>96</v>
      </c>
      <c r="N26" s="43" t="s">
        <v>89</v>
      </c>
      <c r="O26" s="43" t="s">
        <v>90</v>
      </c>
      <c r="P26" s="43" t="s">
        <v>91</v>
      </c>
      <c r="Q26" s="43" t="s">
        <v>92</v>
      </c>
      <c r="R26" s="43" t="s">
        <v>97</v>
      </c>
      <c r="S26" s="43" t="s">
        <v>98</v>
      </c>
      <c r="T26" s="43" t="s">
        <v>93</v>
      </c>
      <c r="U26" s="43" t="s">
        <v>94</v>
      </c>
      <c r="V26" s="43" t="s">
        <v>99</v>
      </c>
    </row>
    <row r="27" spans="2:22" x14ac:dyDescent="0.25">
      <c r="B27" s="43" t="s">
        <v>42</v>
      </c>
      <c r="C27" s="46" t="s">
        <v>66</v>
      </c>
      <c r="D27">
        <f>'Day 1'!V60</f>
        <v>-28.333333333333332</v>
      </c>
      <c r="E27">
        <f>'Day 1'!V61</f>
        <v>-30</v>
      </c>
      <c r="F27">
        <f>'Day 1'!W60</f>
        <v>13.333333333333334</v>
      </c>
      <c r="G27">
        <f>'Day 1'!W61</f>
        <v>16.666666666666668</v>
      </c>
      <c r="H27">
        <f>'Day 1'!V62</f>
        <v>25</v>
      </c>
      <c r="I27">
        <f>'Day 1'!V63</f>
        <v>4.8</v>
      </c>
      <c r="J27">
        <f>'Day 1'!W62</f>
        <v>-36.5</v>
      </c>
      <c r="K27">
        <f>'Day 1'!W63</f>
        <v>-6</v>
      </c>
      <c r="L27">
        <f>'Day 1'!X62</f>
        <v>1</v>
      </c>
      <c r="M27">
        <f>'Day 1'!X63</f>
        <v>0.8</v>
      </c>
      <c r="N27">
        <f>'Day 1'!V64</f>
        <v>10</v>
      </c>
      <c r="O27">
        <f>'Day 1'!V65</f>
        <v>-1</v>
      </c>
      <c r="P27">
        <f>'Day 1'!W64</f>
        <v>-19</v>
      </c>
      <c r="Q27">
        <f>'Day 1'!W65</f>
        <v>-7</v>
      </c>
      <c r="R27">
        <f>'Day 1'!X64</f>
        <v>1</v>
      </c>
      <c r="S27">
        <f>'Day 1'!X65</f>
        <v>0.6</v>
      </c>
      <c r="T27">
        <f>'Day 1'!V66</f>
        <v>5</v>
      </c>
      <c r="U27">
        <f>'Day 1'!W66</f>
        <v>-7.5</v>
      </c>
      <c r="V27">
        <f>'Day 1'!X66</f>
        <v>1</v>
      </c>
    </row>
    <row r="28" spans="2:22" x14ac:dyDescent="0.25">
      <c r="B28" s="43"/>
      <c r="C28" s="43" t="s">
        <v>67</v>
      </c>
      <c r="D28">
        <f>'Day 1'!V61</f>
        <v>-30</v>
      </c>
      <c r="E28">
        <f>'Day 1'!V60</f>
        <v>-28.333333333333332</v>
      </c>
      <c r="F28">
        <f>'Day 1'!W61</f>
        <v>16.666666666666668</v>
      </c>
      <c r="G28">
        <f>'Day 1'!W60</f>
        <v>13.333333333333334</v>
      </c>
      <c r="H28">
        <f>'Day 1'!V63</f>
        <v>4.8</v>
      </c>
      <c r="I28">
        <f>'Day 1'!V62</f>
        <v>25</v>
      </c>
      <c r="J28">
        <f>'Day 1'!W63</f>
        <v>-6</v>
      </c>
      <c r="K28">
        <f>'Day 1'!W62</f>
        <v>-36.5</v>
      </c>
      <c r="L28">
        <f>'Day 1'!X63</f>
        <v>0.8</v>
      </c>
      <c r="M28">
        <f>'Day 1'!X62</f>
        <v>1</v>
      </c>
      <c r="N28">
        <f>'Day 1'!V65</f>
        <v>-1</v>
      </c>
      <c r="O28">
        <f>'Day 1'!V64</f>
        <v>10</v>
      </c>
      <c r="P28">
        <f>'Day 1'!W65</f>
        <v>-7</v>
      </c>
      <c r="Q28">
        <f>'Day 1'!W64</f>
        <v>-19</v>
      </c>
      <c r="R28">
        <f>'Day 1'!X65</f>
        <v>0.6</v>
      </c>
      <c r="S28">
        <f>'Day 1'!X64</f>
        <v>1</v>
      </c>
      <c r="T28">
        <f>'Day 1'!V66</f>
        <v>5</v>
      </c>
      <c r="U28">
        <f>'Day 1'!W66</f>
        <v>-7.5</v>
      </c>
      <c r="V28">
        <f>'Day 1'!X66</f>
        <v>1</v>
      </c>
    </row>
    <row r="29" spans="2:22" x14ac:dyDescent="0.25">
      <c r="B29" s="43" t="s">
        <v>43</v>
      </c>
      <c r="C29" s="46" t="s">
        <v>66</v>
      </c>
      <c r="D29">
        <f>'Day 1'!V70</f>
        <v>-21.666666666666668</v>
      </c>
      <c r="E29">
        <f>'Day 1'!V71</f>
        <v>-31.666666666666668</v>
      </c>
      <c r="F29">
        <f>'Day 1'!W70</f>
        <v>8.3333333333333339</v>
      </c>
      <c r="G29">
        <f>'Day 1'!W71</f>
        <v>20</v>
      </c>
      <c r="H29">
        <f>'Day 1'!V72</f>
        <v>25</v>
      </c>
      <c r="I29">
        <f>'Day 1'!V73</f>
        <v>1.8</v>
      </c>
      <c r="J29">
        <f>'Day 1'!W72</f>
        <v>-34</v>
      </c>
      <c r="K29">
        <f>'Day 1'!W73</f>
        <v>-7</v>
      </c>
      <c r="L29">
        <f>'Day 1'!X72</f>
        <v>1</v>
      </c>
      <c r="M29">
        <f>'Day 1'!X73</f>
        <v>0.6</v>
      </c>
      <c r="N29">
        <f>'Day 1'!V74</f>
        <v>7</v>
      </c>
      <c r="O29">
        <f>'Day 1'!V75</f>
        <v>4</v>
      </c>
      <c r="P29">
        <f>'Day 1'!W74</f>
        <v>-12.4</v>
      </c>
      <c r="Q29">
        <f>'Day 1'!W75</f>
        <v>-6</v>
      </c>
      <c r="R29">
        <f>'Day 1'!X74</f>
        <v>1</v>
      </c>
      <c r="S29">
        <f>'Day 1'!X75</f>
        <v>0.8</v>
      </c>
      <c r="T29">
        <f>'Day 1'!V76</f>
        <v>2.5</v>
      </c>
      <c r="U29">
        <f>'Day 1'!W76</f>
        <v>-15</v>
      </c>
      <c r="V29">
        <f>'Day 1'!X76</f>
        <v>0.75</v>
      </c>
    </row>
    <row r="30" spans="2:22" x14ac:dyDescent="0.25">
      <c r="B30" s="43"/>
      <c r="C30" s="43" t="s">
        <v>67</v>
      </c>
      <c r="D30">
        <f>'Day 1'!V71</f>
        <v>-31.666666666666668</v>
      </c>
      <c r="E30">
        <f>'Day 1'!V70</f>
        <v>-21.666666666666668</v>
      </c>
      <c r="F30">
        <f>'Day 1'!W71</f>
        <v>20</v>
      </c>
      <c r="G30">
        <f>'Day 1'!W70</f>
        <v>8.3333333333333339</v>
      </c>
      <c r="H30">
        <f>'Day 1'!V73</f>
        <v>1.8</v>
      </c>
      <c r="I30">
        <f>'Day 1'!V72</f>
        <v>25</v>
      </c>
      <c r="J30">
        <f>'Day 1'!W73</f>
        <v>-7</v>
      </c>
      <c r="K30">
        <f>'Day 1'!W72</f>
        <v>-34</v>
      </c>
      <c r="L30">
        <f>'Day 1'!X73</f>
        <v>0.6</v>
      </c>
      <c r="M30">
        <f>'Day 1'!X72</f>
        <v>1</v>
      </c>
      <c r="N30">
        <f>'Day 1'!V75</f>
        <v>4</v>
      </c>
      <c r="O30">
        <f>'Day 1'!V74</f>
        <v>7</v>
      </c>
      <c r="P30">
        <f>'Day 1'!W75</f>
        <v>-6</v>
      </c>
      <c r="Q30">
        <f>'Day 1'!W74</f>
        <v>-12.4</v>
      </c>
      <c r="R30">
        <f>'Day 1'!X75</f>
        <v>0.8</v>
      </c>
      <c r="S30">
        <f>'Day 1'!X74</f>
        <v>1</v>
      </c>
      <c r="T30">
        <f>'Day 1'!V76</f>
        <v>2.5</v>
      </c>
      <c r="U30">
        <f>'Day 1'!W76</f>
        <v>-15</v>
      </c>
      <c r="V30">
        <f>'Day 1'!X76</f>
        <v>0.75</v>
      </c>
    </row>
    <row r="31" spans="2:22" x14ac:dyDescent="0.25">
      <c r="B31" s="43" t="s">
        <v>44</v>
      </c>
      <c r="C31" s="46" t="s">
        <v>66</v>
      </c>
      <c r="D31">
        <f>'Day 1'!V80</f>
        <v>-18.333333333333332</v>
      </c>
      <c r="E31">
        <f>'Day 1'!V81</f>
        <v>-18.333333333333332</v>
      </c>
      <c r="F31">
        <f>'Day 1'!W80</f>
        <v>11.666666666666666</v>
      </c>
      <c r="G31">
        <f>'Day 1'!W81</f>
        <v>13.333333333333334</v>
      </c>
      <c r="H31">
        <f>'Day 1'!V82</f>
        <v>32.299999999999997</v>
      </c>
      <c r="I31">
        <f>'Day 1'!V83</f>
        <v>-1</v>
      </c>
      <c r="J31">
        <f>'Day 1'!W82</f>
        <v>-40.5</v>
      </c>
      <c r="K31">
        <f>'Day 1'!W83</f>
        <v>-1</v>
      </c>
      <c r="L31">
        <f>'Day 1'!X82</f>
        <v>1</v>
      </c>
      <c r="M31">
        <f>'Day 1'!X83</f>
        <v>0.5</v>
      </c>
      <c r="N31">
        <f>'Day 1'!V84</f>
        <v>11</v>
      </c>
      <c r="O31">
        <f>'Day 1'!V85</f>
        <v>3</v>
      </c>
      <c r="P31">
        <f>'Day 1'!W84</f>
        <v>-18</v>
      </c>
      <c r="Q31">
        <f>'Day 1'!W85</f>
        <v>-6</v>
      </c>
      <c r="R31">
        <f>'Day 1'!X84</f>
        <v>0.8</v>
      </c>
      <c r="S31">
        <f>'Day 1'!X85</f>
        <v>0.8</v>
      </c>
      <c r="T31">
        <f>'Day 1'!V86</f>
        <v>-7.5</v>
      </c>
      <c r="U31">
        <f>'Day 1'!W86</f>
        <v>-8.75</v>
      </c>
      <c r="V31">
        <f>'Day 1'!X86</f>
        <v>0.75</v>
      </c>
    </row>
    <row r="32" spans="2:22" x14ac:dyDescent="0.25">
      <c r="B32" s="43"/>
      <c r="C32" s="43" t="s">
        <v>67</v>
      </c>
      <c r="D32">
        <f>'Day 1'!V81</f>
        <v>-18.333333333333332</v>
      </c>
      <c r="E32">
        <f>'Day 1'!V80</f>
        <v>-18.333333333333332</v>
      </c>
      <c r="F32">
        <f>'Day 1'!W81</f>
        <v>13.333333333333334</v>
      </c>
      <c r="G32">
        <f>'Day 1'!W80</f>
        <v>11.666666666666666</v>
      </c>
      <c r="H32">
        <f>'Day 1'!V83</f>
        <v>-1</v>
      </c>
      <c r="I32">
        <f>'Day 1'!V82</f>
        <v>32.299999999999997</v>
      </c>
      <c r="J32">
        <f>'Day 1'!W83</f>
        <v>-1</v>
      </c>
      <c r="K32">
        <f>'Day 1'!W82</f>
        <v>-40.5</v>
      </c>
      <c r="L32">
        <f>'Day 1'!X83</f>
        <v>0.5</v>
      </c>
      <c r="M32">
        <f>'Day 1'!X82</f>
        <v>1</v>
      </c>
      <c r="N32">
        <f>'Day 1'!V85</f>
        <v>3</v>
      </c>
      <c r="O32">
        <f>'Day 1'!V84</f>
        <v>11</v>
      </c>
      <c r="P32">
        <f>'Day 1'!W85</f>
        <v>-6</v>
      </c>
      <c r="Q32">
        <f>'Day 1'!W84</f>
        <v>-18</v>
      </c>
      <c r="R32">
        <f>'Day 1'!X85</f>
        <v>0.8</v>
      </c>
      <c r="S32">
        <f>'Day 1'!X84</f>
        <v>0.8</v>
      </c>
      <c r="T32">
        <f>'Day 1'!V86</f>
        <v>-7.5</v>
      </c>
      <c r="U32">
        <f>'Day 1'!W86</f>
        <v>-8.75</v>
      </c>
      <c r="V32">
        <f>'Day 1'!X86</f>
        <v>0.75</v>
      </c>
    </row>
    <row r="33" spans="1:22" x14ac:dyDescent="0.25">
      <c r="B33" s="3"/>
      <c r="C33" s="3"/>
    </row>
    <row r="34" spans="1:22" x14ac:dyDescent="0.25">
      <c r="A34" s="1" t="s">
        <v>101</v>
      </c>
      <c r="B34" s="1" t="s">
        <v>68</v>
      </c>
      <c r="D34" s="43" t="s">
        <v>69</v>
      </c>
      <c r="E34" s="43" t="s">
        <v>70</v>
      </c>
      <c r="F34" s="43" t="s">
        <v>71</v>
      </c>
      <c r="G34" s="43" t="s">
        <v>72</v>
      </c>
      <c r="H34" s="43" t="s">
        <v>73</v>
      </c>
      <c r="I34" s="43" t="s">
        <v>74</v>
      </c>
    </row>
    <row r="35" spans="1:22" x14ac:dyDescent="0.25">
      <c r="B35" s="43" t="s">
        <v>4</v>
      </c>
      <c r="C35" s="43" t="s">
        <v>66</v>
      </c>
      <c r="D35" t="e">
        <f>'Day 2'!P9</f>
        <v>#DIV/0!</v>
      </c>
      <c r="E35" t="e">
        <f>'Day 2'!P10</f>
        <v>#DIV/0!</v>
      </c>
      <c r="F35" t="e">
        <f>'Day 2'!P11</f>
        <v>#DIV/0!</v>
      </c>
      <c r="G35" t="e">
        <f>'Day 2'!P12</f>
        <v>#DIV/0!</v>
      </c>
      <c r="H35">
        <f>'Day 2'!P13</f>
        <v>0</v>
      </c>
      <c r="I35">
        <f>'Day 2'!P14</f>
        <v>0</v>
      </c>
    </row>
    <row r="36" spans="1:22" x14ac:dyDescent="0.25">
      <c r="B36" s="43"/>
      <c r="C36" s="43" t="s">
        <v>67</v>
      </c>
      <c r="D36" t="e">
        <f>'Day 2'!P10</f>
        <v>#DIV/0!</v>
      </c>
      <c r="E36" t="e">
        <f>'Day 2'!P9</f>
        <v>#DIV/0!</v>
      </c>
      <c r="F36" t="e">
        <f>'Day 2'!P12</f>
        <v>#DIV/0!</v>
      </c>
      <c r="G36" t="e">
        <f>'Day 2'!P11</f>
        <v>#DIV/0!</v>
      </c>
      <c r="H36">
        <f>'Day 2'!P14</f>
        <v>0</v>
      </c>
      <c r="I36">
        <f>'Day 2'!P13</f>
        <v>0</v>
      </c>
    </row>
    <row r="37" spans="1:22" x14ac:dyDescent="0.25">
      <c r="B37" s="43" t="s">
        <v>5</v>
      </c>
      <c r="C37" s="46" t="s">
        <v>66</v>
      </c>
      <c r="D37">
        <f>'Day 2'!P18</f>
        <v>3.0833333333333335</v>
      </c>
      <c r="E37">
        <f>'Day 2'!P19</f>
        <v>-19.583333333333332</v>
      </c>
      <c r="F37">
        <f>'Day 2'!P20</f>
        <v>-5.833333333333333</v>
      </c>
      <c r="G37">
        <f>'Day 2'!P21</f>
        <v>13.333333333333334</v>
      </c>
      <c r="H37">
        <f>'Day 2'!P22</f>
        <v>0.75</v>
      </c>
      <c r="I37">
        <f>'Day 2'!P23</f>
        <v>0</v>
      </c>
    </row>
    <row r="38" spans="1:22" x14ac:dyDescent="0.25">
      <c r="B38" s="43"/>
      <c r="C38" s="43" t="s">
        <v>67</v>
      </c>
      <c r="D38">
        <f>'Day 2'!P19</f>
        <v>-19.583333333333332</v>
      </c>
      <c r="E38">
        <f>'Day 2'!P18</f>
        <v>3.0833333333333335</v>
      </c>
      <c r="F38">
        <f>'Day 2'!P21</f>
        <v>13.333333333333334</v>
      </c>
      <c r="G38">
        <f>'Day 2'!P20</f>
        <v>-5.833333333333333</v>
      </c>
      <c r="H38">
        <f>'Day 2'!P23</f>
        <v>0</v>
      </c>
      <c r="I38">
        <f>'Day 2'!P22</f>
        <v>0.75</v>
      </c>
    </row>
    <row r="39" spans="1:22" x14ac:dyDescent="0.25">
      <c r="B39" s="43" t="s">
        <v>6</v>
      </c>
      <c r="C39" s="43" t="s">
        <v>66</v>
      </c>
      <c r="D39" t="e">
        <f>'Day 2'!P27</f>
        <v>#DIV/0!</v>
      </c>
      <c r="E39" t="e">
        <f>'Day 2'!P28</f>
        <v>#DIV/0!</v>
      </c>
      <c r="F39" t="e">
        <f>'Day 2'!P29</f>
        <v>#DIV/0!</v>
      </c>
      <c r="G39" t="e">
        <f>'Day 2'!P30</f>
        <v>#DIV/0!</v>
      </c>
      <c r="H39">
        <f>'Day 2'!P31</f>
        <v>0</v>
      </c>
      <c r="I39">
        <f>'Day 2'!P32</f>
        <v>0</v>
      </c>
    </row>
    <row r="40" spans="1:22" x14ac:dyDescent="0.25">
      <c r="B40" s="43"/>
      <c r="C40" s="43" t="s">
        <v>67</v>
      </c>
      <c r="D40" t="e">
        <f>'Day 2'!P28</f>
        <v>#DIV/0!</v>
      </c>
      <c r="E40" t="e">
        <f>'Day 2'!P27</f>
        <v>#DIV/0!</v>
      </c>
      <c r="F40" t="e">
        <f>'Day 2'!P30</f>
        <v>#DIV/0!</v>
      </c>
      <c r="G40" t="e">
        <f>'Day 2'!P29</f>
        <v>#DIV/0!</v>
      </c>
      <c r="H40">
        <f>'Day 2'!P32</f>
        <v>0</v>
      </c>
      <c r="I40">
        <f>'Day 2'!P31</f>
        <v>0</v>
      </c>
    </row>
    <row r="42" spans="1:22" x14ac:dyDescent="0.25">
      <c r="C42" t="s">
        <v>77</v>
      </c>
      <c r="D42" s="36" t="str">
        <f>'Day 2'!D39</f>
        <v>CAB</v>
      </c>
    </row>
    <row r="43" spans="1:22" x14ac:dyDescent="0.25">
      <c r="D43" t="s">
        <v>86</v>
      </c>
      <c r="H43" t="s">
        <v>87</v>
      </c>
      <c r="N43" t="s">
        <v>88</v>
      </c>
    </row>
    <row r="44" spans="1:22" x14ac:dyDescent="0.25">
      <c r="B44" s="1" t="s">
        <v>76</v>
      </c>
      <c r="D44" s="43" t="s">
        <v>78</v>
      </c>
      <c r="E44" s="43" t="s">
        <v>79</v>
      </c>
      <c r="F44" s="43" t="s">
        <v>80</v>
      </c>
      <c r="G44" s="43" t="s">
        <v>81</v>
      </c>
      <c r="H44" s="43" t="s">
        <v>82</v>
      </c>
      <c r="I44" s="43" t="s">
        <v>83</v>
      </c>
      <c r="J44" s="43" t="s">
        <v>84</v>
      </c>
      <c r="K44" s="43" t="s">
        <v>85</v>
      </c>
      <c r="L44" s="43" t="s">
        <v>95</v>
      </c>
      <c r="M44" s="43" t="s">
        <v>96</v>
      </c>
      <c r="N44" s="43" t="s">
        <v>89</v>
      </c>
      <c r="O44" s="43" t="s">
        <v>90</v>
      </c>
      <c r="P44" s="43" t="s">
        <v>91</v>
      </c>
      <c r="Q44" s="43" t="s">
        <v>92</v>
      </c>
      <c r="R44" s="43" t="s">
        <v>97</v>
      </c>
      <c r="S44" s="43" t="s">
        <v>98</v>
      </c>
      <c r="T44" s="43" t="s">
        <v>93</v>
      </c>
      <c r="U44" s="43" t="s">
        <v>94</v>
      </c>
      <c r="V44" s="43" t="s">
        <v>99</v>
      </c>
    </row>
    <row r="45" spans="1:22" x14ac:dyDescent="0.25">
      <c r="B45" s="43" t="s">
        <v>42</v>
      </c>
      <c r="C45" s="46" t="s">
        <v>66</v>
      </c>
      <c r="D45">
        <f>'Day 2'!V44</f>
        <v>-31.666666666666668</v>
      </c>
      <c r="E45">
        <f>'Day 2'!V45</f>
        <v>-31.666666666666668</v>
      </c>
      <c r="F45">
        <f>'Day 2'!W44</f>
        <v>16.666666666666668</v>
      </c>
      <c r="G45">
        <f>'Day 2'!W45</f>
        <v>18.333333333333332</v>
      </c>
      <c r="H45">
        <f>'Day 2'!V46</f>
        <v>3.7</v>
      </c>
      <c r="I45">
        <f>'Day 2'!V47</f>
        <v>-14</v>
      </c>
      <c r="J45">
        <f>'Day 2'!W46</f>
        <v>-7</v>
      </c>
      <c r="K45">
        <f>'Day 2'!W47</f>
        <v>6</v>
      </c>
      <c r="L45">
        <f>'Day 2'!X46</f>
        <v>0.9</v>
      </c>
      <c r="M45">
        <f>'Day 2'!X47</f>
        <v>0</v>
      </c>
      <c r="N45">
        <f>'Day 2'!V48</f>
        <v>-13</v>
      </c>
      <c r="O45">
        <f>'Day 2'!V49</f>
        <v>-15</v>
      </c>
      <c r="P45">
        <f>'Day 2'!W48</f>
        <v>4.5999999999999996</v>
      </c>
      <c r="Q45">
        <f>'Day 2'!W49</f>
        <v>7</v>
      </c>
      <c r="R45">
        <f>'Day 2'!X48</f>
        <v>0.2</v>
      </c>
      <c r="S45">
        <f>'Day 2'!X49</f>
        <v>0.2</v>
      </c>
      <c r="T45">
        <f>'Day 2'!V50</f>
        <v>-33.75</v>
      </c>
      <c r="U45">
        <f>'Day 2'!W50</f>
        <v>1.25</v>
      </c>
      <c r="V45">
        <f>'Day 2'!X50</f>
        <v>0</v>
      </c>
    </row>
    <row r="46" spans="1:22" x14ac:dyDescent="0.25">
      <c r="B46" s="43"/>
      <c r="C46" s="43" t="s">
        <v>67</v>
      </c>
      <c r="D46">
        <f>'Day 2'!V45</f>
        <v>-31.666666666666668</v>
      </c>
      <c r="E46">
        <f>'Day 2'!V44</f>
        <v>-31.666666666666668</v>
      </c>
      <c r="F46">
        <f>'Day 2'!W45</f>
        <v>18.333333333333332</v>
      </c>
      <c r="G46">
        <f>'Day 2'!W44</f>
        <v>16.666666666666668</v>
      </c>
      <c r="H46">
        <f>'Day 2'!V47</f>
        <v>-14</v>
      </c>
      <c r="I46">
        <f>'Day 2'!V46</f>
        <v>3.7</v>
      </c>
      <c r="J46">
        <f>'Day 2'!W47</f>
        <v>6</v>
      </c>
      <c r="K46">
        <f>'Day 2'!W46</f>
        <v>-7</v>
      </c>
      <c r="L46">
        <f>'Day 2'!X47</f>
        <v>0</v>
      </c>
      <c r="M46">
        <f>'Day 2'!X46</f>
        <v>0.9</v>
      </c>
      <c r="N46">
        <f>'Day 2'!V49</f>
        <v>-15</v>
      </c>
      <c r="O46">
        <f>'Day 2'!V48</f>
        <v>-13</v>
      </c>
      <c r="P46">
        <f>'Day 2'!W49</f>
        <v>7</v>
      </c>
      <c r="Q46">
        <f>'Day 2'!W48</f>
        <v>4.5999999999999996</v>
      </c>
      <c r="R46">
        <f>'Day 2'!X49</f>
        <v>0.2</v>
      </c>
      <c r="S46">
        <f>'Day 2'!X48</f>
        <v>0.2</v>
      </c>
      <c r="T46">
        <f>'Day 2'!V50</f>
        <v>-33.75</v>
      </c>
      <c r="U46">
        <f>'Day 2'!W50</f>
        <v>1.25</v>
      </c>
      <c r="V46">
        <f>'Day 2'!X50</f>
        <v>0</v>
      </c>
    </row>
    <row r="47" spans="1:22" x14ac:dyDescent="0.25">
      <c r="B47" s="43" t="s">
        <v>43</v>
      </c>
      <c r="C47" s="46" t="s">
        <v>66</v>
      </c>
      <c r="D47">
        <f>'Day 2'!V54</f>
        <v>-31.666666666666668</v>
      </c>
      <c r="E47">
        <f>'Day 2'!V55</f>
        <v>-35</v>
      </c>
      <c r="F47">
        <f>'Day 2'!W54</f>
        <v>10</v>
      </c>
      <c r="G47">
        <f>'Day 2'!W55</f>
        <v>10</v>
      </c>
      <c r="H47">
        <f>'Day 2'!V56</f>
        <v>-1.2</v>
      </c>
      <c r="I47">
        <f>'Day 2'!V57</f>
        <v>-20</v>
      </c>
      <c r="J47">
        <f>'Day 2'!W56</f>
        <v>-5</v>
      </c>
      <c r="K47">
        <f>'Day 2'!W57</f>
        <v>9.5</v>
      </c>
      <c r="L47">
        <f>'Day 2'!X56</f>
        <v>0.4</v>
      </c>
      <c r="M47">
        <f>'Day 2'!X57</f>
        <v>0</v>
      </c>
      <c r="N47">
        <f>'Day 2'!V58</f>
        <v>-10</v>
      </c>
      <c r="O47">
        <f>'Day 2'!V59</f>
        <v>-12</v>
      </c>
      <c r="P47">
        <f>'Day 2'!W58</f>
        <v>2</v>
      </c>
      <c r="Q47">
        <f>'Day 2'!W59</f>
        <v>2</v>
      </c>
      <c r="R47">
        <f>'Day 2'!X58</f>
        <v>0</v>
      </c>
      <c r="S47">
        <f>'Day 2'!X59</f>
        <v>0.4</v>
      </c>
      <c r="T47">
        <f>'Day 2'!V60</f>
        <v>-43.75</v>
      </c>
      <c r="U47">
        <f>'Day 2'!W60</f>
        <v>-2.5</v>
      </c>
      <c r="V47">
        <f>'Day 2'!X60</f>
        <v>0</v>
      </c>
    </row>
    <row r="48" spans="1:22" x14ac:dyDescent="0.25">
      <c r="B48" s="43"/>
      <c r="C48" s="43" t="s">
        <v>67</v>
      </c>
      <c r="D48">
        <f>'Day 2'!V55</f>
        <v>-35</v>
      </c>
      <c r="E48">
        <f>'Day 2'!V54</f>
        <v>-31.666666666666668</v>
      </c>
      <c r="F48">
        <f>'Day 2'!W55</f>
        <v>10</v>
      </c>
      <c r="G48">
        <f>'Day 2'!W54</f>
        <v>10</v>
      </c>
      <c r="H48">
        <f>'Day 2'!V57</f>
        <v>-20</v>
      </c>
      <c r="I48">
        <f>'Day 2'!V56</f>
        <v>-1.2</v>
      </c>
      <c r="J48">
        <f>'Day 2'!W57</f>
        <v>9.5</v>
      </c>
      <c r="K48">
        <f>'Day 2'!W56</f>
        <v>-5</v>
      </c>
      <c r="L48">
        <f>'Day 2'!X57</f>
        <v>0</v>
      </c>
      <c r="M48">
        <f>'Day 2'!X56</f>
        <v>0.4</v>
      </c>
      <c r="N48">
        <f>'Day 2'!V59</f>
        <v>-12</v>
      </c>
      <c r="O48">
        <f>'Day 2'!V58</f>
        <v>-10</v>
      </c>
      <c r="P48">
        <f>'Day 2'!W59</f>
        <v>2</v>
      </c>
      <c r="Q48">
        <f>'Day 2'!W58</f>
        <v>2</v>
      </c>
      <c r="R48">
        <f>'Day 2'!X59</f>
        <v>0.4</v>
      </c>
      <c r="S48">
        <f>'Day 2'!X58</f>
        <v>0</v>
      </c>
      <c r="T48">
        <f>'Day 2'!V60</f>
        <v>-43.75</v>
      </c>
      <c r="U48">
        <f>'Day 2'!W60</f>
        <v>-2.5</v>
      </c>
      <c r="V48">
        <f>'Day 2'!X60</f>
        <v>0</v>
      </c>
    </row>
    <row r="49" spans="2:22" x14ac:dyDescent="0.25">
      <c r="B49" s="43" t="s">
        <v>44</v>
      </c>
      <c r="C49" s="46" t="s">
        <v>66</v>
      </c>
      <c r="D49">
        <f>'Day 2'!V64</f>
        <v>-28.333333333333332</v>
      </c>
      <c r="E49">
        <f>'Day 2'!V65</f>
        <v>-26.666666666666668</v>
      </c>
      <c r="F49">
        <f>'Day 2'!W64</f>
        <v>13.333333333333334</v>
      </c>
      <c r="G49">
        <f>'Day 2'!W65</f>
        <v>15</v>
      </c>
      <c r="H49">
        <f>'Day 2'!V66</f>
        <v>3</v>
      </c>
      <c r="I49">
        <f>'Day 2'!V67</f>
        <v>-11.5</v>
      </c>
      <c r="J49">
        <f>'Day 2'!W66</f>
        <v>-5.5</v>
      </c>
      <c r="K49">
        <f>'Day 2'!W67</f>
        <v>8.5</v>
      </c>
      <c r="L49">
        <f>'Day 2'!X66</f>
        <v>0.7</v>
      </c>
      <c r="M49">
        <f>'Day 2'!X67</f>
        <v>0.1</v>
      </c>
      <c r="N49">
        <f>'Day 2'!V68</f>
        <v>-4.5999999999999996</v>
      </c>
      <c r="O49">
        <f>'Day 2'!V69</f>
        <v>2.6</v>
      </c>
      <c r="P49">
        <f>'Day 2'!W68</f>
        <v>0.4</v>
      </c>
      <c r="Q49">
        <f>'Day 2'!W69</f>
        <v>-4</v>
      </c>
      <c r="R49">
        <f>'Day 2'!X68</f>
        <v>0.4</v>
      </c>
      <c r="S49">
        <f>'Day 2'!X69</f>
        <v>0.8</v>
      </c>
      <c r="T49">
        <f>'Day 2'!V70</f>
        <v>-13.75</v>
      </c>
      <c r="U49">
        <f>'Day 2'!W70</f>
        <v>-7.5</v>
      </c>
      <c r="V49">
        <f>'Day 2'!X70</f>
        <v>0.25</v>
      </c>
    </row>
    <row r="50" spans="2:22" x14ac:dyDescent="0.25">
      <c r="B50" s="43"/>
      <c r="C50" s="43" t="s">
        <v>67</v>
      </c>
      <c r="D50">
        <f>'Day 2'!V65</f>
        <v>-26.666666666666668</v>
      </c>
      <c r="E50">
        <f>'Day 2'!V64</f>
        <v>-28.333333333333332</v>
      </c>
      <c r="F50">
        <f>'Day 2'!W65</f>
        <v>15</v>
      </c>
      <c r="G50">
        <f>'Day 2'!W64</f>
        <v>13.333333333333334</v>
      </c>
      <c r="H50">
        <f>'Day 2'!V67</f>
        <v>-11.5</v>
      </c>
      <c r="I50">
        <f>'Day 2'!V66</f>
        <v>3</v>
      </c>
      <c r="J50">
        <f>'Day 2'!W67</f>
        <v>8.5</v>
      </c>
      <c r="K50">
        <f>'Day 2'!W66</f>
        <v>-5.5</v>
      </c>
      <c r="L50">
        <f>'Day 2'!X67</f>
        <v>0.1</v>
      </c>
      <c r="M50">
        <f>'Day 2'!X66</f>
        <v>0.7</v>
      </c>
      <c r="N50">
        <f>'Day 2'!V69</f>
        <v>2.6</v>
      </c>
      <c r="O50">
        <f>'Day 2'!V68</f>
        <v>-4.5999999999999996</v>
      </c>
      <c r="P50">
        <f>'Day 2'!W69</f>
        <v>-4</v>
      </c>
      <c r="Q50">
        <f>'Day 2'!W68</f>
        <v>0.4</v>
      </c>
      <c r="R50">
        <f>'Day 2'!X69</f>
        <v>0.8</v>
      </c>
      <c r="S50">
        <f>'Day 2'!X68</f>
        <v>0.4</v>
      </c>
      <c r="T50">
        <f>'Day 2'!V70</f>
        <v>-13.75</v>
      </c>
      <c r="U50">
        <f>'Day 2'!W70</f>
        <v>-7.5</v>
      </c>
      <c r="V50">
        <f>'Day 2'!X70</f>
        <v>0.25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A4" sqref="A4"/>
    </sheetView>
  </sheetViews>
  <sheetFormatPr defaultRowHeight="15" x14ac:dyDescent="0.25"/>
  <cols>
    <col min="1" max="1" width="14.85546875" bestFit="1" customWidth="1"/>
    <col min="2" max="3" width="14.5703125" bestFit="1" customWidth="1"/>
    <col min="4" max="4" width="15.42578125" bestFit="1" customWidth="1"/>
    <col min="5" max="5" width="17" bestFit="1" customWidth="1"/>
    <col min="6" max="7" width="14.42578125" bestFit="1" customWidth="1"/>
    <col min="8" max="8" width="16" bestFit="1" customWidth="1"/>
    <col min="9" max="9" width="14.85546875" bestFit="1" customWidth="1"/>
    <col min="10" max="10" width="14.5703125" bestFit="1" customWidth="1"/>
    <col min="11" max="12" width="15.42578125" bestFit="1" customWidth="1"/>
    <col min="13" max="13" width="17" bestFit="1" customWidth="1"/>
    <col min="14" max="14" width="14.42578125" bestFit="1" customWidth="1"/>
    <col min="15" max="15" width="16" bestFit="1" customWidth="1"/>
  </cols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 t="s">
        <v>268</v>
      </c>
      <c r="C3" t="s">
        <v>269</v>
      </c>
      <c r="D3" t="s">
        <v>270</v>
      </c>
      <c r="E3" t="s">
        <v>271</v>
      </c>
      <c r="F3" t="s">
        <v>272</v>
      </c>
      <c r="G3" t="s">
        <v>273</v>
      </c>
      <c r="H3" t="s">
        <v>274</v>
      </c>
      <c r="I3" t="s">
        <v>275</v>
      </c>
      <c r="J3" t="s">
        <v>276</v>
      </c>
      <c r="K3" t="s">
        <v>277</v>
      </c>
      <c r="L3" t="s">
        <v>278</v>
      </c>
      <c r="M3" t="s">
        <v>279</v>
      </c>
      <c r="N3" t="s">
        <v>280</v>
      </c>
      <c r="O3" t="s">
        <v>281</v>
      </c>
    </row>
    <row r="4" spans="1:15" x14ac:dyDescent="0.25">
      <c r="A4" s="48" t="s">
        <v>66</v>
      </c>
      <c r="B4">
        <f>B16</f>
        <v>14816.670946440199</v>
      </c>
      <c r="C4">
        <f>B17</f>
        <v>11199.989983874801</v>
      </c>
      <c r="D4">
        <f>B18</f>
        <v>31356.970083591401</v>
      </c>
      <c r="E4">
        <f>B19</f>
        <v>16784.567662007099</v>
      </c>
      <c r="F4">
        <f>B20</f>
        <v>19413.7815541079</v>
      </c>
      <c r="G4">
        <f>B21</f>
        <v>30295.725063837501</v>
      </c>
      <c r="H4">
        <f>B22</f>
        <v>25393.9728485507</v>
      </c>
      <c r="I4">
        <f>J16</f>
        <v>43314.877526679098</v>
      </c>
      <c r="J4">
        <f>J17</f>
        <v>39821.296462273996</v>
      </c>
      <c r="K4">
        <f>J18</f>
        <v>39919.450365107499</v>
      </c>
      <c r="L4">
        <f>J19</f>
        <v>39600.951851377104</v>
      </c>
      <c r="M4">
        <f>J20</f>
        <v>49072.718494084504</v>
      </c>
      <c r="N4">
        <f>J21</f>
        <v>46466.088985379203</v>
      </c>
      <c r="O4">
        <f>J22</f>
        <v>34692.688716940203</v>
      </c>
    </row>
    <row r="5" spans="1:15" x14ac:dyDescent="0.25">
      <c r="A5" t="s">
        <v>67</v>
      </c>
      <c r="B5">
        <f>B17</f>
        <v>11199.989983874801</v>
      </c>
      <c r="C5">
        <f>B16</f>
        <v>14816.670946440199</v>
      </c>
      <c r="D5">
        <f>B19</f>
        <v>16784.567662007099</v>
      </c>
      <c r="E5">
        <f>B18</f>
        <v>31356.970083591401</v>
      </c>
      <c r="F5">
        <f>B21</f>
        <v>30295.725063837501</v>
      </c>
      <c r="G5">
        <f>B20</f>
        <v>19413.7815541079</v>
      </c>
      <c r="H5">
        <f>B22</f>
        <v>25393.9728485507</v>
      </c>
      <c r="I5">
        <f>J17</f>
        <v>39821.296462273996</v>
      </c>
      <c r="J5">
        <f>J16</f>
        <v>43314.877526679098</v>
      </c>
      <c r="K5">
        <f>J19</f>
        <v>39600.951851377104</v>
      </c>
      <c r="L5">
        <f>J18</f>
        <v>39919.450365107499</v>
      </c>
      <c r="M5">
        <f>J21</f>
        <v>46466.088985379203</v>
      </c>
      <c r="N5">
        <f>J20</f>
        <v>49072.718494084504</v>
      </c>
      <c r="O5">
        <f>J22</f>
        <v>34692.688716940203</v>
      </c>
    </row>
    <row r="13" spans="1:15" x14ac:dyDescent="0.25">
      <c r="A13" t="s">
        <v>259</v>
      </c>
      <c r="I13" t="s">
        <v>259</v>
      </c>
    </row>
    <row r="14" spans="1:15" x14ac:dyDescent="0.25">
      <c r="A14" t="s">
        <v>260</v>
      </c>
      <c r="I14" t="s">
        <v>260</v>
      </c>
    </row>
    <row r="15" spans="1:15" x14ac:dyDescent="0.25">
      <c r="A15" t="s">
        <v>261</v>
      </c>
      <c r="B15" t="s">
        <v>36</v>
      </c>
      <c r="C15" t="s">
        <v>262</v>
      </c>
      <c r="D15" t="s">
        <v>263</v>
      </c>
      <c r="E15" t="s">
        <v>264</v>
      </c>
      <c r="F15" t="s">
        <v>265</v>
      </c>
      <c r="G15" t="s">
        <v>266</v>
      </c>
      <c r="I15" t="s">
        <v>261</v>
      </c>
      <c r="J15" t="s">
        <v>36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</row>
    <row r="16" spans="1:15" x14ac:dyDescent="0.25">
      <c r="A16">
        <v>1</v>
      </c>
      <c r="B16">
        <v>14816.670946440199</v>
      </c>
      <c r="C16">
        <v>12</v>
      </c>
      <c r="D16">
        <v>6257.9781736525802</v>
      </c>
      <c r="E16">
        <v>1806.52269157056</v>
      </c>
      <c r="F16">
        <v>6472.4273867511301</v>
      </c>
      <c r="G16">
        <v>29468.5361214117</v>
      </c>
      <c r="I16">
        <v>1</v>
      </c>
      <c r="J16">
        <v>43314.877526679098</v>
      </c>
      <c r="K16">
        <v>12</v>
      </c>
      <c r="L16">
        <v>30136.135334929098</v>
      </c>
      <c r="M16">
        <v>8699.5529239781608</v>
      </c>
      <c r="N16">
        <v>14605.6910715184</v>
      </c>
      <c r="O16">
        <v>115143.65222949701</v>
      </c>
    </row>
    <row r="17" spans="1:15" x14ac:dyDescent="0.25">
      <c r="A17">
        <v>2</v>
      </c>
      <c r="B17">
        <v>11199.989983874801</v>
      </c>
      <c r="C17">
        <v>12</v>
      </c>
      <c r="D17">
        <v>5717.3269036471502</v>
      </c>
      <c r="E17">
        <v>1650.45011343288</v>
      </c>
      <c r="F17">
        <v>4044.0218325344399</v>
      </c>
      <c r="G17">
        <v>22203.8703000807</v>
      </c>
      <c r="I17">
        <v>2</v>
      </c>
      <c r="J17">
        <v>39821.296462273996</v>
      </c>
      <c r="K17">
        <v>12</v>
      </c>
      <c r="L17">
        <v>23574.836553373501</v>
      </c>
      <c r="M17">
        <v>6805.4691150958197</v>
      </c>
      <c r="N17">
        <v>11913.886592266001</v>
      </c>
      <c r="O17">
        <v>88569.867707167607</v>
      </c>
    </row>
    <row r="18" spans="1:15" x14ac:dyDescent="0.25">
      <c r="A18">
        <v>3</v>
      </c>
      <c r="B18">
        <v>31356.970083591401</v>
      </c>
      <c r="C18">
        <v>30</v>
      </c>
      <c r="D18">
        <v>25428.681121825401</v>
      </c>
      <c r="E18">
        <v>4642.6207526765302</v>
      </c>
      <c r="F18">
        <v>4021.7726660896301</v>
      </c>
      <c r="G18">
        <v>134045.154311625</v>
      </c>
      <c r="I18">
        <v>3</v>
      </c>
      <c r="J18">
        <v>39919.450365107499</v>
      </c>
      <c r="K18">
        <v>30</v>
      </c>
      <c r="L18">
        <v>20706.1140131354</v>
      </c>
      <c r="M18">
        <v>3780.4019077560201</v>
      </c>
      <c r="N18">
        <v>10980.5755261211</v>
      </c>
      <c r="O18">
        <v>88877.412896287293</v>
      </c>
    </row>
    <row r="19" spans="1:15" x14ac:dyDescent="0.25">
      <c r="A19">
        <v>4</v>
      </c>
      <c r="B19">
        <v>16784.567662007099</v>
      </c>
      <c r="C19">
        <v>30</v>
      </c>
      <c r="D19">
        <v>8309.7407628000492</v>
      </c>
      <c r="E19">
        <v>1517.14415426859</v>
      </c>
      <c r="F19">
        <v>3711.4055087708698</v>
      </c>
      <c r="G19">
        <v>36377.557120468897</v>
      </c>
      <c r="I19">
        <v>4</v>
      </c>
      <c r="J19">
        <v>39600.951851377104</v>
      </c>
      <c r="K19">
        <v>30</v>
      </c>
      <c r="L19">
        <v>38850.914237878103</v>
      </c>
      <c r="M19">
        <v>7093.1740359281603</v>
      </c>
      <c r="N19">
        <v>6254.0354005413901</v>
      </c>
      <c r="O19">
        <v>219891.276581346</v>
      </c>
    </row>
    <row r="20" spans="1:15" x14ac:dyDescent="0.25">
      <c r="A20">
        <v>5</v>
      </c>
      <c r="B20">
        <v>19413.7815541079</v>
      </c>
      <c r="C20">
        <v>15</v>
      </c>
      <c r="D20">
        <v>8595.9663060010498</v>
      </c>
      <c r="E20">
        <v>2219.4689565134699</v>
      </c>
      <c r="F20">
        <v>3897.9115527882</v>
      </c>
      <c r="G20">
        <v>39965.636620430902</v>
      </c>
      <c r="I20">
        <v>5</v>
      </c>
      <c r="J20">
        <v>49072.718494084504</v>
      </c>
      <c r="K20">
        <v>15</v>
      </c>
      <c r="L20">
        <v>33132.868251389998</v>
      </c>
      <c r="M20">
        <v>8554.8697966478594</v>
      </c>
      <c r="N20">
        <v>2403.3340131648501</v>
      </c>
      <c r="O20">
        <v>151174.90530711701</v>
      </c>
    </row>
    <row r="21" spans="1:15" x14ac:dyDescent="0.25">
      <c r="A21">
        <v>6</v>
      </c>
      <c r="B21">
        <v>30295.725063837501</v>
      </c>
      <c r="C21">
        <v>15</v>
      </c>
      <c r="D21">
        <v>55540.1423495708</v>
      </c>
      <c r="E21">
        <v>14340.403091058401</v>
      </c>
      <c r="F21">
        <v>4263.1958125445499</v>
      </c>
      <c r="G21">
        <v>228764.75748006499</v>
      </c>
      <c r="I21">
        <v>6</v>
      </c>
      <c r="J21">
        <v>46466.088985379203</v>
      </c>
      <c r="K21">
        <v>15</v>
      </c>
      <c r="L21">
        <v>56480.025876628497</v>
      </c>
      <c r="M21">
        <v>14583.0799742364</v>
      </c>
      <c r="N21">
        <v>8231.86181293134</v>
      </c>
      <c r="O21">
        <v>243256.12284235601</v>
      </c>
    </row>
    <row r="22" spans="1:15" x14ac:dyDescent="0.25">
      <c r="A22">
        <v>7</v>
      </c>
      <c r="B22">
        <v>25393.9728485507</v>
      </c>
      <c r="C22">
        <v>12</v>
      </c>
      <c r="D22">
        <v>14308.0639300206</v>
      </c>
      <c r="E22">
        <v>4130.3822807898996</v>
      </c>
      <c r="F22">
        <v>3184.7221387907098</v>
      </c>
      <c r="G22">
        <v>46031.848170738202</v>
      </c>
      <c r="I22">
        <v>7</v>
      </c>
      <c r="J22">
        <v>34692.688716940203</v>
      </c>
      <c r="K22">
        <v>12</v>
      </c>
      <c r="L22">
        <v>11204.515324517501</v>
      </c>
      <c r="M22">
        <v>3234.4649693747601</v>
      </c>
      <c r="N22">
        <v>20175.964091841801</v>
      </c>
      <c r="O22">
        <v>54037.011990998901</v>
      </c>
    </row>
    <row r="23" spans="1:15" x14ac:dyDescent="0.25">
      <c r="A23">
        <v>100008</v>
      </c>
      <c r="B23">
        <v>123826.51587141999</v>
      </c>
      <c r="C23">
        <v>155</v>
      </c>
      <c r="D23">
        <v>402857.72868273698</v>
      </c>
      <c r="E23">
        <v>32358.311447573298</v>
      </c>
      <c r="F23">
        <v>79.888527163014999</v>
      </c>
      <c r="G23">
        <v>2197762.4615764301</v>
      </c>
      <c r="I23">
        <v>100008</v>
      </c>
      <c r="J23">
        <v>37986.239217887603</v>
      </c>
      <c r="K23">
        <v>34</v>
      </c>
      <c r="L23">
        <v>24295.827825892</v>
      </c>
      <c r="M23">
        <v>4166.7000970064701</v>
      </c>
      <c r="N23">
        <v>653.32666885008803</v>
      </c>
      <c r="O23">
        <v>96188.1549076308</v>
      </c>
    </row>
    <row r="24" spans="1:15" x14ac:dyDescent="0.25">
      <c r="A24" t="s">
        <v>267</v>
      </c>
      <c r="B24">
        <v>78291.552658553905</v>
      </c>
      <c r="C24">
        <v>281</v>
      </c>
      <c r="D24">
        <v>303461.00422912597</v>
      </c>
      <c r="E24">
        <v>18102.965790694001</v>
      </c>
      <c r="F24">
        <v>79.888527163014999</v>
      </c>
      <c r="G24">
        <v>2197762.4615764301</v>
      </c>
      <c r="I24" t="s">
        <v>267</v>
      </c>
      <c r="J24">
        <v>40776.079153533698</v>
      </c>
      <c r="K24">
        <v>160</v>
      </c>
      <c r="L24">
        <v>31280.580515025598</v>
      </c>
      <c r="M24">
        <v>2472.9470239940902</v>
      </c>
      <c r="N24">
        <v>653.32666885008803</v>
      </c>
      <c r="O24">
        <v>243256.12284235601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Demographics</vt:lpstr>
      <vt:lpstr>Data for SPSS</vt:lpstr>
      <vt:lpstr>SCR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Madden</dc:creator>
  <cp:lastModifiedBy>Tory Madden</cp:lastModifiedBy>
  <dcterms:created xsi:type="dcterms:W3CDTF">2015-02-12T06:09:56Z</dcterms:created>
  <dcterms:modified xsi:type="dcterms:W3CDTF">2015-08-31T05:25:51Z</dcterms:modified>
</cp:coreProperties>
</file>