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4"/>
  </bookViews>
  <sheets>
    <sheet name="Sheet1" sheetId="1" r:id="rId1"/>
    <sheet name="Sheet2" sheetId="2" r:id="rId2"/>
    <sheet name="Sheet3" sheetId="3" r:id="rId3"/>
    <sheet name="Sheet4" sheetId="4" r:id="rId4"/>
    <sheet name="Sheet5" sheetId="5" r:id="rId5"/>
  </sheets>
  <calcPr calcId="144525"/>
</workbook>
</file>

<file path=xl/sharedStrings.xml><?xml version="1.0" encoding="utf-8"?>
<sst xmlns="http://schemas.openxmlformats.org/spreadsheetml/2006/main" count="258">
  <si>
    <t>管理员用户需求优先级分类</t>
  </si>
  <si>
    <t>请对相对收益和相对损失用1-9进行评价</t>
  </si>
  <si>
    <t>相对收益1为收益几乎没有，9为收益最大</t>
  </si>
  <si>
    <t>相对损失1为损失几乎没有，9为损失最大</t>
  </si>
  <si>
    <t>相对权重</t>
  </si>
  <si>
    <t>参与者</t>
  </si>
  <si>
    <t>用例</t>
  </si>
  <si>
    <t>说明</t>
  </si>
  <si>
    <t>相对收益（1-9）</t>
  </si>
  <si>
    <t>相对损失（1-9）</t>
  </si>
  <si>
    <t>总价值</t>
  </si>
  <si>
    <t>价值%</t>
  </si>
  <si>
    <t>相对成本</t>
  </si>
  <si>
    <t>成本%</t>
  </si>
  <si>
    <t>相对风险</t>
  </si>
  <si>
    <t>风险%</t>
  </si>
  <si>
    <t>优先级</t>
  </si>
  <si>
    <t>管理员</t>
  </si>
  <si>
    <t>用户管理</t>
  </si>
  <si>
    <t>管理员有权限可以对所有已注册用户的个人信息进行查看和修改</t>
  </si>
  <si>
    <t>禁言用户</t>
  </si>
  <si>
    <t>对有非法言论的用户进行禁言操作</t>
  </si>
  <si>
    <t>查看个人头像</t>
  </si>
  <si>
    <t>管理员有权限可以查看教师和学生个人设置的个人头像</t>
  </si>
  <si>
    <t>查看邮箱地址</t>
  </si>
  <si>
    <t>管理员有权限可以查看教师和学生个人设置的邮箱地址</t>
  </si>
  <si>
    <t>查看个人介绍</t>
  </si>
  <si>
    <t>管理员有权限可以查看教师和学生个人设置的个人介绍</t>
  </si>
  <si>
    <t>查看生日</t>
  </si>
  <si>
    <t>管理员有权限可以查看教师和学生个人设置的生日信息</t>
  </si>
  <si>
    <t>查看身份证号码</t>
  </si>
  <si>
    <t>管理员有权限可以查看教师和学生的身份证号码</t>
  </si>
  <si>
    <t>查看真实姓名</t>
  </si>
  <si>
    <t>管理员有权限可以查看教师和学生的真实姓名</t>
  </si>
  <si>
    <t>修改个人头像</t>
  </si>
  <si>
    <t>管理员有权限可以修改教师和学生个人设置的个人头像</t>
  </si>
  <si>
    <t>修改邮箱地址</t>
  </si>
  <si>
    <t>管理员有权限可以修改教师和学生个人设置的邮箱地址</t>
  </si>
  <si>
    <t>修改个人介绍</t>
  </si>
  <si>
    <t>管理员有权限可以修改教师和学生个人设置的个人介绍</t>
  </si>
  <si>
    <t>修改密码</t>
  </si>
  <si>
    <t>管理员有权限可以修改教师和学生个人设置的用户密码</t>
  </si>
  <si>
    <t>修改身份证号码</t>
  </si>
  <si>
    <t>管理员有权限可以修改教师和学生的身份证号码</t>
  </si>
  <si>
    <t>修改真实姓名</t>
  </si>
  <si>
    <t>管理员有权限可以修改教师和学生的真实姓名</t>
  </si>
  <si>
    <t>审核信息</t>
  </si>
  <si>
    <t>审核所有用户的发布信息和提交的申请信息</t>
  </si>
  <si>
    <t>审核教师开删课请求</t>
  </si>
  <si>
    <t>管理员接收到教师开课、删除课程的请求，要进行审核然后是否批准</t>
  </si>
  <si>
    <t>审核教师上传资料视频</t>
  </si>
  <si>
    <t>管理员对教师已上传资料视频进行审核，审核不通过的资料视频进行删除并通知教师</t>
  </si>
  <si>
    <t>审核文章、帖子</t>
  </si>
  <si>
    <t>管理员对用户发布的文章、帖子进行审核，审核不通过的进行删除并通知相关用户</t>
  </si>
  <si>
    <t>审核注册个人信息</t>
  </si>
  <si>
    <t>管理员对用户的注册信息进行审核，审核不通过的删除用户并通知相关用户</t>
  </si>
  <si>
    <t>审核举报信息</t>
  </si>
  <si>
    <t>管理员对举报用户的信息进行审核，审核不通过的删除举报信息并通知相关用户</t>
  </si>
  <si>
    <t>课程管理</t>
  </si>
  <si>
    <t>管理员对课程版块所有信息有权利查看和修改</t>
  </si>
  <si>
    <t>增加删除课程</t>
  </si>
  <si>
    <t>管理员对已通过的教师申请请求进行实际增加删除课程操作</t>
  </si>
  <si>
    <t>修改课程介绍</t>
  </si>
  <si>
    <t>管理员对课程介绍进行内容修改</t>
  </si>
  <si>
    <t>增加删除修改课程通知</t>
  </si>
  <si>
    <t>管理员可以增加删除课程通知，也可以修改课程通知信息</t>
  </si>
  <si>
    <t>增加删除修改课程链接</t>
  </si>
  <si>
    <t>管理员可以增加删除课程链接，也可以修改课程课程链接</t>
  </si>
  <si>
    <t>开启课程答疑</t>
  </si>
  <si>
    <t>具有开放和关闭答疑的权限</t>
  </si>
  <si>
    <t>管理往期课程答疑</t>
  </si>
  <si>
    <t>管理员可以对往期的课程答疑内容进行管理操作</t>
  </si>
  <si>
    <t>维护网站</t>
  </si>
  <si>
    <t>管理员定期对网站进行维护，对数据库进行维护</t>
  </si>
  <si>
    <t>更新网站介绍</t>
  </si>
  <si>
    <t>管理员不定期更新网站介绍的内容</t>
  </si>
  <si>
    <t>更新版权信息</t>
  </si>
  <si>
    <t>管理员不定期更新版权信息</t>
  </si>
  <si>
    <t>更新首页通知</t>
  </si>
  <si>
    <t>管理员不定期更新首页的通知信息</t>
  </si>
  <si>
    <t>更新相关链接</t>
  </si>
  <si>
    <t>管理员不定期更新相关链接内容</t>
  </si>
  <si>
    <t>查看日志</t>
  </si>
  <si>
    <t>管理员可以查看整个网站的日志</t>
  </si>
  <si>
    <t>论坛版块管理</t>
  </si>
  <si>
    <t>管理员对论坛版块所有内容进行管理</t>
  </si>
  <si>
    <t>管理帖子标题和内容</t>
  </si>
  <si>
    <t>管理员可以对帖子内所有内容的增加删除和修改</t>
  </si>
  <si>
    <t>设置帖子置顶和精品</t>
  </si>
  <si>
    <t>管理员可以设置帖子的置顶和精品状态</t>
  </si>
  <si>
    <t>备份和还原</t>
  </si>
  <si>
    <t>管理员可以自动或手动备份服务器数据，并可以进行还原</t>
  </si>
  <si>
    <t>学生用户需求优先级分类</t>
  </si>
  <si>
    <t>学生</t>
  </si>
  <si>
    <t>学生登录</t>
  </si>
  <si>
    <t>用被管理员审核后的账户登录</t>
  </si>
  <si>
    <t>查看个人信息</t>
  </si>
  <si>
    <t>登录学生个人账号后，可以进入个人中心查看所有关于个人的信息</t>
  </si>
  <si>
    <t>查看发帖、回帖记录</t>
  </si>
  <si>
    <t>学生能够对发帖记录、回帖记录，以及他人对你的回帖信息进行查看</t>
  </si>
  <si>
    <t>查看修改个人介绍</t>
  </si>
  <si>
    <t>学生能够对同步到课程学生介绍栏内的介绍信息进行修改，同时个人介绍也将在他人访问个人中心时显示个人介绍</t>
  </si>
  <si>
    <t>查看修改邮箱地址</t>
  </si>
  <si>
    <t>学生能够对个人用户的邮箱地址进行修改，通过邮箱验证进行</t>
  </si>
  <si>
    <t>查看修改头像</t>
  </si>
  <si>
    <t>学生能够对个人用户的头像进行修改，图片通过本地库进行上传</t>
  </si>
  <si>
    <t>查看个人身份证</t>
  </si>
  <si>
    <t>学生能够查看非对外公开显示的个人身份证信息</t>
  </si>
  <si>
    <t>查看关注课程</t>
  </si>
  <si>
    <t>学生能够查看自己关注的课程</t>
  </si>
  <si>
    <t>保存信息</t>
  </si>
  <si>
    <t>学生能够将修改后的个人信息进行保存</t>
  </si>
  <si>
    <t>在线注销</t>
  </si>
  <si>
    <t>学生能够在任何时间注销已登录的个人账户，使其成为非学生登录账户</t>
  </si>
  <si>
    <t>查看非个人用户信息</t>
  </si>
  <si>
    <t>能查看非个人用户的头像、关注、粉丝、真实姓名、生日、邮箱地址、个人介绍等可公开信息</t>
  </si>
  <si>
    <t>查看非个人用户学生关注课程</t>
  </si>
  <si>
    <t>能够有权限查看非个人用户学生的关注课程，但无法编辑修改</t>
  </si>
  <si>
    <t>查看非个人用户教师在授课程</t>
  </si>
  <si>
    <t>能够有权限查看非个人用户教师的在授课程，但无法编辑修改</t>
  </si>
  <si>
    <t>查看非个人用户生日</t>
  </si>
  <si>
    <t>能够有权限查看非个人用户的生日，但无法编辑修改</t>
  </si>
  <si>
    <t>查看非个人用户邮件地址</t>
  </si>
  <si>
    <t>能够有权限查看非个人用户的邮件地址，但无法编辑修改</t>
  </si>
  <si>
    <t>查看非个人用户用户头像</t>
  </si>
  <si>
    <t>能够有权限查看非个人用户的用户头像，但无法编辑修改</t>
  </si>
  <si>
    <t>查看非个人用户发帖、回帖记录</t>
  </si>
  <si>
    <t>能够有权限查看非个人用户的发帖、回帖记录，但无法编辑修改</t>
  </si>
  <si>
    <t>查看非个人用户关注用户和粉丝</t>
  </si>
  <si>
    <t>能够有权限查看非个人用户的关注用户和粉丝，但无法编辑修改</t>
  </si>
  <si>
    <t>查看非个人用户个人介绍</t>
  </si>
  <si>
    <t>能够有权限查看非个人用户的个人介绍，但无法编辑修改</t>
  </si>
  <si>
    <t>进入课程版块</t>
  </si>
  <si>
    <t>学生能够进入关于课程的版块</t>
  </si>
  <si>
    <t>关注课程</t>
  </si>
  <si>
    <t>在课程下关注喜欢的课程</t>
  </si>
  <si>
    <t>查看课程通知</t>
  </si>
  <si>
    <t>在课程下查看课程相应的近期通知</t>
  </si>
  <si>
    <t>查看课程介绍</t>
  </si>
  <si>
    <t>在课程下查看课程的介绍</t>
  </si>
  <si>
    <t>下载课程资料</t>
  </si>
  <si>
    <t>学生能够下载课程内的资料</t>
  </si>
  <si>
    <t>查看教师介绍</t>
  </si>
  <si>
    <t>在课程下查看教师介绍</t>
  </si>
  <si>
    <t>查看课程链接</t>
  </si>
  <si>
    <t>在课程下查看课程链接</t>
  </si>
  <si>
    <t>查看发送私信用户</t>
  </si>
  <si>
    <t>查看其他用户发给个人的私信，能够在其他用户的个人中心编辑发送给其他用户私信</t>
  </si>
  <si>
    <t>查看关注用户</t>
  </si>
  <si>
    <t>能在个人信息中查看关注的用户</t>
  </si>
  <si>
    <t>关注或取消关注非个人用户</t>
  </si>
  <si>
    <t>在其他用户的个人中心关注该用户和取消关注用户，用户包括学生和学生，</t>
  </si>
  <si>
    <t>查看粉丝</t>
  </si>
  <si>
    <t>能在个人信息中查看个人粉丝</t>
  </si>
  <si>
    <t>被禁言</t>
  </si>
  <si>
    <t>在被管理员禁言之后再限定时间内不能发言</t>
  </si>
  <si>
    <t>内容搜索</t>
  </si>
  <si>
    <t>具有搜索功能</t>
  </si>
  <si>
    <t>全网站搜索</t>
  </si>
  <si>
    <t>具有搜索全部网站内容的功能</t>
  </si>
  <si>
    <t>课程内搜索</t>
  </si>
  <si>
    <t>具有搜索课程内内容的功能</t>
  </si>
  <si>
    <t>论坛内搜索</t>
  </si>
  <si>
    <t>具有搜索论坛内内容的功能</t>
  </si>
  <si>
    <t>进入论坛版块</t>
  </si>
  <si>
    <t>学生能够进入关于论坛的版块</t>
  </si>
  <si>
    <t>开设帖子</t>
  </si>
  <si>
    <t>学生能够开设一个新的帖子</t>
  </si>
  <si>
    <t>查看帖子</t>
  </si>
  <si>
    <t>学生能够查看帖子</t>
  </si>
  <si>
    <t>删除帖子</t>
  </si>
  <si>
    <t>学生能够删除自己所开设的帖子</t>
  </si>
  <si>
    <t>回复帖子</t>
  </si>
  <si>
    <t>可以对现有的帖子进行回帖，并且可以引用之前用户的言论</t>
  </si>
  <si>
    <t>学生举报</t>
  </si>
  <si>
    <t>可以举报一些不适合的帖子和回帖，由管理员审核删除</t>
  </si>
  <si>
    <t>查看网站公告</t>
  </si>
  <si>
    <t>可以查看公告</t>
  </si>
  <si>
    <t>查看网站介绍</t>
  </si>
  <si>
    <t>可以在首页查看网站介绍</t>
  </si>
  <si>
    <t>查看网站相关链接和版权声明</t>
  </si>
  <si>
    <t>在每页网站最下可以查看网站相关链接和版权声明</t>
  </si>
  <si>
    <t>游客用户需求优先级分类</t>
  </si>
  <si>
    <t>相对收益</t>
  </si>
  <si>
    <t>相对损失</t>
  </si>
  <si>
    <t>游客</t>
  </si>
  <si>
    <t>浏览信息</t>
  </si>
  <si>
    <t>游客只能浏览首页信息</t>
  </si>
  <si>
    <t>注册</t>
  </si>
  <si>
    <t>注册账户称为正式用户</t>
  </si>
  <si>
    <t>教师用户需求优先级分类</t>
  </si>
  <si>
    <t>教师</t>
  </si>
  <si>
    <t>教师登录</t>
  </si>
  <si>
    <t>登录教师个人账号后，可以进入个人中心查看所有关于个人的信息</t>
  </si>
  <si>
    <t>教师能够对发帖记录、回帖记录，以及他人对你的回帖信息进行查看</t>
  </si>
  <si>
    <t>教师能够对同步到课程教师介绍栏内的介绍信息进行修改，同时个人介绍也将在他人访问个人中心时显示个人介绍</t>
  </si>
  <si>
    <t>教师能够对个人用户的邮箱地址进行修改，通过邮箱验证进行</t>
  </si>
  <si>
    <t>教师能够对个人用户的头像进行修改，图片通过本地库进行上传</t>
  </si>
  <si>
    <t>教师能够查看非对外公开显示的个人身份证信息</t>
  </si>
  <si>
    <t>查看我的课程</t>
  </si>
  <si>
    <t>教师能够查看自己正在教授的课程</t>
  </si>
  <si>
    <t>在忘记密码或者其他情况下可以通过邮箱验证找回或修改密码</t>
  </si>
  <si>
    <t>教师能够将修改后的个人信息进行保存</t>
  </si>
  <si>
    <t>教师能够在任何时间注销已登录的个人账户，使其成为非教师登录账户</t>
  </si>
  <si>
    <t>查看非个人用户教师我的课程</t>
  </si>
  <si>
    <t>能够有权限查看非个人用户教师的我的课程，但无法编辑修改</t>
  </si>
  <si>
    <t>教师能够进入关于课程的版块</t>
  </si>
  <si>
    <t>增删改课程通知</t>
  </si>
  <si>
    <t>在课程下增加修改删除课程通知</t>
  </si>
  <si>
    <t>课程内修改教师介绍</t>
  </si>
  <si>
    <t>在课程下增删改查看教师信息</t>
  </si>
  <si>
    <t>增删改课程资源</t>
  </si>
  <si>
    <t>在课程下增删改查看下载课程资源</t>
  </si>
  <si>
    <t>上传课程资料</t>
  </si>
  <si>
    <t>教师能够上传符合审核要求的课程资料</t>
  </si>
  <si>
    <t>教师能够下载课程内的资料</t>
  </si>
  <si>
    <t>增删改课程相关链接</t>
  </si>
  <si>
    <t>在课程下增删改查看课程相关链接</t>
  </si>
  <si>
    <t>在课程下增删改查看课程介绍</t>
  </si>
  <si>
    <t>开课、删课</t>
  </si>
  <si>
    <t>教师有开设课程、删除课程的需求</t>
  </si>
  <si>
    <t>开课向管理员提出申请</t>
  </si>
  <si>
    <t>教师向管理员提出开课申请</t>
  </si>
  <si>
    <t>删课</t>
  </si>
  <si>
    <t>教师删除课程</t>
  </si>
  <si>
    <t>设定课程答疑时间</t>
  </si>
  <si>
    <t>设置我的课程的答疑开始时间和结束时间</t>
  </si>
  <si>
    <t>进行课程答疑</t>
  </si>
  <si>
    <t>能够进入某一课程的答疑室在线答疑</t>
  </si>
  <si>
    <t>关闭课程答疑</t>
  </si>
  <si>
    <t>能够直接关闭正在进行的课程答疑</t>
  </si>
  <si>
    <t>课程答疑禁言</t>
  </si>
  <si>
    <t>能够在课程答疑内对一些不遵守发言秩序的用户进行禁言</t>
  </si>
  <si>
    <t>延长答疑时间</t>
  </si>
  <si>
    <t>对正在开启的我的课程答疑进行延时</t>
  </si>
  <si>
    <t>教师能够进入关于论坛的版块</t>
  </si>
  <si>
    <t>教师能够开设一个新的帖子</t>
  </si>
  <si>
    <t>教师能够查看帖子</t>
  </si>
  <si>
    <t>教师能够删除自己所开设的帖子</t>
  </si>
  <si>
    <t>教师举报</t>
  </si>
  <si>
    <t>设置在我的课程版块帖子置顶和精品</t>
  </si>
  <si>
    <t>教师可以设置在我的程版块帖子的置顶和精品状态</t>
  </si>
  <si>
    <t>管理我的课程版块帖子标题和内容</t>
  </si>
  <si>
    <t>教师可以对我的课程版块帖子的标题进行修改以及帖子内所有内容的增加删除和修改</t>
  </si>
  <si>
    <t>软件工程系列课程教学辅助网站业务列表说明v0.12</t>
  </si>
  <si>
    <t>版本添加</t>
  </si>
  <si>
    <t>v0.11</t>
  </si>
  <si>
    <t>v0.10</t>
  </si>
  <si>
    <r>
      <rPr>
        <sz val="12"/>
        <rFont val="宋体"/>
        <charset val="134"/>
      </rPr>
      <t>v</t>
    </r>
    <r>
      <rPr>
        <sz val="12"/>
        <rFont val="宋体"/>
        <charset val="134"/>
      </rPr>
      <t>0.10</t>
    </r>
  </si>
  <si>
    <r>
      <rPr>
        <sz val="12"/>
        <rFont val="宋体"/>
        <charset val="134"/>
      </rPr>
      <t>V</t>
    </r>
    <r>
      <rPr>
        <sz val="12"/>
        <rFont val="宋体"/>
        <charset val="134"/>
      </rPr>
      <t>0.6</t>
    </r>
  </si>
  <si>
    <t>v0.9</t>
  </si>
  <si>
    <t>开课删课向管理员提出申请</t>
  </si>
  <si>
    <t>教师向管理员提出开课删课申请</t>
  </si>
  <si>
    <t>开课删课申请发送</t>
  </si>
  <si>
    <t>教师向管理员发送开课删课申请</t>
  </si>
  <si>
    <t>v0.12</t>
  </si>
  <si>
    <t>v0.6</t>
  </si>
  <si>
    <t>v0.8</t>
  </si>
</sst>
</file>

<file path=xl/styles.xml><?xml version="1.0" encoding="utf-8"?>
<styleSheet xmlns="http://schemas.openxmlformats.org/spreadsheetml/2006/main">
  <numFmts count="6">
    <numFmt numFmtId="176" formatCode="0.00_ "/>
    <numFmt numFmtId="177" formatCode="0.0%"/>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26">
    <font>
      <sz val="11"/>
      <color theme="1"/>
      <name val="宋体"/>
      <charset val="134"/>
      <scheme val="minor"/>
    </font>
    <font>
      <sz val="12"/>
      <name val="宋体"/>
      <charset val="134"/>
    </font>
    <font>
      <b/>
      <sz val="16"/>
      <name val="宋体"/>
      <charset val="134"/>
    </font>
    <font>
      <sz val="12"/>
      <color rgb="FFFF0000"/>
      <name val="宋体"/>
      <charset val="134"/>
    </font>
    <font>
      <sz val="11"/>
      <color rgb="FFFF0000"/>
      <name val="宋体"/>
      <charset val="134"/>
      <scheme val="minor"/>
    </font>
    <font>
      <b/>
      <sz val="12"/>
      <name val="宋体"/>
      <charset val="134"/>
    </font>
    <font>
      <b/>
      <sz val="11"/>
      <color theme="1"/>
      <name val="宋体"/>
      <charset val="134"/>
      <scheme val="minor"/>
    </font>
    <font>
      <sz val="11"/>
      <color theme="1"/>
      <name val="宋体"/>
      <charset val="0"/>
      <scheme val="minor"/>
    </font>
    <font>
      <b/>
      <sz val="11"/>
      <color theme="1"/>
      <name val="宋体"/>
      <charset val="0"/>
      <scheme val="minor"/>
    </font>
    <font>
      <sz val="11"/>
      <color rgb="FF9C0006"/>
      <name val="宋体"/>
      <charset val="0"/>
      <scheme val="minor"/>
    </font>
    <font>
      <sz val="11"/>
      <color theme="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theme="3"/>
      <name val="宋体"/>
      <charset val="134"/>
      <scheme val="minor"/>
    </font>
    <font>
      <b/>
      <sz val="11"/>
      <color rgb="FFFA7D00"/>
      <name val="宋体"/>
      <charset val="0"/>
      <scheme val="minor"/>
    </font>
    <font>
      <sz val="11"/>
      <color rgb="FF3F3F76"/>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
      <b/>
      <sz val="11"/>
      <color rgb="FF3F3F3F"/>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5"/>
      <color theme="3"/>
      <name val="宋体"/>
      <charset val="134"/>
      <scheme val="minor"/>
    </font>
  </fonts>
  <fills count="33">
    <fill>
      <patternFill patternType="none"/>
    </fill>
    <fill>
      <patternFill patternType="gray125"/>
    </fill>
    <fill>
      <patternFill patternType="solid">
        <fgColor theme="5"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6"/>
        <bgColor indexed="64"/>
      </patternFill>
    </fill>
    <fill>
      <patternFill patternType="solid">
        <fgColor rgb="FFA5A5A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9"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theme="4"/>
        <bgColor indexed="64"/>
      </patternFill>
    </fill>
    <fill>
      <patternFill patternType="solid">
        <fgColor rgb="FFFFEB9C"/>
        <bgColor indexed="64"/>
      </patternFill>
    </fill>
    <fill>
      <patternFill patternType="solid">
        <fgColor theme="5"/>
        <bgColor indexed="64"/>
      </patternFill>
    </fill>
    <fill>
      <patternFill patternType="solid">
        <fgColor theme="7"/>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FFFCC"/>
        <bgColor indexed="64"/>
      </patternFill>
    </fill>
  </fills>
  <borders count="9">
    <border>
      <left/>
      <right/>
      <top/>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3" borderId="0" applyNumberFormat="0" applyBorder="0" applyAlignment="0" applyProtection="0">
      <alignment vertical="center"/>
    </xf>
    <xf numFmtId="0" fontId="16" fillId="16"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8" borderId="0" applyNumberFormat="0" applyBorder="0" applyAlignment="0" applyProtection="0">
      <alignment vertical="center"/>
    </xf>
    <xf numFmtId="0" fontId="9" fillId="4" borderId="0" applyNumberFormat="0" applyBorder="0" applyAlignment="0" applyProtection="0">
      <alignment vertical="center"/>
    </xf>
    <xf numFmtId="43" fontId="0" fillId="0" borderId="0" applyFont="0" applyFill="0" applyBorder="0" applyAlignment="0" applyProtection="0">
      <alignment vertical="center"/>
    </xf>
    <xf numFmtId="0" fontId="10" fillId="7"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32" borderId="8" applyNumberFormat="0" applyFont="0" applyAlignment="0" applyProtection="0">
      <alignment vertical="center"/>
    </xf>
    <xf numFmtId="0" fontId="10" fillId="23" borderId="0" applyNumberFormat="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5" fillId="0" borderId="3" applyNumberFormat="0" applyFill="0" applyAlignment="0" applyProtection="0">
      <alignment vertical="center"/>
    </xf>
    <xf numFmtId="0" fontId="12" fillId="0" borderId="3" applyNumberFormat="0" applyFill="0" applyAlignment="0" applyProtection="0">
      <alignment vertical="center"/>
    </xf>
    <xf numFmtId="0" fontId="10" fillId="22" borderId="0" applyNumberFormat="0" applyBorder="0" applyAlignment="0" applyProtection="0">
      <alignment vertical="center"/>
    </xf>
    <xf numFmtId="0" fontId="14" fillId="0" borderId="7" applyNumberFormat="0" applyFill="0" applyAlignment="0" applyProtection="0">
      <alignment vertical="center"/>
    </xf>
    <xf numFmtId="0" fontId="10" fillId="11" borderId="0" applyNumberFormat="0" applyBorder="0" applyAlignment="0" applyProtection="0">
      <alignment vertical="center"/>
    </xf>
    <xf numFmtId="0" fontId="20" fillId="15" borderId="5" applyNumberFormat="0" applyAlignment="0" applyProtection="0">
      <alignment vertical="center"/>
    </xf>
    <xf numFmtId="0" fontId="15" fillId="15" borderId="4" applyNumberFormat="0" applyAlignment="0" applyProtection="0">
      <alignment vertical="center"/>
    </xf>
    <xf numFmtId="0" fontId="11" fillId="6" borderId="2" applyNumberFormat="0" applyAlignment="0" applyProtection="0">
      <alignment vertical="center"/>
    </xf>
    <xf numFmtId="0" fontId="7" fillId="31" borderId="0" applyNumberFormat="0" applyBorder="0" applyAlignment="0" applyProtection="0">
      <alignment vertical="center"/>
    </xf>
    <xf numFmtId="0" fontId="10" fillId="28" borderId="0" applyNumberFormat="0" applyBorder="0" applyAlignment="0" applyProtection="0">
      <alignment vertical="center"/>
    </xf>
    <xf numFmtId="0" fontId="24" fillId="0" borderId="6" applyNumberFormat="0" applyFill="0" applyAlignment="0" applyProtection="0">
      <alignment vertical="center"/>
    </xf>
    <xf numFmtId="0" fontId="8" fillId="0" borderId="1" applyNumberFormat="0" applyFill="0" applyAlignment="0" applyProtection="0">
      <alignment vertical="center"/>
    </xf>
    <xf numFmtId="0" fontId="17" fillId="20" borderId="0" applyNumberFormat="0" applyBorder="0" applyAlignment="0" applyProtection="0">
      <alignment vertical="center"/>
    </xf>
    <xf numFmtId="0" fontId="21" fillId="27" borderId="0" applyNumberFormat="0" applyBorder="0" applyAlignment="0" applyProtection="0">
      <alignment vertical="center"/>
    </xf>
    <xf numFmtId="0" fontId="7" fillId="14" borderId="0" applyNumberFormat="0" applyBorder="0" applyAlignment="0" applyProtection="0">
      <alignment vertical="center"/>
    </xf>
    <xf numFmtId="0" fontId="10" fillId="26" borderId="0" applyNumberFormat="0" applyBorder="0" applyAlignment="0" applyProtection="0">
      <alignment vertical="center"/>
    </xf>
    <xf numFmtId="0" fontId="7" fillId="30" borderId="0" applyNumberFormat="0" applyBorder="0" applyAlignment="0" applyProtection="0">
      <alignment vertical="center"/>
    </xf>
    <xf numFmtId="0" fontId="7" fillId="25" borderId="0" applyNumberFormat="0" applyBorder="0" applyAlignment="0" applyProtection="0">
      <alignment vertical="center"/>
    </xf>
    <xf numFmtId="0" fontId="7" fillId="2" borderId="0" applyNumberFormat="0" applyBorder="0" applyAlignment="0" applyProtection="0">
      <alignment vertical="center"/>
    </xf>
    <xf numFmtId="0" fontId="7" fillId="13" borderId="0" applyNumberFormat="0" applyBorder="0" applyAlignment="0" applyProtection="0">
      <alignment vertical="center"/>
    </xf>
    <xf numFmtId="0" fontId="10" fillId="5" borderId="0" applyNumberFormat="0" applyBorder="0" applyAlignment="0" applyProtection="0">
      <alignment vertical="center"/>
    </xf>
    <xf numFmtId="0" fontId="10" fillId="29" borderId="0" applyNumberFormat="0" applyBorder="0" applyAlignment="0" applyProtection="0">
      <alignment vertical="center"/>
    </xf>
    <xf numFmtId="0" fontId="7" fillId="19" borderId="0" applyNumberFormat="0" applyBorder="0" applyAlignment="0" applyProtection="0">
      <alignment vertical="center"/>
    </xf>
    <xf numFmtId="0" fontId="7" fillId="21" borderId="0" applyNumberFormat="0" applyBorder="0" applyAlignment="0" applyProtection="0">
      <alignment vertical="center"/>
    </xf>
    <xf numFmtId="0" fontId="10" fillId="18" borderId="0" applyNumberFormat="0" applyBorder="0" applyAlignment="0" applyProtection="0">
      <alignment vertical="center"/>
    </xf>
    <xf numFmtId="0" fontId="7" fillId="12" borderId="0" applyNumberFormat="0" applyBorder="0" applyAlignment="0" applyProtection="0">
      <alignment vertical="center"/>
    </xf>
    <xf numFmtId="0" fontId="10" fillId="10" borderId="0" applyNumberFormat="0" applyBorder="0" applyAlignment="0" applyProtection="0">
      <alignment vertical="center"/>
    </xf>
    <xf numFmtId="0" fontId="10" fillId="24" borderId="0" applyNumberFormat="0" applyBorder="0" applyAlignment="0" applyProtection="0">
      <alignment vertical="center"/>
    </xf>
    <xf numFmtId="0" fontId="7" fillId="9" borderId="0" applyNumberFormat="0" applyBorder="0" applyAlignment="0" applyProtection="0">
      <alignment vertical="center"/>
    </xf>
    <xf numFmtId="0" fontId="10" fillId="17" borderId="0" applyNumberFormat="0" applyBorder="0" applyAlignment="0" applyProtection="0">
      <alignment vertical="center"/>
    </xf>
  </cellStyleXfs>
  <cellXfs count="33">
    <xf numFmtId="0" fontId="0" fillId="0" borderId="0" xfId="0">
      <alignment vertical="center"/>
    </xf>
    <xf numFmtId="0" fontId="1" fillId="0" borderId="0" xfId="0" applyFont="1" applyFill="1" applyBorder="1" applyAlignment="1">
      <alignment vertical="center"/>
    </xf>
    <xf numFmtId="0" fontId="1" fillId="0" borderId="0" xfId="0" applyFont="1" applyFill="1" applyAlignment="1">
      <alignment vertical="center"/>
    </xf>
    <xf numFmtId="0" fontId="1"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3" fillId="0" borderId="0" xfId="0" applyFont="1" applyFill="1" applyBorder="1" applyAlignment="1">
      <alignment vertical="center"/>
    </xf>
    <xf numFmtId="0" fontId="4" fillId="0" borderId="0" xfId="0" applyFont="1">
      <alignment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xf>
    <xf numFmtId="0" fontId="6" fillId="0" borderId="0" xfId="0" applyFont="1">
      <alignment vertical="center"/>
    </xf>
    <xf numFmtId="0" fontId="1" fillId="0" borderId="0" xfId="0" applyFont="1" applyFill="1" applyBorder="1" applyAlignment="1">
      <alignment horizontal="justify" vertical="center"/>
    </xf>
    <xf numFmtId="0" fontId="1" fillId="0" borderId="0" xfId="0" applyFont="1" applyFill="1" applyBorder="1" applyAlignment="1">
      <alignment vertical="center"/>
    </xf>
    <xf numFmtId="0" fontId="4" fillId="0" borderId="0" xfId="0" applyFont="1">
      <alignment vertical="center"/>
    </xf>
    <xf numFmtId="177" fontId="0" fillId="0" borderId="0" xfId="0" applyNumberFormat="1">
      <alignment vertical="center"/>
    </xf>
    <xf numFmtId="177" fontId="1" fillId="0" borderId="0" xfId="0" applyNumberFormat="1" applyFont="1" applyFill="1" applyBorder="1" applyAlignment="1">
      <alignment vertical="center"/>
    </xf>
    <xf numFmtId="176" fontId="1" fillId="0" borderId="0" xfId="0" applyNumberFormat="1" applyFont="1" applyFill="1" applyBorder="1" applyAlignment="1">
      <alignment vertical="center"/>
    </xf>
    <xf numFmtId="177" fontId="1" fillId="0" borderId="0" xfId="0" applyNumberFormat="1" applyFont="1" applyFill="1" applyBorder="1" applyAlignment="1">
      <alignment vertical="center"/>
    </xf>
    <xf numFmtId="176" fontId="1" fillId="0" borderId="0" xfId="0" applyNumberFormat="1" applyFont="1" applyFill="1" applyBorder="1" applyAlignment="1">
      <alignment vertical="center"/>
    </xf>
    <xf numFmtId="0" fontId="1" fillId="0" borderId="0" xfId="0" applyFont="1" applyFill="1" applyAlignment="1">
      <alignment horizontal="center" vertical="center"/>
    </xf>
    <xf numFmtId="176" fontId="0" fillId="0" borderId="0" xfId="0" applyNumberFormat="1">
      <alignment vertical="center"/>
    </xf>
    <xf numFmtId="0" fontId="2"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3" fillId="0" borderId="0" xfId="0" applyFont="1" applyFill="1" applyBorder="1" applyAlignment="1">
      <alignment vertical="center"/>
    </xf>
    <xf numFmtId="0" fontId="4" fillId="0" borderId="0" xfId="0" applyFont="1" applyFill="1" applyBorder="1" applyAlignment="1">
      <alignment vertical="center"/>
    </xf>
    <xf numFmtId="0" fontId="5" fillId="0" borderId="0" xfId="0" applyFont="1" applyFill="1" applyBorder="1" applyAlignment="1">
      <alignment vertical="center"/>
    </xf>
    <xf numFmtId="0" fontId="6" fillId="0" borderId="0" xfId="0" applyFont="1" applyFill="1" applyBorder="1" applyAlignment="1">
      <alignment vertical="center"/>
    </xf>
    <xf numFmtId="0" fontId="1" fillId="0" borderId="0" xfId="0" applyFont="1" applyFill="1" applyBorder="1" applyAlignment="1">
      <alignment horizontal="justify" vertical="center"/>
    </xf>
    <xf numFmtId="0" fontId="1" fillId="0" borderId="0" xfId="0" applyFont="1" applyFill="1" applyBorder="1" applyAlignment="1">
      <alignment horizontal="justify" vertical="center"/>
    </xf>
    <xf numFmtId="0" fontId="1" fillId="0" borderId="0" xfId="0" applyFont="1" applyFill="1" applyBorder="1" applyAlignment="1">
      <alignment vertical="center"/>
    </xf>
    <xf numFmtId="0" fontId="1" fillId="0" borderId="0" xfId="0" applyFont="1" applyFill="1" applyAlignment="1">
      <alignment vertical="center"/>
    </xf>
    <xf numFmtId="0" fontId="4" fillId="0" borderId="0" xfId="0" applyFont="1" applyFill="1" applyBorder="1" applyAlignment="1">
      <alignment vertical="center"/>
    </xf>
    <xf numFmtId="0" fontId="6" fillId="0" borderId="0" xfId="0" applyFont="1" applyFill="1" applyBorder="1" applyAlignment="1">
      <alignment vertical="center"/>
    </xf>
    <xf numFmtId="0" fontId="0" fillId="0"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2"/>
  <sheetViews>
    <sheetView topLeftCell="A9" workbookViewId="0">
      <selection activeCell="D6" sqref="D6:N43"/>
    </sheetView>
  </sheetViews>
  <sheetFormatPr defaultColWidth="9" defaultRowHeight="13.5"/>
  <cols>
    <col min="2" max="2" width="19.25" customWidth="1"/>
    <col min="3" max="3" width="80.5" customWidth="1"/>
    <col min="9" max="9" width="12.625"/>
    <col min="11" max="11" width="12.625"/>
    <col min="13" max="13" width="12.625"/>
    <col min="14" max="14" width="11.5"/>
  </cols>
  <sheetData>
    <row r="1" ht="54.75" customHeight="1" spans="1:7">
      <c r="A1" s="4" t="s">
        <v>0</v>
      </c>
      <c r="B1" s="3"/>
      <c r="C1" s="3"/>
      <c r="D1" s="5" t="s">
        <v>1</v>
      </c>
      <c r="E1" s="6"/>
      <c r="F1" s="6"/>
      <c r="G1" s="6"/>
    </row>
    <row r="2" ht="54.75" customHeight="1" spans="1:7">
      <c r="A2" s="4"/>
      <c r="B2" s="3"/>
      <c r="C2" s="3"/>
      <c r="D2" s="5" t="s">
        <v>2</v>
      </c>
      <c r="E2" s="6"/>
      <c r="F2" s="6"/>
      <c r="G2" s="6"/>
    </row>
    <row r="3" ht="54.75" customHeight="1" spans="1:7">
      <c r="A3" s="4"/>
      <c r="B3" s="3"/>
      <c r="C3" s="3"/>
      <c r="D3" s="5" t="s">
        <v>3</v>
      </c>
      <c r="E3" s="6"/>
      <c r="F3" s="6"/>
      <c r="G3" s="6"/>
    </row>
    <row r="4" ht="54.75" customHeight="1" spans="1:12">
      <c r="A4" s="4" t="s">
        <v>4</v>
      </c>
      <c r="B4" s="3"/>
      <c r="C4" s="3"/>
      <c r="D4" s="5">
        <v>2</v>
      </c>
      <c r="E4" s="6"/>
      <c r="F4" s="6">
        <v>1</v>
      </c>
      <c r="G4" s="6"/>
      <c r="J4" s="12">
        <v>1</v>
      </c>
      <c r="L4" s="12">
        <v>0.5</v>
      </c>
    </row>
    <row r="5" ht="14.25" spans="1:14">
      <c r="A5" s="8" t="s">
        <v>5</v>
      </c>
      <c r="B5" s="8" t="s">
        <v>6</v>
      </c>
      <c r="C5" s="8" t="s">
        <v>7</v>
      </c>
      <c r="D5" s="8" t="s">
        <v>8</v>
      </c>
      <c r="E5" s="9"/>
      <c r="F5" s="8" t="s">
        <v>9</v>
      </c>
      <c r="H5" s="9" t="s">
        <v>10</v>
      </c>
      <c r="I5" s="9" t="s">
        <v>11</v>
      </c>
      <c r="J5" s="9" t="s">
        <v>12</v>
      </c>
      <c r="K5" s="9" t="s">
        <v>13</v>
      </c>
      <c r="L5" s="9" t="s">
        <v>14</v>
      </c>
      <c r="M5" s="9" t="s">
        <v>15</v>
      </c>
      <c r="N5" s="9" t="s">
        <v>16</v>
      </c>
    </row>
    <row r="6" ht="14.25" spans="1:14">
      <c r="A6" s="3" t="s">
        <v>17</v>
      </c>
      <c r="B6" s="1" t="s">
        <v>18</v>
      </c>
      <c r="C6" s="1" t="s">
        <v>19</v>
      </c>
      <c r="D6" s="1">
        <v>9</v>
      </c>
      <c r="F6">
        <v>1</v>
      </c>
      <c r="H6">
        <f>2*D6+F6</f>
        <v>19</v>
      </c>
      <c r="I6" s="13">
        <f>H6/H$43</f>
        <v>0.0390946502057613</v>
      </c>
      <c r="J6">
        <v>3</v>
      </c>
      <c r="K6" s="13">
        <f>J6/J$43</f>
        <v>0.0258620689655172</v>
      </c>
      <c r="L6">
        <v>2</v>
      </c>
      <c r="M6" s="13">
        <f>L6/L$43</f>
        <v>0.0168067226890756</v>
      </c>
      <c r="N6" s="19">
        <f>I6/(K6+M6*0.5)</f>
        <v>1.14093562672374</v>
      </c>
    </row>
    <row r="7" ht="18" customHeight="1" spans="1:14">
      <c r="A7" s="3"/>
      <c r="B7" s="1" t="s">
        <v>20</v>
      </c>
      <c r="C7" s="1" t="s">
        <v>21</v>
      </c>
      <c r="D7" s="1">
        <v>2</v>
      </c>
      <c r="F7">
        <v>3</v>
      </c>
      <c r="H7">
        <f t="shared" ref="H7:H42" si="0">2*D7+F7</f>
        <v>7</v>
      </c>
      <c r="I7" s="13">
        <f t="shared" ref="I7:I42" si="1">H7/H$43</f>
        <v>0.01440329218107</v>
      </c>
      <c r="J7">
        <v>2</v>
      </c>
      <c r="K7" s="13">
        <f t="shared" ref="K7:K42" si="2">J7/J$43</f>
        <v>0.0172413793103448</v>
      </c>
      <c r="L7">
        <v>2</v>
      </c>
      <c r="M7" s="13">
        <f t="shared" ref="M7:M42" si="3">L7/L$43</f>
        <v>0.0168067226890756</v>
      </c>
      <c r="N7" s="19">
        <f t="shared" ref="N7:N42" si="4">I7/(K7+M7)</f>
        <v>0.423027755888276</v>
      </c>
    </row>
    <row r="8" ht="14.25" spans="1:14">
      <c r="A8" s="3"/>
      <c r="B8" s="1" t="s">
        <v>22</v>
      </c>
      <c r="C8" s="1" t="s">
        <v>23</v>
      </c>
      <c r="D8" s="1">
        <v>2</v>
      </c>
      <c r="F8">
        <v>3</v>
      </c>
      <c r="H8">
        <f t="shared" si="0"/>
        <v>7</v>
      </c>
      <c r="I8" s="13">
        <f t="shared" si="1"/>
        <v>0.01440329218107</v>
      </c>
      <c r="J8">
        <v>3</v>
      </c>
      <c r="K8" s="13">
        <f t="shared" si="2"/>
        <v>0.0258620689655172</v>
      </c>
      <c r="L8">
        <v>2</v>
      </c>
      <c r="M8" s="13">
        <f t="shared" si="3"/>
        <v>0.0168067226890756</v>
      </c>
      <c r="N8" s="19">
        <f t="shared" si="4"/>
        <v>0.33756034850168</v>
      </c>
    </row>
    <row r="9" ht="18.95" customHeight="1" spans="1:14">
      <c r="A9" s="3"/>
      <c r="B9" s="1" t="s">
        <v>24</v>
      </c>
      <c r="C9" s="1" t="s">
        <v>25</v>
      </c>
      <c r="D9" s="1">
        <v>2</v>
      </c>
      <c r="F9">
        <v>3</v>
      </c>
      <c r="H9">
        <f t="shared" si="0"/>
        <v>7</v>
      </c>
      <c r="I9" s="13">
        <f t="shared" si="1"/>
        <v>0.01440329218107</v>
      </c>
      <c r="J9">
        <v>4</v>
      </c>
      <c r="K9" s="13">
        <f t="shared" si="2"/>
        <v>0.0344827586206897</v>
      </c>
      <c r="L9">
        <v>2</v>
      </c>
      <c r="M9" s="13">
        <f t="shared" si="3"/>
        <v>0.0168067226890756</v>
      </c>
      <c r="N9" s="19">
        <f t="shared" si="4"/>
        <v>0.280823510264816</v>
      </c>
    </row>
    <row r="10" ht="14.25" spans="1:14">
      <c r="A10" s="3"/>
      <c r="B10" s="1" t="s">
        <v>26</v>
      </c>
      <c r="C10" s="1" t="s">
        <v>27</v>
      </c>
      <c r="D10" s="1">
        <v>2</v>
      </c>
      <c r="F10">
        <v>3</v>
      </c>
      <c r="H10">
        <f t="shared" si="0"/>
        <v>7</v>
      </c>
      <c r="I10" s="13">
        <f t="shared" si="1"/>
        <v>0.01440329218107</v>
      </c>
      <c r="J10">
        <v>2</v>
      </c>
      <c r="K10" s="13">
        <f t="shared" si="2"/>
        <v>0.0172413793103448</v>
      </c>
      <c r="L10">
        <v>2</v>
      </c>
      <c r="M10" s="13">
        <f t="shared" si="3"/>
        <v>0.0168067226890756</v>
      </c>
      <c r="N10" s="19">
        <f t="shared" si="4"/>
        <v>0.423027755888276</v>
      </c>
    </row>
    <row r="11" ht="14.25" spans="1:14">
      <c r="A11" s="3"/>
      <c r="B11" s="1" t="s">
        <v>28</v>
      </c>
      <c r="C11" s="1" t="s">
        <v>29</v>
      </c>
      <c r="D11" s="1">
        <v>2</v>
      </c>
      <c r="F11">
        <v>3</v>
      </c>
      <c r="H11">
        <f t="shared" si="0"/>
        <v>7</v>
      </c>
      <c r="I11" s="13">
        <f t="shared" si="1"/>
        <v>0.01440329218107</v>
      </c>
      <c r="J11">
        <v>3</v>
      </c>
      <c r="K11" s="13">
        <f t="shared" si="2"/>
        <v>0.0258620689655172</v>
      </c>
      <c r="L11">
        <v>2</v>
      </c>
      <c r="M11" s="13">
        <f t="shared" si="3"/>
        <v>0.0168067226890756</v>
      </c>
      <c r="N11" s="19">
        <f t="shared" si="4"/>
        <v>0.33756034850168</v>
      </c>
    </row>
    <row r="12" ht="27.95" customHeight="1" spans="1:14">
      <c r="A12" s="3"/>
      <c r="B12" s="1" t="s">
        <v>30</v>
      </c>
      <c r="C12" s="1" t="s">
        <v>31</v>
      </c>
      <c r="D12" s="1">
        <v>2</v>
      </c>
      <c r="F12">
        <v>3</v>
      </c>
      <c r="H12">
        <f t="shared" si="0"/>
        <v>7</v>
      </c>
      <c r="I12" s="13">
        <f t="shared" si="1"/>
        <v>0.01440329218107</v>
      </c>
      <c r="J12">
        <v>4</v>
      </c>
      <c r="K12" s="13">
        <f t="shared" si="2"/>
        <v>0.0344827586206897</v>
      </c>
      <c r="L12">
        <v>2</v>
      </c>
      <c r="M12" s="13">
        <f t="shared" si="3"/>
        <v>0.0168067226890756</v>
      </c>
      <c r="N12" s="19">
        <f t="shared" si="4"/>
        <v>0.280823510264816</v>
      </c>
    </row>
    <row r="13" ht="14.25" spans="1:14">
      <c r="A13" s="3"/>
      <c r="B13" s="1" t="s">
        <v>32</v>
      </c>
      <c r="C13" s="1" t="s">
        <v>33</v>
      </c>
      <c r="D13" s="1">
        <v>5</v>
      </c>
      <c r="F13">
        <v>4</v>
      </c>
      <c r="H13">
        <f t="shared" si="0"/>
        <v>14</v>
      </c>
      <c r="I13" s="13">
        <f t="shared" si="1"/>
        <v>0.0288065843621399</v>
      </c>
      <c r="J13">
        <v>3</v>
      </c>
      <c r="K13" s="13">
        <f t="shared" si="2"/>
        <v>0.0258620689655172</v>
      </c>
      <c r="L13">
        <v>2</v>
      </c>
      <c r="M13" s="13">
        <f t="shared" si="3"/>
        <v>0.0168067226890756</v>
      </c>
      <c r="N13" s="19">
        <f t="shared" si="4"/>
        <v>0.675120697003361</v>
      </c>
    </row>
    <row r="14" ht="20.1" customHeight="1" spans="1:14">
      <c r="A14" s="3"/>
      <c r="B14" s="1" t="s">
        <v>34</v>
      </c>
      <c r="C14" s="1" t="s">
        <v>35</v>
      </c>
      <c r="D14" s="1">
        <v>5</v>
      </c>
      <c r="F14">
        <v>4</v>
      </c>
      <c r="H14">
        <f t="shared" si="0"/>
        <v>14</v>
      </c>
      <c r="I14" s="13">
        <f t="shared" si="1"/>
        <v>0.0288065843621399</v>
      </c>
      <c r="J14">
        <v>2</v>
      </c>
      <c r="K14" s="13">
        <f t="shared" si="2"/>
        <v>0.0172413793103448</v>
      </c>
      <c r="L14">
        <v>3</v>
      </c>
      <c r="M14" s="13">
        <f t="shared" si="3"/>
        <v>0.0252100840336134</v>
      </c>
      <c r="N14" s="19">
        <f t="shared" si="4"/>
        <v>0.678576946305426</v>
      </c>
    </row>
    <row r="15" ht="14.25" spans="1:14">
      <c r="A15" s="3"/>
      <c r="B15" s="1" t="s">
        <v>36</v>
      </c>
      <c r="C15" s="1" t="s">
        <v>37</v>
      </c>
      <c r="D15" s="1">
        <v>5</v>
      </c>
      <c r="F15">
        <v>4</v>
      </c>
      <c r="H15">
        <f t="shared" si="0"/>
        <v>14</v>
      </c>
      <c r="I15" s="13">
        <f t="shared" si="1"/>
        <v>0.0288065843621399</v>
      </c>
      <c r="J15">
        <v>3</v>
      </c>
      <c r="K15" s="13">
        <f t="shared" si="2"/>
        <v>0.0258620689655172</v>
      </c>
      <c r="L15">
        <v>3</v>
      </c>
      <c r="M15" s="13">
        <f t="shared" si="3"/>
        <v>0.0252100840336134</v>
      </c>
      <c r="N15" s="19">
        <f t="shared" si="4"/>
        <v>0.564037007851035</v>
      </c>
    </row>
    <row r="16" ht="20.1" customHeight="1" spans="1:14">
      <c r="A16" s="3"/>
      <c r="B16" s="1" t="s">
        <v>38</v>
      </c>
      <c r="C16" s="1" t="s">
        <v>39</v>
      </c>
      <c r="D16" s="1">
        <v>5</v>
      </c>
      <c r="F16">
        <v>4</v>
      </c>
      <c r="H16">
        <f t="shared" si="0"/>
        <v>14</v>
      </c>
      <c r="I16" s="13">
        <f t="shared" si="1"/>
        <v>0.0288065843621399</v>
      </c>
      <c r="J16">
        <v>3</v>
      </c>
      <c r="K16" s="13">
        <f t="shared" si="2"/>
        <v>0.0258620689655172</v>
      </c>
      <c r="L16">
        <v>3</v>
      </c>
      <c r="M16" s="13">
        <f t="shared" si="3"/>
        <v>0.0252100840336134</v>
      </c>
      <c r="N16" s="19">
        <f t="shared" si="4"/>
        <v>0.564037007851035</v>
      </c>
    </row>
    <row r="17" ht="14.25" spans="1:14">
      <c r="A17" s="3"/>
      <c r="B17" s="1" t="s">
        <v>40</v>
      </c>
      <c r="C17" s="1" t="s">
        <v>41</v>
      </c>
      <c r="D17" s="1">
        <v>5</v>
      </c>
      <c r="F17">
        <v>4</v>
      </c>
      <c r="H17">
        <f t="shared" si="0"/>
        <v>14</v>
      </c>
      <c r="I17" s="13">
        <f t="shared" si="1"/>
        <v>0.0288065843621399</v>
      </c>
      <c r="J17">
        <v>2</v>
      </c>
      <c r="K17" s="13">
        <f t="shared" si="2"/>
        <v>0.0172413793103448</v>
      </c>
      <c r="L17">
        <v>3</v>
      </c>
      <c r="M17" s="13">
        <f t="shared" si="3"/>
        <v>0.0252100840336134</v>
      </c>
      <c r="N17" s="19">
        <f t="shared" si="4"/>
        <v>0.678576946305426</v>
      </c>
    </row>
    <row r="18" ht="14.25" spans="1:14">
      <c r="A18" s="3"/>
      <c r="B18" s="1" t="s">
        <v>42</v>
      </c>
      <c r="C18" s="1" t="s">
        <v>43</v>
      </c>
      <c r="D18" s="1">
        <v>5</v>
      </c>
      <c r="F18">
        <v>4</v>
      </c>
      <c r="H18">
        <f t="shared" si="0"/>
        <v>14</v>
      </c>
      <c r="I18" s="13">
        <f t="shared" si="1"/>
        <v>0.0288065843621399</v>
      </c>
      <c r="J18">
        <v>2</v>
      </c>
      <c r="K18" s="13">
        <f t="shared" si="2"/>
        <v>0.0172413793103448</v>
      </c>
      <c r="L18">
        <v>3</v>
      </c>
      <c r="M18" s="13">
        <f t="shared" si="3"/>
        <v>0.0252100840336134</v>
      </c>
      <c r="N18" s="19">
        <f t="shared" si="4"/>
        <v>0.678576946305426</v>
      </c>
    </row>
    <row r="19" ht="14.25" spans="1:14">
      <c r="A19" s="3"/>
      <c r="B19" s="1" t="s">
        <v>44</v>
      </c>
      <c r="C19" s="1" t="s">
        <v>45</v>
      </c>
      <c r="D19" s="1">
        <v>5</v>
      </c>
      <c r="F19">
        <v>4</v>
      </c>
      <c r="H19">
        <f t="shared" si="0"/>
        <v>14</v>
      </c>
      <c r="I19" s="13">
        <f t="shared" si="1"/>
        <v>0.0288065843621399</v>
      </c>
      <c r="J19">
        <v>2</v>
      </c>
      <c r="K19" s="13">
        <f t="shared" si="2"/>
        <v>0.0172413793103448</v>
      </c>
      <c r="L19">
        <v>3</v>
      </c>
      <c r="M19" s="13">
        <f t="shared" si="3"/>
        <v>0.0252100840336134</v>
      </c>
      <c r="N19" s="19">
        <f t="shared" si="4"/>
        <v>0.678576946305426</v>
      </c>
    </row>
    <row r="20" ht="14.25" spans="1:14">
      <c r="A20" s="3"/>
      <c r="B20" s="1" t="s">
        <v>46</v>
      </c>
      <c r="C20" s="1" t="s">
        <v>47</v>
      </c>
      <c r="D20" s="1">
        <v>6</v>
      </c>
      <c r="F20">
        <v>2</v>
      </c>
      <c r="H20">
        <f t="shared" si="0"/>
        <v>14</v>
      </c>
      <c r="I20" s="13">
        <f t="shared" si="1"/>
        <v>0.0288065843621399</v>
      </c>
      <c r="J20">
        <v>2</v>
      </c>
      <c r="K20" s="13">
        <f t="shared" si="2"/>
        <v>0.0172413793103448</v>
      </c>
      <c r="L20">
        <v>4</v>
      </c>
      <c r="M20" s="13">
        <f t="shared" si="3"/>
        <v>0.0336134453781513</v>
      </c>
      <c r="N20" s="19">
        <f t="shared" si="4"/>
        <v>0.566447422414501</v>
      </c>
    </row>
    <row r="21" ht="14.25" spans="1:14">
      <c r="A21" s="3"/>
      <c r="B21" s="1" t="s">
        <v>48</v>
      </c>
      <c r="C21" s="1" t="s">
        <v>49</v>
      </c>
      <c r="D21" s="1">
        <v>6</v>
      </c>
      <c r="F21">
        <v>2</v>
      </c>
      <c r="H21">
        <f t="shared" si="0"/>
        <v>14</v>
      </c>
      <c r="I21" s="13">
        <f t="shared" si="1"/>
        <v>0.0288065843621399</v>
      </c>
      <c r="J21">
        <v>2</v>
      </c>
      <c r="K21" s="13">
        <f t="shared" si="2"/>
        <v>0.0172413793103448</v>
      </c>
      <c r="L21">
        <v>4</v>
      </c>
      <c r="M21" s="13">
        <f t="shared" si="3"/>
        <v>0.0336134453781513</v>
      </c>
      <c r="N21" s="19">
        <f t="shared" si="4"/>
        <v>0.566447422414501</v>
      </c>
    </row>
    <row r="22" ht="14.25" spans="1:14">
      <c r="A22" s="3"/>
      <c r="B22" s="1" t="s">
        <v>50</v>
      </c>
      <c r="C22" s="1" t="s">
        <v>51</v>
      </c>
      <c r="D22" s="1">
        <v>6</v>
      </c>
      <c r="F22">
        <v>2</v>
      </c>
      <c r="H22">
        <f t="shared" si="0"/>
        <v>14</v>
      </c>
      <c r="I22" s="13">
        <f t="shared" si="1"/>
        <v>0.0288065843621399</v>
      </c>
      <c r="J22">
        <v>2</v>
      </c>
      <c r="K22" s="13">
        <f t="shared" si="2"/>
        <v>0.0172413793103448</v>
      </c>
      <c r="L22">
        <v>4</v>
      </c>
      <c r="M22" s="13">
        <f t="shared" si="3"/>
        <v>0.0336134453781513</v>
      </c>
      <c r="N22" s="19">
        <f t="shared" si="4"/>
        <v>0.566447422414501</v>
      </c>
    </row>
    <row r="23" ht="14.25" spans="1:14">
      <c r="A23" s="3"/>
      <c r="B23" s="1" t="s">
        <v>52</v>
      </c>
      <c r="C23" s="1" t="s">
        <v>53</v>
      </c>
      <c r="D23" s="1">
        <v>6</v>
      </c>
      <c r="F23">
        <v>2</v>
      </c>
      <c r="H23">
        <f t="shared" si="0"/>
        <v>14</v>
      </c>
      <c r="I23" s="13">
        <f t="shared" si="1"/>
        <v>0.0288065843621399</v>
      </c>
      <c r="J23">
        <v>4</v>
      </c>
      <c r="K23" s="13">
        <f t="shared" si="2"/>
        <v>0.0344827586206897</v>
      </c>
      <c r="L23">
        <v>4</v>
      </c>
      <c r="M23" s="13">
        <f t="shared" si="3"/>
        <v>0.0336134453781513</v>
      </c>
      <c r="N23" s="19">
        <f t="shared" si="4"/>
        <v>0.423027755888276</v>
      </c>
    </row>
    <row r="24" ht="14.25" spans="1:14">
      <c r="A24" s="3"/>
      <c r="B24" s="1" t="s">
        <v>54</v>
      </c>
      <c r="C24" s="1" t="s">
        <v>55</v>
      </c>
      <c r="D24" s="1">
        <v>6</v>
      </c>
      <c r="F24">
        <v>2</v>
      </c>
      <c r="H24">
        <f t="shared" si="0"/>
        <v>14</v>
      </c>
      <c r="I24" s="13">
        <f t="shared" si="1"/>
        <v>0.0288065843621399</v>
      </c>
      <c r="J24">
        <v>3</v>
      </c>
      <c r="K24" s="13">
        <f t="shared" si="2"/>
        <v>0.0258620689655172</v>
      </c>
      <c r="L24">
        <v>4</v>
      </c>
      <c r="M24" s="13">
        <f t="shared" si="3"/>
        <v>0.0336134453781513</v>
      </c>
      <c r="N24" s="19">
        <f t="shared" si="4"/>
        <v>0.484343593830669</v>
      </c>
    </row>
    <row r="25" ht="14.25" spans="1:14">
      <c r="A25" s="3"/>
      <c r="B25" s="1" t="s">
        <v>56</v>
      </c>
      <c r="C25" s="1" t="s">
        <v>57</v>
      </c>
      <c r="D25" s="1">
        <v>6</v>
      </c>
      <c r="F25">
        <v>4</v>
      </c>
      <c r="H25">
        <f t="shared" si="0"/>
        <v>16</v>
      </c>
      <c r="I25" s="13">
        <f t="shared" si="1"/>
        <v>0.0329218106995885</v>
      </c>
      <c r="J25">
        <v>2</v>
      </c>
      <c r="K25" s="13">
        <f t="shared" si="2"/>
        <v>0.0172413793103448</v>
      </c>
      <c r="L25">
        <v>4</v>
      </c>
      <c r="M25" s="13">
        <f t="shared" si="3"/>
        <v>0.0336134453781513</v>
      </c>
      <c r="N25" s="19">
        <f t="shared" si="4"/>
        <v>0.647368482759429</v>
      </c>
    </row>
    <row r="26" ht="14.25" spans="1:14">
      <c r="A26" s="3"/>
      <c r="B26" s="1" t="s">
        <v>58</v>
      </c>
      <c r="C26" s="1" t="s">
        <v>59</v>
      </c>
      <c r="D26" s="1">
        <v>6</v>
      </c>
      <c r="F26">
        <v>2</v>
      </c>
      <c r="H26">
        <f t="shared" si="0"/>
        <v>14</v>
      </c>
      <c r="I26" s="13">
        <f t="shared" si="1"/>
        <v>0.0288065843621399</v>
      </c>
      <c r="J26">
        <v>4</v>
      </c>
      <c r="K26" s="13">
        <f t="shared" si="2"/>
        <v>0.0344827586206897</v>
      </c>
      <c r="L26">
        <v>3</v>
      </c>
      <c r="M26" s="13">
        <f t="shared" si="3"/>
        <v>0.0252100840336134</v>
      </c>
      <c r="N26" s="19">
        <f t="shared" si="4"/>
        <v>0.482580206959926</v>
      </c>
    </row>
    <row r="27" ht="14.25" spans="1:14">
      <c r="A27" s="3"/>
      <c r="B27" s="1" t="s">
        <v>60</v>
      </c>
      <c r="C27" s="1" t="s">
        <v>61</v>
      </c>
      <c r="D27" s="1">
        <v>7</v>
      </c>
      <c r="F27">
        <v>2</v>
      </c>
      <c r="H27">
        <f t="shared" si="0"/>
        <v>16</v>
      </c>
      <c r="I27" s="13">
        <f t="shared" si="1"/>
        <v>0.0329218106995885</v>
      </c>
      <c r="J27">
        <v>4</v>
      </c>
      <c r="K27" s="13">
        <f t="shared" si="2"/>
        <v>0.0344827586206897</v>
      </c>
      <c r="L27">
        <v>3</v>
      </c>
      <c r="M27" s="13">
        <f t="shared" si="3"/>
        <v>0.0252100840336134</v>
      </c>
      <c r="N27" s="19">
        <f t="shared" si="4"/>
        <v>0.55152023652563</v>
      </c>
    </row>
    <row r="28" ht="14.25" spans="1:14">
      <c r="A28" s="3"/>
      <c r="B28" s="1" t="s">
        <v>62</v>
      </c>
      <c r="C28" s="1" t="s">
        <v>63</v>
      </c>
      <c r="D28" s="1">
        <v>7</v>
      </c>
      <c r="F28">
        <v>2</v>
      </c>
      <c r="H28">
        <f t="shared" si="0"/>
        <v>16</v>
      </c>
      <c r="I28" s="13">
        <f t="shared" si="1"/>
        <v>0.0329218106995885</v>
      </c>
      <c r="J28">
        <v>2</v>
      </c>
      <c r="K28" s="13">
        <f t="shared" si="2"/>
        <v>0.0172413793103448</v>
      </c>
      <c r="L28">
        <v>3</v>
      </c>
      <c r="M28" s="13">
        <f t="shared" si="3"/>
        <v>0.0252100840336134</v>
      </c>
      <c r="N28" s="19">
        <f t="shared" si="4"/>
        <v>0.775516510063344</v>
      </c>
    </row>
    <row r="29" ht="14.25" spans="1:14">
      <c r="A29" s="3"/>
      <c r="B29" s="1" t="s">
        <v>64</v>
      </c>
      <c r="C29" s="1" t="s">
        <v>65</v>
      </c>
      <c r="D29" s="1">
        <v>7</v>
      </c>
      <c r="F29">
        <v>2</v>
      </c>
      <c r="H29">
        <f t="shared" si="0"/>
        <v>16</v>
      </c>
      <c r="I29" s="13">
        <f t="shared" si="1"/>
        <v>0.0329218106995885</v>
      </c>
      <c r="J29">
        <v>4</v>
      </c>
      <c r="K29" s="13">
        <f t="shared" si="2"/>
        <v>0.0344827586206897</v>
      </c>
      <c r="L29">
        <v>3</v>
      </c>
      <c r="M29" s="13">
        <f t="shared" si="3"/>
        <v>0.0252100840336134</v>
      </c>
      <c r="N29" s="19">
        <f t="shared" si="4"/>
        <v>0.55152023652563</v>
      </c>
    </row>
    <row r="30" ht="14.25" spans="1:14">
      <c r="A30" s="3"/>
      <c r="B30" s="1" t="s">
        <v>66</v>
      </c>
      <c r="C30" s="1" t="s">
        <v>67</v>
      </c>
      <c r="D30" s="1">
        <v>7</v>
      </c>
      <c r="F30">
        <v>2</v>
      </c>
      <c r="H30">
        <f t="shared" si="0"/>
        <v>16</v>
      </c>
      <c r="I30" s="13">
        <f t="shared" si="1"/>
        <v>0.0329218106995885</v>
      </c>
      <c r="J30">
        <v>3</v>
      </c>
      <c r="K30" s="13">
        <f t="shared" si="2"/>
        <v>0.0258620689655172</v>
      </c>
      <c r="L30">
        <v>3</v>
      </c>
      <c r="M30" s="13">
        <f t="shared" si="3"/>
        <v>0.0252100840336134</v>
      </c>
      <c r="N30" s="19">
        <f t="shared" si="4"/>
        <v>0.644613723258325</v>
      </c>
    </row>
    <row r="31" ht="14.25" spans="1:14">
      <c r="A31" s="3"/>
      <c r="B31" s="1" t="s">
        <v>68</v>
      </c>
      <c r="C31" s="1" t="s">
        <v>69</v>
      </c>
      <c r="D31" s="1">
        <v>7</v>
      </c>
      <c r="F31">
        <v>3</v>
      </c>
      <c r="H31">
        <f t="shared" si="0"/>
        <v>17</v>
      </c>
      <c r="I31" s="13">
        <f t="shared" si="1"/>
        <v>0.0349794238683128</v>
      </c>
      <c r="J31">
        <v>4</v>
      </c>
      <c r="K31" s="13">
        <f t="shared" si="2"/>
        <v>0.0344827586206897</v>
      </c>
      <c r="L31">
        <v>5</v>
      </c>
      <c r="M31" s="13">
        <f t="shared" si="3"/>
        <v>0.0420168067226891</v>
      </c>
      <c r="N31" s="19">
        <f t="shared" si="4"/>
        <v>0.457249968824043</v>
      </c>
    </row>
    <row r="32" ht="14.25" spans="1:14">
      <c r="A32" s="3"/>
      <c r="B32" s="1" t="s">
        <v>70</v>
      </c>
      <c r="C32" s="1" t="s">
        <v>71</v>
      </c>
      <c r="D32" s="1">
        <v>7</v>
      </c>
      <c r="F32">
        <v>3</v>
      </c>
      <c r="H32">
        <f t="shared" si="0"/>
        <v>17</v>
      </c>
      <c r="I32" s="13">
        <f t="shared" si="1"/>
        <v>0.0349794238683128</v>
      </c>
      <c r="J32">
        <v>4</v>
      </c>
      <c r="K32" s="13">
        <f t="shared" si="2"/>
        <v>0.0344827586206897</v>
      </c>
      <c r="L32">
        <v>5</v>
      </c>
      <c r="M32" s="13">
        <f t="shared" si="3"/>
        <v>0.0420168067226891</v>
      </c>
      <c r="N32" s="19">
        <f t="shared" si="4"/>
        <v>0.457249968824043</v>
      </c>
    </row>
    <row r="33" ht="14.25" spans="1:14">
      <c r="A33" s="3"/>
      <c r="B33" s="1" t="s">
        <v>72</v>
      </c>
      <c r="C33" s="1" t="s">
        <v>73</v>
      </c>
      <c r="D33" s="1">
        <v>8</v>
      </c>
      <c r="F33">
        <v>4</v>
      </c>
      <c r="H33">
        <f t="shared" si="0"/>
        <v>20</v>
      </c>
      <c r="I33" s="13">
        <f t="shared" si="1"/>
        <v>0.0411522633744856</v>
      </c>
      <c r="J33">
        <v>3</v>
      </c>
      <c r="K33" s="13">
        <f t="shared" si="2"/>
        <v>0.0258620689655172</v>
      </c>
      <c r="L33">
        <v>3</v>
      </c>
      <c r="M33" s="13">
        <f t="shared" si="3"/>
        <v>0.0252100840336134</v>
      </c>
      <c r="N33" s="19">
        <f t="shared" si="4"/>
        <v>0.805767154072907</v>
      </c>
    </row>
    <row r="34" ht="14.25" spans="1:14">
      <c r="A34" s="3"/>
      <c r="B34" s="1" t="s">
        <v>74</v>
      </c>
      <c r="C34" s="1" t="s">
        <v>75</v>
      </c>
      <c r="D34" s="1">
        <v>5</v>
      </c>
      <c r="F34">
        <v>3</v>
      </c>
      <c r="H34">
        <f t="shared" si="0"/>
        <v>13</v>
      </c>
      <c r="I34" s="13">
        <f t="shared" si="1"/>
        <v>0.0267489711934156</v>
      </c>
      <c r="J34">
        <v>4</v>
      </c>
      <c r="K34" s="13">
        <f t="shared" si="2"/>
        <v>0.0344827586206897</v>
      </c>
      <c r="L34">
        <v>3</v>
      </c>
      <c r="M34" s="13">
        <f t="shared" si="3"/>
        <v>0.0252100840336134</v>
      </c>
      <c r="N34" s="19">
        <f t="shared" si="4"/>
        <v>0.448110192177075</v>
      </c>
    </row>
    <row r="35" ht="14.25" spans="1:14">
      <c r="A35" s="3"/>
      <c r="B35" s="1" t="s">
        <v>76</v>
      </c>
      <c r="C35" s="1" t="s">
        <v>77</v>
      </c>
      <c r="D35" s="1">
        <v>5</v>
      </c>
      <c r="F35">
        <v>3</v>
      </c>
      <c r="H35">
        <f t="shared" si="0"/>
        <v>13</v>
      </c>
      <c r="I35" s="13">
        <f t="shared" si="1"/>
        <v>0.0267489711934156</v>
      </c>
      <c r="J35">
        <v>4</v>
      </c>
      <c r="K35" s="13">
        <f t="shared" si="2"/>
        <v>0.0344827586206897</v>
      </c>
      <c r="L35">
        <v>3</v>
      </c>
      <c r="M35" s="13">
        <f t="shared" si="3"/>
        <v>0.0252100840336134</v>
      </c>
      <c r="N35" s="19">
        <f t="shared" si="4"/>
        <v>0.448110192177075</v>
      </c>
    </row>
    <row r="36" ht="14.25" spans="1:14">
      <c r="A36" s="3"/>
      <c r="B36" s="1" t="s">
        <v>78</v>
      </c>
      <c r="C36" s="1" t="s">
        <v>79</v>
      </c>
      <c r="D36" s="1">
        <v>5</v>
      </c>
      <c r="F36">
        <v>3</v>
      </c>
      <c r="H36">
        <f t="shared" si="0"/>
        <v>13</v>
      </c>
      <c r="I36" s="13">
        <f t="shared" si="1"/>
        <v>0.0267489711934156</v>
      </c>
      <c r="J36">
        <v>4</v>
      </c>
      <c r="K36" s="13">
        <f t="shared" si="2"/>
        <v>0.0344827586206897</v>
      </c>
      <c r="L36">
        <v>3</v>
      </c>
      <c r="M36" s="13">
        <f t="shared" si="3"/>
        <v>0.0252100840336134</v>
      </c>
      <c r="N36" s="19">
        <f t="shared" si="4"/>
        <v>0.448110192177075</v>
      </c>
    </row>
    <row r="37" ht="14.25" spans="1:14">
      <c r="A37" s="3"/>
      <c r="B37" s="1" t="s">
        <v>80</v>
      </c>
      <c r="C37" s="1" t="s">
        <v>81</v>
      </c>
      <c r="D37" s="1">
        <v>5</v>
      </c>
      <c r="F37">
        <v>3</v>
      </c>
      <c r="H37">
        <f t="shared" si="0"/>
        <v>13</v>
      </c>
      <c r="I37" s="13">
        <f t="shared" si="1"/>
        <v>0.0267489711934156</v>
      </c>
      <c r="J37">
        <v>4</v>
      </c>
      <c r="K37" s="13">
        <f t="shared" si="2"/>
        <v>0.0344827586206897</v>
      </c>
      <c r="L37">
        <v>3</v>
      </c>
      <c r="M37" s="13">
        <f t="shared" si="3"/>
        <v>0.0252100840336134</v>
      </c>
      <c r="N37" s="19">
        <f t="shared" si="4"/>
        <v>0.448110192177075</v>
      </c>
    </row>
    <row r="38" ht="14.25" spans="1:14">
      <c r="A38" s="3"/>
      <c r="B38" s="1" t="s">
        <v>82</v>
      </c>
      <c r="C38" s="1" t="s">
        <v>83</v>
      </c>
      <c r="D38" s="1">
        <v>8</v>
      </c>
      <c r="F38">
        <v>1</v>
      </c>
      <c r="H38">
        <f t="shared" si="0"/>
        <v>17</v>
      </c>
      <c r="I38" s="13">
        <f t="shared" si="1"/>
        <v>0.0349794238683128</v>
      </c>
      <c r="J38">
        <v>4</v>
      </c>
      <c r="K38" s="13">
        <f t="shared" si="2"/>
        <v>0.0344827586206897</v>
      </c>
      <c r="L38">
        <v>6</v>
      </c>
      <c r="M38" s="13">
        <f t="shared" si="3"/>
        <v>0.0504201680672269</v>
      </c>
      <c r="N38" s="19">
        <f t="shared" si="4"/>
        <v>0.411993145971151</v>
      </c>
    </row>
    <row r="39" ht="14.25" spans="1:14">
      <c r="A39" s="3"/>
      <c r="B39" s="1" t="s">
        <v>84</v>
      </c>
      <c r="C39" s="1" t="s">
        <v>85</v>
      </c>
      <c r="D39" s="1">
        <v>5</v>
      </c>
      <c r="F39">
        <v>4</v>
      </c>
      <c r="H39">
        <f t="shared" si="0"/>
        <v>14</v>
      </c>
      <c r="I39" s="13">
        <f t="shared" si="1"/>
        <v>0.0288065843621399</v>
      </c>
      <c r="J39">
        <v>4</v>
      </c>
      <c r="K39" s="13">
        <f t="shared" si="2"/>
        <v>0.0344827586206897</v>
      </c>
      <c r="L39">
        <v>3</v>
      </c>
      <c r="M39" s="13">
        <f t="shared" si="3"/>
        <v>0.0252100840336134</v>
      </c>
      <c r="N39" s="19">
        <f t="shared" si="4"/>
        <v>0.482580206959926</v>
      </c>
    </row>
    <row r="40" ht="14.25" spans="1:14">
      <c r="A40" s="3"/>
      <c r="B40" s="1" t="s">
        <v>86</v>
      </c>
      <c r="C40" s="1" t="s">
        <v>87</v>
      </c>
      <c r="D40" s="1">
        <v>6</v>
      </c>
      <c r="F40">
        <v>4</v>
      </c>
      <c r="H40">
        <f t="shared" si="0"/>
        <v>16</v>
      </c>
      <c r="I40" s="13">
        <f t="shared" si="1"/>
        <v>0.0329218106995885</v>
      </c>
      <c r="J40">
        <v>6</v>
      </c>
      <c r="K40" s="13">
        <f t="shared" si="2"/>
        <v>0.0517241379310345</v>
      </c>
      <c r="L40">
        <v>3</v>
      </c>
      <c r="M40" s="13">
        <f t="shared" si="3"/>
        <v>0.0252100840336134</v>
      </c>
      <c r="N40" s="19">
        <f t="shared" si="4"/>
        <v>0.427921539451148</v>
      </c>
    </row>
    <row r="41" ht="14.25" spans="1:14">
      <c r="A41" s="3"/>
      <c r="B41" s="1" t="s">
        <v>88</v>
      </c>
      <c r="C41" s="1" t="s">
        <v>89</v>
      </c>
      <c r="D41" s="1">
        <v>3</v>
      </c>
      <c r="F41">
        <v>4</v>
      </c>
      <c r="H41">
        <f t="shared" si="0"/>
        <v>10</v>
      </c>
      <c r="I41" s="13">
        <f t="shared" si="1"/>
        <v>0.0205761316872428</v>
      </c>
      <c r="J41">
        <v>2</v>
      </c>
      <c r="K41" s="13">
        <f t="shared" si="2"/>
        <v>0.0172413793103448</v>
      </c>
      <c r="L41">
        <v>3</v>
      </c>
      <c r="M41" s="13">
        <f t="shared" si="3"/>
        <v>0.0252100840336134</v>
      </c>
      <c r="N41" s="19">
        <f t="shared" si="4"/>
        <v>0.48469781878959</v>
      </c>
    </row>
    <row r="42" ht="14.25" spans="1:14">
      <c r="A42" s="3"/>
      <c r="B42" s="1" t="s">
        <v>90</v>
      </c>
      <c r="C42" s="1" t="s">
        <v>91</v>
      </c>
      <c r="D42" s="1">
        <v>9</v>
      </c>
      <c r="F42">
        <v>4</v>
      </c>
      <c r="H42">
        <f t="shared" si="0"/>
        <v>22</v>
      </c>
      <c r="I42" s="13">
        <f t="shared" si="1"/>
        <v>0.0452674897119342</v>
      </c>
      <c r="J42">
        <v>3</v>
      </c>
      <c r="K42" s="13">
        <f t="shared" si="2"/>
        <v>0.0258620689655172</v>
      </c>
      <c r="L42">
        <v>6</v>
      </c>
      <c r="M42" s="13">
        <f t="shared" si="3"/>
        <v>0.0504201680672269</v>
      </c>
      <c r="N42" s="19">
        <f t="shared" si="4"/>
        <v>0.593421109196144</v>
      </c>
    </row>
    <row r="43" ht="14.25" spans="1:12">
      <c r="A43" s="1"/>
      <c r="B43" s="1"/>
      <c r="C43" s="1"/>
      <c r="D43" s="1"/>
      <c r="H43">
        <f>SUM(H6:H41)</f>
        <v>486</v>
      </c>
      <c r="J43">
        <f>SUM(J6:J42)</f>
        <v>116</v>
      </c>
      <c r="L43">
        <f>SUM(L6:L42)</f>
        <v>119</v>
      </c>
    </row>
    <row r="44" ht="14.25" spans="1:4">
      <c r="A44" s="1"/>
      <c r="B44" s="1"/>
      <c r="C44" s="1"/>
      <c r="D44" s="1"/>
    </row>
    <row r="45" ht="14.25" spans="1:4">
      <c r="A45" s="1"/>
      <c r="B45" s="1"/>
      <c r="C45" s="1"/>
      <c r="D45" s="1"/>
    </row>
    <row r="46" ht="14.25" spans="1:4">
      <c r="A46" s="1"/>
      <c r="B46" s="1"/>
      <c r="C46" s="1"/>
      <c r="D46" s="1"/>
    </row>
    <row r="47" ht="14.25" spans="1:4">
      <c r="A47" s="1"/>
      <c r="B47" s="1"/>
      <c r="C47" s="1"/>
      <c r="D47" s="1"/>
    </row>
    <row r="48" ht="14.25" spans="1:4">
      <c r="A48" s="1"/>
      <c r="B48" s="1"/>
      <c r="C48" s="1"/>
      <c r="D48" s="1"/>
    </row>
    <row r="49" ht="14.25" spans="1:4">
      <c r="A49" s="1"/>
      <c r="B49" s="1"/>
      <c r="C49" s="1"/>
      <c r="D49" s="1"/>
    </row>
    <row r="50" ht="14.25" spans="1:4">
      <c r="A50" s="1"/>
      <c r="B50" s="1"/>
      <c r="C50" s="1"/>
      <c r="D50" s="1"/>
    </row>
    <row r="51" ht="14.25" spans="1:4">
      <c r="A51" s="1"/>
      <c r="B51" s="1"/>
      <c r="C51" s="1"/>
      <c r="D51" s="1"/>
    </row>
    <row r="52" ht="14.25" spans="1:4">
      <c r="A52" s="1"/>
      <c r="B52" s="1"/>
      <c r="C52" s="1"/>
      <c r="D52" s="1"/>
    </row>
    <row r="53" ht="14.25" spans="1:4">
      <c r="A53" s="1"/>
      <c r="B53" s="1"/>
      <c r="C53" s="1"/>
      <c r="D53" s="1"/>
    </row>
    <row r="54" ht="14.25" spans="1:4">
      <c r="A54" s="1"/>
      <c r="B54" s="1"/>
      <c r="C54" s="1"/>
      <c r="D54" s="1"/>
    </row>
    <row r="55" ht="14.25" spans="1:4">
      <c r="A55" s="1"/>
      <c r="B55" s="1"/>
      <c r="C55" s="1"/>
      <c r="D55" s="1"/>
    </row>
    <row r="56" ht="14.25" spans="1:4">
      <c r="A56" s="1"/>
      <c r="B56" s="1"/>
      <c r="C56" s="1"/>
      <c r="D56" s="1"/>
    </row>
    <row r="57" ht="14.25" spans="1:4">
      <c r="A57" s="1"/>
      <c r="B57" s="1"/>
      <c r="C57" s="1"/>
      <c r="D57" s="1"/>
    </row>
    <row r="58" ht="14.25" spans="1:4">
      <c r="A58" s="1"/>
      <c r="B58" s="1"/>
      <c r="C58" s="1"/>
      <c r="D58" s="1"/>
    </row>
    <row r="59" ht="14.25" spans="1:4">
      <c r="A59" s="1"/>
      <c r="B59" s="1"/>
      <c r="C59" s="1"/>
      <c r="D59" s="1"/>
    </row>
    <row r="60" ht="14.25" spans="1:4">
      <c r="A60" s="1"/>
      <c r="B60" s="1"/>
      <c r="C60" s="1"/>
      <c r="D60" s="1"/>
    </row>
    <row r="61" ht="14.25" spans="1:4">
      <c r="A61" s="1"/>
      <c r="B61" s="1"/>
      <c r="C61" s="1"/>
      <c r="D61" s="1"/>
    </row>
    <row r="62" ht="14.25" spans="1:4">
      <c r="A62" s="1"/>
      <c r="B62" s="1"/>
      <c r="C62" s="1"/>
      <c r="D62" s="1"/>
    </row>
    <row r="63" ht="14.25" spans="1:4">
      <c r="A63" s="1"/>
      <c r="B63" s="1"/>
      <c r="C63" s="1"/>
      <c r="D63" s="1"/>
    </row>
    <row r="64" ht="14.25" spans="1:4">
      <c r="A64" s="1"/>
      <c r="B64" s="1"/>
      <c r="C64" s="10"/>
      <c r="D64" s="1"/>
    </row>
    <row r="65" ht="14.25" spans="1:4">
      <c r="A65" s="1"/>
      <c r="B65" s="1"/>
      <c r="C65" s="1"/>
      <c r="D65" s="1"/>
    </row>
    <row r="66" ht="14.25" spans="1:4">
      <c r="A66" s="1"/>
      <c r="B66" s="1"/>
      <c r="C66" s="1"/>
      <c r="D66" s="1"/>
    </row>
    <row r="67" ht="14.25" spans="1:4">
      <c r="A67" s="1"/>
      <c r="B67" s="1"/>
      <c r="C67" s="1"/>
      <c r="D67" s="1"/>
    </row>
    <row r="68" ht="14.25" spans="1:4">
      <c r="A68" s="1"/>
      <c r="B68" s="1"/>
      <c r="C68" s="1"/>
      <c r="D68" s="1"/>
    </row>
    <row r="69" ht="14.25" spans="1:4">
      <c r="A69" s="1"/>
      <c r="B69" s="1"/>
      <c r="C69" s="1"/>
      <c r="D69" s="1"/>
    </row>
    <row r="70" ht="14.25" spans="1:4">
      <c r="A70" s="1"/>
      <c r="B70" s="1"/>
      <c r="C70" s="1"/>
      <c r="D70" s="1"/>
    </row>
    <row r="71" ht="14.25" spans="1:4">
      <c r="A71" s="1"/>
      <c r="B71" s="1"/>
      <c r="C71" s="1"/>
      <c r="D71" s="1"/>
    </row>
    <row r="72" ht="14.25" spans="1:4">
      <c r="A72" s="1"/>
      <c r="B72" s="1"/>
      <c r="C72" s="1"/>
      <c r="D72" s="1"/>
    </row>
  </sheetData>
  <mergeCells count="2">
    <mergeCell ref="A1:C1"/>
    <mergeCell ref="A6:A42"/>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1"/>
  <sheetViews>
    <sheetView workbookViewId="0">
      <selection activeCell="G6" sqref="G6:Q51"/>
    </sheetView>
  </sheetViews>
  <sheetFormatPr defaultColWidth="9" defaultRowHeight="14.25"/>
  <cols>
    <col min="1" max="1" width="20.375" style="1" customWidth="1"/>
    <col min="2" max="2" width="37.75" style="1" customWidth="1"/>
    <col min="3" max="3" width="116.475" style="1" customWidth="1"/>
    <col min="4" max="4" width="20" style="1" hidden="1" customWidth="1"/>
    <col min="5" max="6" width="9" style="1" hidden="1" customWidth="1"/>
    <col min="7" max="7" width="10.5916666666667" style="1" customWidth="1"/>
    <col min="8" max="11" width="9" style="1"/>
    <col min="12" max="12" width="12.625" style="1"/>
    <col min="13" max="13" width="9" style="1"/>
    <col min="14" max="14" width="12.625" style="1"/>
    <col min="15" max="15" width="9" style="1"/>
    <col min="16" max="17" width="12.625" style="1"/>
    <col min="18" max="16384" width="9" style="1"/>
  </cols>
  <sheetData>
    <row r="1" s="1" customFormat="1" ht="51.95" customHeight="1" spans="1:10">
      <c r="A1" s="4" t="s">
        <v>92</v>
      </c>
      <c r="B1" s="3"/>
      <c r="C1" s="3"/>
      <c r="D1" s="5" t="s">
        <v>1</v>
      </c>
      <c r="E1" s="30"/>
      <c r="F1" s="30"/>
      <c r="G1" s="5" t="s">
        <v>1</v>
      </c>
      <c r="H1" s="30"/>
      <c r="I1" s="30"/>
      <c r="J1" s="30"/>
    </row>
    <row r="2" s="1" customFormat="1" ht="51.95" customHeight="1" spans="1:10">
      <c r="A2" s="4"/>
      <c r="B2" s="3"/>
      <c r="C2" s="3"/>
      <c r="D2" s="5" t="s">
        <v>2</v>
      </c>
      <c r="E2" s="30"/>
      <c r="F2" s="30"/>
      <c r="G2" s="5" t="s">
        <v>2</v>
      </c>
      <c r="H2" s="30"/>
      <c r="I2" s="30"/>
      <c r="J2" s="30"/>
    </row>
    <row r="3" s="1" customFormat="1" ht="51.95" customHeight="1" spans="1:10">
      <c r="A3" s="4"/>
      <c r="B3" s="3"/>
      <c r="C3" s="3"/>
      <c r="D3" s="5" t="s">
        <v>3</v>
      </c>
      <c r="E3" s="30"/>
      <c r="F3" s="30"/>
      <c r="G3" s="5" t="s">
        <v>3</v>
      </c>
      <c r="H3" s="30"/>
      <c r="I3" s="30"/>
      <c r="J3" s="30"/>
    </row>
    <row r="4" s="1" customFormat="1" ht="51.95" customHeight="1" spans="1:15">
      <c r="A4" s="4" t="s">
        <v>4</v>
      </c>
      <c r="B4" s="3"/>
      <c r="C4" s="3"/>
      <c r="D4" s="5">
        <v>2</v>
      </c>
      <c r="E4" s="6"/>
      <c r="F4" s="6">
        <v>1</v>
      </c>
      <c r="G4" s="6">
        <v>2</v>
      </c>
      <c r="H4"/>
      <c r="I4" s="12">
        <v>1</v>
      </c>
      <c r="J4" s="12"/>
      <c r="K4"/>
      <c r="L4" s="12"/>
      <c r="M4" s="12">
        <v>1</v>
      </c>
      <c r="N4"/>
      <c r="O4" s="5">
        <v>0.5</v>
      </c>
    </row>
    <row r="5" s="1" customFormat="1" spans="1:21">
      <c r="A5" s="8" t="s">
        <v>5</v>
      </c>
      <c r="B5" s="8" t="s">
        <v>6</v>
      </c>
      <c r="C5" s="8" t="s">
        <v>7</v>
      </c>
      <c r="D5" s="8" t="s">
        <v>8</v>
      </c>
      <c r="E5" s="31"/>
      <c r="F5" s="8" t="s">
        <v>9</v>
      </c>
      <c r="G5" s="8" t="s">
        <v>8</v>
      </c>
      <c r="H5" s="31"/>
      <c r="I5" s="8" t="s">
        <v>9</v>
      </c>
      <c r="J5" s="32"/>
      <c r="K5" s="9" t="s">
        <v>10</v>
      </c>
      <c r="L5" s="9" t="s">
        <v>11</v>
      </c>
      <c r="M5" s="31" t="s">
        <v>12</v>
      </c>
      <c r="N5" s="31" t="s">
        <v>13</v>
      </c>
      <c r="O5" s="31" t="s">
        <v>14</v>
      </c>
      <c r="P5" s="31" t="s">
        <v>15</v>
      </c>
      <c r="Q5" s="1" t="s">
        <v>16</v>
      </c>
      <c r="R5" s="31"/>
      <c r="S5" s="31"/>
      <c r="T5" s="31"/>
      <c r="U5" s="31"/>
    </row>
    <row r="6" s="1" customFormat="1" spans="1:17">
      <c r="A6" s="3" t="s">
        <v>93</v>
      </c>
      <c r="B6" s="1" t="s">
        <v>94</v>
      </c>
      <c r="C6" s="10" t="s">
        <v>95</v>
      </c>
      <c r="D6" s="1">
        <v>3</v>
      </c>
      <c r="G6" s="1">
        <v>3</v>
      </c>
      <c r="J6" s="1">
        <v>1</v>
      </c>
      <c r="K6">
        <f>G6*2+J6</f>
        <v>7</v>
      </c>
      <c r="L6" s="13">
        <f>K6/K$51</f>
        <v>0.0110935023771791</v>
      </c>
      <c r="M6" s="1">
        <v>3</v>
      </c>
      <c r="N6" s="14">
        <f>M6/M$51</f>
        <v>0.0265486725663717</v>
      </c>
      <c r="O6" s="1">
        <v>4</v>
      </c>
      <c r="P6" s="14">
        <f>O6/O$51</f>
        <v>0.0470588235294118</v>
      </c>
      <c r="Q6" s="15">
        <f>L6/(N6+O6*0.5)</f>
        <v>0.00547408632585693</v>
      </c>
    </row>
    <row r="7" s="1" customFormat="1" spans="1:17">
      <c r="A7" s="3"/>
      <c r="B7" s="1" t="s">
        <v>96</v>
      </c>
      <c r="C7" s="10" t="s">
        <v>97</v>
      </c>
      <c r="D7" s="1">
        <v>5</v>
      </c>
      <c r="G7" s="1">
        <v>5</v>
      </c>
      <c r="J7" s="1">
        <v>3</v>
      </c>
      <c r="K7">
        <f t="shared" ref="K7:K50" si="0">G7*2+J7</f>
        <v>13</v>
      </c>
      <c r="L7" s="13">
        <f t="shared" ref="L7:L50" si="1">K7/K$51</f>
        <v>0.0206022187004754</v>
      </c>
      <c r="M7" s="1">
        <v>2</v>
      </c>
      <c r="N7" s="14">
        <f t="shared" ref="N7:N50" si="2">M7/M$51</f>
        <v>0.0176991150442478</v>
      </c>
      <c r="O7" s="1">
        <v>3</v>
      </c>
      <c r="P7" s="14">
        <f t="shared" ref="P7:P49" si="3">O7/O$51</f>
        <v>0.0352941176470588</v>
      </c>
      <c r="Q7" s="15">
        <f t="shared" ref="Q7:Q50" si="4">L7/(N7+O7*0.5)</f>
        <v>0.0135746397268439</v>
      </c>
    </row>
    <row r="8" s="1" customFormat="1" spans="1:17">
      <c r="A8" s="3"/>
      <c r="B8" s="1" t="s">
        <v>98</v>
      </c>
      <c r="C8" s="10" t="s">
        <v>99</v>
      </c>
      <c r="D8" s="1">
        <v>9</v>
      </c>
      <c r="G8" s="1">
        <v>9</v>
      </c>
      <c r="J8" s="1">
        <v>1</v>
      </c>
      <c r="K8">
        <f t="shared" si="0"/>
        <v>19</v>
      </c>
      <c r="L8" s="13">
        <f t="shared" si="1"/>
        <v>0.0301109350237718</v>
      </c>
      <c r="M8" s="1">
        <v>2</v>
      </c>
      <c r="N8" s="14">
        <f t="shared" si="2"/>
        <v>0.0176991150442478</v>
      </c>
      <c r="O8" s="1">
        <v>3</v>
      </c>
      <c r="P8" s="14">
        <f t="shared" si="3"/>
        <v>0.0352941176470588</v>
      </c>
      <c r="Q8" s="15">
        <f t="shared" si="4"/>
        <v>0.0198398580623103</v>
      </c>
    </row>
    <row r="9" s="1" customFormat="1" spans="1:17">
      <c r="A9" s="3"/>
      <c r="B9" s="1" t="s">
        <v>100</v>
      </c>
      <c r="C9" s="10" t="s">
        <v>101</v>
      </c>
      <c r="D9" s="1">
        <v>5</v>
      </c>
      <c r="G9" s="1">
        <v>5</v>
      </c>
      <c r="J9" s="1">
        <v>3</v>
      </c>
      <c r="K9">
        <f t="shared" si="0"/>
        <v>13</v>
      </c>
      <c r="L9" s="13">
        <f t="shared" si="1"/>
        <v>0.0206022187004754</v>
      </c>
      <c r="M9" s="1">
        <v>2</v>
      </c>
      <c r="N9" s="14">
        <f t="shared" si="2"/>
        <v>0.0176991150442478</v>
      </c>
      <c r="O9" s="1">
        <v>3</v>
      </c>
      <c r="P9" s="14">
        <f t="shared" si="3"/>
        <v>0.0352941176470588</v>
      </c>
      <c r="Q9" s="15">
        <f t="shared" si="4"/>
        <v>0.0135746397268439</v>
      </c>
    </row>
    <row r="10" s="1" customFormat="1" spans="1:17">
      <c r="A10" s="3"/>
      <c r="B10" s="1" t="s">
        <v>102</v>
      </c>
      <c r="C10" s="10" t="s">
        <v>103</v>
      </c>
      <c r="D10" s="1">
        <v>5</v>
      </c>
      <c r="G10" s="1">
        <v>5</v>
      </c>
      <c r="J10" s="1">
        <v>2</v>
      </c>
      <c r="K10">
        <f t="shared" si="0"/>
        <v>12</v>
      </c>
      <c r="L10" s="13">
        <f t="shared" si="1"/>
        <v>0.0190174326465927</v>
      </c>
      <c r="M10" s="1">
        <v>2</v>
      </c>
      <c r="N10" s="14">
        <f t="shared" si="2"/>
        <v>0.0176991150442478</v>
      </c>
      <c r="O10" s="1">
        <v>3</v>
      </c>
      <c r="P10" s="14">
        <f t="shared" si="3"/>
        <v>0.0352941176470588</v>
      </c>
      <c r="Q10" s="15">
        <f t="shared" si="4"/>
        <v>0.0125304366709328</v>
      </c>
    </row>
    <row r="11" s="1" customFormat="1" spans="1:17">
      <c r="A11" s="3"/>
      <c r="B11" s="1" t="s">
        <v>104</v>
      </c>
      <c r="C11" s="10" t="s">
        <v>105</v>
      </c>
      <c r="D11" s="1">
        <v>5</v>
      </c>
      <c r="G11" s="1">
        <v>5</v>
      </c>
      <c r="J11" s="1">
        <v>1</v>
      </c>
      <c r="K11">
        <f t="shared" si="0"/>
        <v>11</v>
      </c>
      <c r="L11" s="13">
        <f t="shared" si="1"/>
        <v>0.01743264659271</v>
      </c>
      <c r="M11" s="1">
        <v>2</v>
      </c>
      <c r="N11" s="14">
        <f t="shared" si="2"/>
        <v>0.0176991150442478</v>
      </c>
      <c r="O11" s="1">
        <v>3</v>
      </c>
      <c r="P11" s="14">
        <f t="shared" si="3"/>
        <v>0.0352941176470588</v>
      </c>
      <c r="Q11" s="15">
        <f t="shared" si="4"/>
        <v>0.0114862336150217</v>
      </c>
    </row>
    <row r="12" s="1" customFormat="1" spans="1:17">
      <c r="A12" s="3"/>
      <c r="B12" s="1" t="s">
        <v>106</v>
      </c>
      <c r="C12" s="10" t="s">
        <v>107</v>
      </c>
      <c r="D12" s="1">
        <v>5</v>
      </c>
      <c r="G12" s="1">
        <v>5</v>
      </c>
      <c r="J12" s="1">
        <v>2</v>
      </c>
      <c r="K12">
        <f t="shared" si="0"/>
        <v>12</v>
      </c>
      <c r="L12" s="13">
        <f t="shared" si="1"/>
        <v>0.0190174326465927</v>
      </c>
      <c r="M12" s="1">
        <v>2</v>
      </c>
      <c r="N12" s="14">
        <f t="shared" si="2"/>
        <v>0.0176991150442478</v>
      </c>
      <c r="O12" s="1">
        <v>3</v>
      </c>
      <c r="P12" s="14">
        <f t="shared" si="3"/>
        <v>0.0352941176470588</v>
      </c>
      <c r="Q12" s="15">
        <f t="shared" si="4"/>
        <v>0.0125304366709328</v>
      </c>
    </row>
    <row r="13" s="1" customFormat="1" spans="1:17">
      <c r="A13" s="3"/>
      <c r="B13" s="1" t="s">
        <v>108</v>
      </c>
      <c r="C13" s="10" t="s">
        <v>109</v>
      </c>
      <c r="D13" s="1">
        <v>9</v>
      </c>
      <c r="G13" s="1">
        <v>9</v>
      </c>
      <c r="J13" s="1">
        <v>1</v>
      </c>
      <c r="K13">
        <f t="shared" si="0"/>
        <v>19</v>
      </c>
      <c r="L13" s="13">
        <f t="shared" si="1"/>
        <v>0.0301109350237718</v>
      </c>
      <c r="M13" s="1">
        <v>2</v>
      </c>
      <c r="N13" s="14">
        <f t="shared" si="2"/>
        <v>0.0176991150442478</v>
      </c>
      <c r="O13" s="1">
        <v>3</v>
      </c>
      <c r="P13" s="14">
        <f t="shared" si="3"/>
        <v>0.0352941176470588</v>
      </c>
      <c r="Q13" s="15">
        <f t="shared" si="4"/>
        <v>0.0198398580623103</v>
      </c>
    </row>
    <row r="14" s="1" customFormat="1" spans="1:17">
      <c r="A14" s="3"/>
      <c r="B14" s="1" t="s">
        <v>40</v>
      </c>
      <c r="C14" s="10">
        <f>SUM(O6:O50)</f>
        <v>85</v>
      </c>
      <c r="D14" s="1">
        <v>7</v>
      </c>
      <c r="G14" s="1">
        <v>7</v>
      </c>
      <c r="J14" s="1">
        <v>2</v>
      </c>
      <c r="K14">
        <f t="shared" si="0"/>
        <v>16</v>
      </c>
      <c r="L14" s="13">
        <f t="shared" si="1"/>
        <v>0.0253565768621236</v>
      </c>
      <c r="M14" s="1">
        <v>3</v>
      </c>
      <c r="N14" s="14">
        <f t="shared" si="2"/>
        <v>0.0265486725663717</v>
      </c>
      <c r="O14" s="1">
        <v>4</v>
      </c>
      <c r="P14" s="14">
        <f t="shared" si="3"/>
        <v>0.0470588235294118</v>
      </c>
      <c r="Q14" s="15">
        <f t="shared" si="4"/>
        <v>0.0125121973162444</v>
      </c>
    </row>
    <row r="15" s="1" customFormat="1" spans="1:17">
      <c r="A15" s="3"/>
      <c r="B15" s="1" t="s">
        <v>110</v>
      </c>
      <c r="C15" s="10" t="s">
        <v>111</v>
      </c>
      <c r="D15" s="1">
        <v>5</v>
      </c>
      <c r="G15" s="1">
        <v>5</v>
      </c>
      <c r="J15" s="1">
        <v>2</v>
      </c>
      <c r="K15">
        <f t="shared" si="0"/>
        <v>12</v>
      </c>
      <c r="L15" s="13">
        <f t="shared" si="1"/>
        <v>0.0190174326465927</v>
      </c>
      <c r="M15" s="1">
        <v>2</v>
      </c>
      <c r="N15" s="14">
        <f t="shared" si="2"/>
        <v>0.0176991150442478</v>
      </c>
      <c r="O15" s="1">
        <v>4</v>
      </c>
      <c r="P15" s="14">
        <f t="shared" si="3"/>
        <v>0.0470588235294118</v>
      </c>
      <c r="Q15" s="15">
        <f t="shared" si="4"/>
        <v>0.00942530653098674</v>
      </c>
    </row>
    <row r="16" s="1" customFormat="1" spans="1:17">
      <c r="A16" s="3"/>
      <c r="B16" s="1" t="s">
        <v>112</v>
      </c>
      <c r="C16" s="10" t="s">
        <v>113</v>
      </c>
      <c r="D16" s="1">
        <v>2</v>
      </c>
      <c r="G16" s="1">
        <v>2</v>
      </c>
      <c r="J16" s="1">
        <v>1</v>
      </c>
      <c r="K16">
        <f t="shared" si="0"/>
        <v>5</v>
      </c>
      <c r="L16" s="13">
        <f t="shared" si="1"/>
        <v>0.00792393026941363</v>
      </c>
      <c r="M16" s="1">
        <v>2</v>
      </c>
      <c r="N16" s="14">
        <f t="shared" si="2"/>
        <v>0.0176991150442478</v>
      </c>
      <c r="O16" s="1">
        <v>1</v>
      </c>
      <c r="P16" s="14">
        <f t="shared" si="3"/>
        <v>0.0117647058823529</v>
      </c>
      <c r="Q16" s="15">
        <f t="shared" si="4"/>
        <v>0.0153060533409186</v>
      </c>
    </row>
    <row r="17" s="1" customFormat="1" spans="1:17">
      <c r="A17" s="3"/>
      <c r="B17" s="1" t="s">
        <v>114</v>
      </c>
      <c r="C17" s="10" t="s">
        <v>115</v>
      </c>
      <c r="D17" s="1">
        <v>5</v>
      </c>
      <c r="G17" s="1">
        <v>5</v>
      </c>
      <c r="J17" s="1">
        <v>3</v>
      </c>
      <c r="K17">
        <f t="shared" si="0"/>
        <v>13</v>
      </c>
      <c r="L17" s="13">
        <f t="shared" si="1"/>
        <v>0.0206022187004754</v>
      </c>
      <c r="M17" s="1">
        <v>2</v>
      </c>
      <c r="N17" s="14">
        <f t="shared" si="2"/>
        <v>0.0176991150442478</v>
      </c>
      <c r="O17" s="1">
        <v>1</v>
      </c>
      <c r="P17" s="14">
        <f t="shared" si="3"/>
        <v>0.0117647058823529</v>
      </c>
      <c r="Q17" s="15">
        <f t="shared" si="4"/>
        <v>0.0397957386863885</v>
      </c>
    </row>
    <row r="18" s="1" customFormat="1" spans="1:17">
      <c r="A18" s="3"/>
      <c r="B18" s="1" t="s">
        <v>116</v>
      </c>
      <c r="C18" s="10" t="s">
        <v>117</v>
      </c>
      <c r="D18" s="1">
        <v>3</v>
      </c>
      <c r="G18" s="1">
        <v>3</v>
      </c>
      <c r="J18" s="1">
        <v>1</v>
      </c>
      <c r="K18">
        <f t="shared" si="0"/>
        <v>7</v>
      </c>
      <c r="L18" s="13">
        <f t="shared" si="1"/>
        <v>0.0110935023771791</v>
      </c>
      <c r="M18" s="1">
        <v>2</v>
      </c>
      <c r="N18" s="14">
        <f t="shared" si="2"/>
        <v>0.0176991150442478</v>
      </c>
      <c r="O18" s="1">
        <v>1</v>
      </c>
      <c r="P18" s="14">
        <f t="shared" si="3"/>
        <v>0.0117647058823529</v>
      </c>
      <c r="Q18" s="15">
        <f t="shared" si="4"/>
        <v>0.0214284746772861</v>
      </c>
    </row>
    <row r="19" s="1" customFormat="1" spans="1:17">
      <c r="A19" s="3"/>
      <c r="B19" s="1" t="s">
        <v>118</v>
      </c>
      <c r="C19" s="10" t="s">
        <v>119</v>
      </c>
      <c r="D19" s="1">
        <v>5</v>
      </c>
      <c r="G19" s="1">
        <v>5</v>
      </c>
      <c r="J19" s="1">
        <v>1</v>
      </c>
      <c r="K19">
        <f t="shared" si="0"/>
        <v>11</v>
      </c>
      <c r="L19" s="13">
        <f t="shared" si="1"/>
        <v>0.01743264659271</v>
      </c>
      <c r="M19" s="1">
        <v>2</v>
      </c>
      <c r="N19" s="14">
        <f t="shared" si="2"/>
        <v>0.0176991150442478</v>
      </c>
      <c r="O19" s="1">
        <v>1</v>
      </c>
      <c r="P19" s="14">
        <f t="shared" si="3"/>
        <v>0.0117647058823529</v>
      </c>
      <c r="Q19" s="15">
        <f t="shared" si="4"/>
        <v>0.033673317350021</v>
      </c>
    </row>
    <row r="20" s="1" customFormat="1" spans="1:17">
      <c r="A20" s="3"/>
      <c r="B20" s="1" t="s">
        <v>120</v>
      </c>
      <c r="C20" s="10" t="s">
        <v>121</v>
      </c>
      <c r="D20" s="1">
        <v>1</v>
      </c>
      <c r="G20" s="1">
        <v>1</v>
      </c>
      <c r="J20" s="1">
        <v>1</v>
      </c>
      <c r="K20">
        <f t="shared" si="0"/>
        <v>3</v>
      </c>
      <c r="L20" s="13">
        <f t="shared" si="1"/>
        <v>0.00475435816164818</v>
      </c>
      <c r="M20" s="1">
        <v>2</v>
      </c>
      <c r="N20" s="14">
        <f t="shared" si="2"/>
        <v>0.0176991150442478</v>
      </c>
      <c r="O20" s="1">
        <v>1</v>
      </c>
      <c r="P20" s="14">
        <f t="shared" si="3"/>
        <v>0.0117647058823529</v>
      </c>
      <c r="Q20" s="15">
        <f t="shared" si="4"/>
        <v>0.00918363200455118</v>
      </c>
    </row>
    <row r="21" s="1" customFormat="1" spans="1:17">
      <c r="A21" s="3"/>
      <c r="B21" s="1" t="s">
        <v>122</v>
      </c>
      <c r="C21" s="10" t="s">
        <v>123</v>
      </c>
      <c r="D21" s="1">
        <v>1</v>
      </c>
      <c r="G21" s="1">
        <v>1</v>
      </c>
      <c r="J21" s="1">
        <v>5</v>
      </c>
      <c r="K21">
        <f t="shared" si="0"/>
        <v>7</v>
      </c>
      <c r="L21" s="13">
        <f t="shared" si="1"/>
        <v>0.0110935023771791</v>
      </c>
      <c r="M21" s="1">
        <v>2</v>
      </c>
      <c r="N21" s="14">
        <f t="shared" si="2"/>
        <v>0.0176991150442478</v>
      </c>
      <c r="O21" s="1">
        <v>1</v>
      </c>
      <c r="P21" s="14">
        <f t="shared" si="3"/>
        <v>0.0117647058823529</v>
      </c>
      <c r="Q21" s="15">
        <f t="shared" si="4"/>
        <v>0.0214284746772861</v>
      </c>
    </row>
    <row r="22" s="1" customFormat="1" spans="1:17">
      <c r="A22" s="3"/>
      <c r="B22" s="1" t="s">
        <v>124</v>
      </c>
      <c r="C22" s="10" t="s">
        <v>125</v>
      </c>
      <c r="D22" s="1">
        <v>3</v>
      </c>
      <c r="G22" s="1">
        <v>3</v>
      </c>
      <c r="J22" s="1">
        <v>1</v>
      </c>
      <c r="K22">
        <f t="shared" si="0"/>
        <v>7</v>
      </c>
      <c r="L22" s="13">
        <f t="shared" si="1"/>
        <v>0.0110935023771791</v>
      </c>
      <c r="M22" s="1">
        <v>2</v>
      </c>
      <c r="N22" s="14">
        <f t="shared" si="2"/>
        <v>0.0176991150442478</v>
      </c>
      <c r="O22" s="1">
        <v>1</v>
      </c>
      <c r="P22" s="14">
        <f t="shared" si="3"/>
        <v>0.0117647058823529</v>
      </c>
      <c r="Q22" s="15">
        <f t="shared" si="4"/>
        <v>0.0214284746772861</v>
      </c>
    </row>
    <row r="23" s="1" customFormat="1" spans="1:17">
      <c r="A23" s="3"/>
      <c r="B23" s="1" t="s">
        <v>126</v>
      </c>
      <c r="C23" s="10" t="s">
        <v>127</v>
      </c>
      <c r="D23" s="1">
        <v>5</v>
      </c>
      <c r="G23" s="1">
        <v>5</v>
      </c>
      <c r="J23" s="1">
        <v>1</v>
      </c>
      <c r="K23">
        <f t="shared" si="0"/>
        <v>11</v>
      </c>
      <c r="L23" s="13">
        <f t="shared" si="1"/>
        <v>0.01743264659271</v>
      </c>
      <c r="M23" s="1">
        <v>2</v>
      </c>
      <c r="N23" s="14">
        <f t="shared" si="2"/>
        <v>0.0176991150442478</v>
      </c>
      <c r="O23" s="1">
        <v>1</v>
      </c>
      <c r="P23" s="14">
        <f t="shared" si="3"/>
        <v>0.0117647058823529</v>
      </c>
      <c r="Q23" s="15">
        <f t="shared" si="4"/>
        <v>0.033673317350021</v>
      </c>
    </row>
    <row r="24" s="1" customFormat="1" spans="1:17">
      <c r="A24" s="3"/>
      <c r="B24" s="1" t="s">
        <v>128</v>
      </c>
      <c r="C24" s="10" t="s">
        <v>129</v>
      </c>
      <c r="D24" s="1">
        <v>5</v>
      </c>
      <c r="G24" s="1">
        <v>5</v>
      </c>
      <c r="J24" s="1">
        <v>3</v>
      </c>
      <c r="K24">
        <f t="shared" si="0"/>
        <v>13</v>
      </c>
      <c r="L24" s="13">
        <f t="shared" si="1"/>
        <v>0.0206022187004754</v>
      </c>
      <c r="M24" s="1">
        <v>2</v>
      </c>
      <c r="N24" s="14">
        <f t="shared" si="2"/>
        <v>0.0176991150442478</v>
      </c>
      <c r="O24" s="1">
        <v>1</v>
      </c>
      <c r="P24" s="14">
        <f t="shared" si="3"/>
        <v>0.0117647058823529</v>
      </c>
      <c r="Q24" s="15">
        <f t="shared" si="4"/>
        <v>0.0397957386863885</v>
      </c>
    </row>
    <row r="25" s="1" customFormat="1" spans="1:17">
      <c r="A25" s="3"/>
      <c r="B25" s="1" t="s">
        <v>130</v>
      </c>
      <c r="C25" s="10" t="s">
        <v>131</v>
      </c>
      <c r="D25" s="1">
        <v>5</v>
      </c>
      <c r="G25" s="1">
        <v>5</v>
      </c>
      <c r="J25" s="1">
        <v>1</v>
      </c>
      <c r="K25">
        <f t="shared" si="0"/>
        <v>11</v>
      </c>
      <c r="L25" s="13">
        <f t="shared" si="1"/>
        <v>0.01743264659271</v>
      </c>
      <c r="M25" s="1">
        <v>2</v>
      </c>
      <c r="N25" s="14">
        <f t="shared" si="2"/>
        <v>0.0176991150442478</v>
      </c>
      <c r="O25" s="1">
        <v>1</v>
      </c>
      <c r="P25" s="14">
        <f t="shared" si="3"/>
        <v>0.0117647058823529</v>
      </c>
      <c r="Q25" s="15">
        <f t="shared" si="4"/>
        <v>0.033673317350021</v>
      </c>
    </row>
    <row r="26" s="1" customFormat="1" spans="1:17">
      <c r="A26" s="3"/>
      <c r="B26" s="1" t="s">
        <v>132</v>
      </c>
      <c r="C26" s="10" t="s">
        <v>133</v>
      </c>
      <c r="D26" s="1">
        <v>9</v>
      </c>
      <c r="G26" s="1">
        <v>9</v>
      </c>
      <c r="J26" s="1">
        <v>1</v>
      </c>
      <c r="K26">
        <f t="shared" si="0"/>
        <v>19</v>
      </c>
      <c r="L26" s="13">
        <f t="shared" si="1"/>
        <v>0.0301109350237718</v>
      </c>
      <c r="M26" s="1">
        <v>3</v>
      </c>
      <c r="N26" s="14">
        <f t="shared" si="2"/>
        <v>0.0265486725663717</v>
      </c>
      <c r="O26" s="1">
        <v>2</v>
      </c>
      <c r="P26" s="14">
        <f t="shared" si="3"/>
        <v>0.0235294117647059</v>
      </c>
      <c r="Q26" s="15">
        <f t="shared" si="4"/>
        <v>0.0293322039455708</v>
      </c>
    </row>
    <row r="27" s="1" customFormat="1" spans="1:17">
      <c r="A27" s="3"/>
      <c r="B27" s="1" t="s">
        <v>134</v>
      </c>
      <c r="C27" s="10" t="s">
        <v>135</v>
      </c>
      <c r="D27" s="1">
        <v>9</v>
      </c>
      <c r="G27" s="1">
        <v>9</v>
      </c>
      <c r="J27" s="1">
        <v>1</v>
      </c>
      <c r="K27">
        <f t="shared" si="0"/>
        <v>19</v>
      </c>
      <c r="L27" s="13">
        <f t="shared" si="1"/>
        <v>0.0301109350237718</v>
      </c>
      <c r="M27" s="1">
        <v>2</v>
      </c>
      <c r="N27" s="14">
        <f t="shared" si="2"/>
        <v>0.0176991150442478</v>
      </c>
      <c r="O27" s="1">
        <v>2</v>
      </c>
      <c r="P27" s="14">
        <f t="shared" si="3"/>
        <v>0.0235294117647059</v>
      </c>
      <c r="Q27" s="15">
        <f t="shared" si="4"/>
        <v>0.0295872665885758</v>
      </c>
    </row>
    <row r="28" s="1" customFormat="1" spans="1:17">
      <c r="A28" s="3"/>
      <c r="B28" s="1" t="s">
        <v>136</v>
      </c>
      <c r="C28" s="10" t="s">
        <v>137</v>
      </c>
      <c r="D28" s="1">
        <v>9</v>
      </c>
      <c r="G28" s="1">
        <v>9</v>
      </c>
      <c r="J28" s="1">
        <v>1</v>
      </c>
      <c r="K28">
        <f t="shared" si="0"/>
        <v>19</v>
      </c>
      <c r="L28" s="13">
        <f t="shared" si="1"/>
        <v>0.0301109350237718</v>
      </c>
      <c r="M28" s="1">
        <v>2</v>
      </c>
      <c r="N28" s="14">
        <f t="shared" si="2"/>
        <v>0.0176991150442478</v>
      </c>
      <c r="O28" s="1">
        <v>2</v>
      </c>
      <c r="P28" s="14">
        <f t="shared" si="3"/>
        <v>0.0235294117647059</v>
      </c>
      <c r="Q28" s="15">
        <f t="shared" si="4"/>
        <v>0.0295872665885758</v>
      </c>
    </row>
    <row r="29" s="1" customFormat="1" spans="2:17">
      <c r="B29" s="1" t="s">
        <v>138</v>
      </c>
      <c r="C29" s="10" t="s">
        <v>139</v>
      </c>
      <c r="D29" s="1">
        <v>9</v>
      </c>
      <c r="G29" s="1">
        <v>9</v>
      </c>
      <c r="J29" s="1">
        <v>1</v>
      </c>
      <c r="K29">
        <f t="shared" si="0"/>
        <v>19</v>
      </c>
      <c r="L29" s="13">
        <f t="shared" si="1"/>
        <v>0.0301109350237718</v>
      </c>
      <c r="M29" s="1">
        <v>2</v>
      </c>
      <c r="N29" s="14">
        <f t="shared" si="2"/>
        <v>0.0176991150442478</v>
      </c>
      <c r="O29" s="1">
        <v>2</v>
      </c>
      <c r="P29" s="14">
        <f t="shared" si="3"/>
        <v>0.0235294117647059</v>
      </c>
      <c r="Q29" s="15">
        <f t="shared" si="4"/>
        <v>0.0295872665885758</v>
      </c>
    </row>
    <row r="30" s="1" customFormat="1" spans="2:17">
      <c r="B30" s="1" t="s">
        <v>140</v>
      </c>
      <c r="C30" s="10" t="s">
        <v>141</v>
      </c>
      <c r="D30" s="1">
        <v>9</v>
      </c>
      <c r="G30" s="1">
        <v>9</v>
      </c>
      <c r="J30" s="1">
        <v>1</v>
      </c>
      <c r="K30">
        <f t="shared" si="0"/>
        <v>19</v>
      </c>
      <c r="L30" s="13">
        <f t="shared" si="1"/>
        <v>0.0301109350237718</v>
      </c>
      <c r="M30" s="1">
        <v>2</v>
      </c>
      <c r="N30" s="14">
        <f t="shared" si="2"/>
        <v>0.0176991150442478</v>
      </c>
      <c r="O30" s="1">
        <v>2</v>
      </c>
      <c r="P30" s="14">
        <f t="shared" si="3"/>
        <v>0.0235294117647059</v>
      </c>
      <c r="Q30" s="15">
        <f t="shared" si="4"/>
        <v>0.0295872665885758</v>
      </c>
    </row>
    <row r="31" s="1" customFormat="1" spans="2:17">
      <c r="B31" s="1" t="s">
        <v>142</v>
      </c>
      <c r="C31" s="10" t="s">
        <v>143</v>
      </c>
      <c r="D31" s="1">
        <v>7</v>
      </c>
      <c r="G31" s="1">
        <v>7</v>
      </c>
      <c r="J31" s="1">
        <v>1</v>
      </c>
      <c r="K31">
        <f t="shared" si="0"/>
        <v>15</v>
      </c>
      <c r="L31" s="13">
        <f t="shared" si="1"/>
        <v>0.0237717908082409</v>
      </c>
      <c r="M31" s="1">
        <v>2</v>
      </c>
      <c r="N31" s="14">
        <f t="shared" si="2"/>
        <v>0.0176991150442478</v>
      </c>
      <c r="O31" s="1">
        <v>2</v>
      </c>
      <c r="P31" s="14">
        <f t="shared" si="3"/>
        <v>0.0235294117647059</v>
      </c>
      <c r="Q31" s="15">
        <f t="shared" si="4"/>
        <v>0.0233583683594019</v>
      </c>
    </row>
    <row r="32" s="1" customFormat="1" spans="2:17">
      <c r="B32" s="1" t="s">
        <v>144</v>
      </c>
      <c r="C32" s="10" t="s">
        <v>145</v>
      </c>
      <c r="D32" s="1">
        <v>7</v>
      </c>
      <c r="G32" s="1">
        <v>7</v>
      </c>
      <c r="J32" s="1">
        <v>1</v>
      </c>
      <c r="K32">
        <f t="shared" si="0"/>
        <v>15</v>
      </c>
      <c r="L32" s="13">
        <f t="shared" si="1"/>
        <v>0.0237717908082409</v>
      </c>
      <c r="M32" s="1">
        <v>2</v>
      </c>
      <c r="N32" s="14">
        <f t="shared" si="2"/>
        <v>0.0176991150442478</v>
      </c>
      <c r="O32" s="1">
        <v>2</v>
      </c>
      <c r="P32" s="14">
        <f t="shared" si="3"/>
        <v>0.0235294117647059</v>
      </c>
      <c r="Q32" s="15">
        <f t="shared" si="4"/>
        <v>0.0233583683594019</v>
      </c>
    </row>
    <row r="33" s="1" customFormat="1" spans="2:17">
      <c r="B33" s="1" t="s">
        <v>146</v>
      </c>
      <c r="C33" s="10" t="s">
        <v>147</v>
      </c>
      <c r="D33" s="1">
        <v>9</v>
      </c>
      <c r="G33" s="1">
        <v>9</v>
      </c>
      <c r="J33" s="1">
        <v>1</v>
      </c>
      <c r="K33">
        <f t="shared" si="0"/>
        <v>19</v>
      </c>
      <c r="L33" s="13">
        <f t="shared" si="1"/>
        <v>0.0301109350237718</v>
      </c>
      <c r="M33" s="1">
        <v>3</v>
      </c>
      <c r="N33" s="14">
        <f t="shared" si="2"/>
        <v>0.0265486725663717</v>
      </c>
      <c r="O33" s="1">
        <v>3</v>
      </c>
      <c r="P33" s="14">
        <f t="shared" si="3"/>
        <v>0.0352941176470588</v>
      </c>
      <c r="Q33" s="15">
        <f t="shared" si="4"/>
        <v>0.0197248443923838</v>
      </c>
    </row>
    <row r="34" s="1" customFormat="1" spans="2:17">
      <c r="B34" s="1" t="s">
        <v>148</v>
      </c>
      <c r="C34" s="1" t="s">
        <v>149</v>
      </c>
      <c r="D34" s="1">
        <v>7</v>
      </c>
      <c r="G34" s="1">
        <v>7</v>
      </c>
      <c r="J34" s="1">
        <v>1</v>
      </c>
      <c r="K34">
        <f t="shared" si="0"/>
        <v>15</v>
      </c>
      <c r="L34" s="13">
        <f t="shared" si="1"/>
        <v>0.0237717908082409</v>
      </c>
      <c r="M34" s="1">
        <v>2</v>
      </c>
      <c r="N34" s="14">
        <f t="shared" si="2"/>
        <v>0.0176991150442478</v>
      </c>
      <c r="O34" s="1">
        <v>1</v>
      </c>
      <c r="P34" s="14">
        <f t="shared" si="3"/>
        <v>0.0117647058823529</v>
      </c>
      <c r="Q34" s="15">
        <f t="shared" si="4"/>
        <v>0.0459181600227559</v>
      </c>
    </row>
    <row r="35" s="1" customFormat="1" spans="2:17">
      <c r="B35" s="1" t="s">
        <v>150</v>
      </c>
      <c r="C35" s="10" t="s">
        <v>151</v>
      </c>
      <c r="D35" s="1">
        <v>7</v>
      </c>
      <c r="G35" s="1">
        <v>7</v>
      </c>
      <c r="J35" s="1">
        <v>1</v>
      </c>
      <c r="K35">
        <f t="shared" si="0"/>
        <v>15</v>
      </c>
      <c r="L35" s="13">
        <f t="shared" si="1"/>
        <v>0.0237717908082409</v>
      </c>
      <c r="M35" s="1">
        <v>3</v>
      </c>
      <c r="N35" s="14">
        <f t="shared" si="2"/>
        <v>0.0265486725663717</v>
      </c>
      <c r="O35" s="1">
        <v>1</v>
      </c>
      <c r="P35" s="14">
        <f t="shared" si="3"/>
        <v>0.0117647058823529</v>
      </c>
      <c r="Q35" s="15">
        <f t="shared" si="4"/>
        <v>0.0451464262408608</v>
      </c>
    </row>
    <row r="36" s="1" customFormat="1" spans="2:17">
      <c r="B36" s="1" t="s">
        <v>152</v>
      </c>
      <c r="C36" s="10" t="s">
        <v>153</v>
      </c>
      <c r="D36" s="1">
        <v>5</v>
      </c>
      <c r="G36" s="1">
        <v>5</v>
      </c>
      <c r="J36" s="1">
        <v>1</v>
      </c>
      <c r="K36">
        <f t="shared" si="0"/>
        <v>11</v>
      </c>
      <c r="L36" s="13">
        <f t="shared" si="1"/>
        <v>0.01743264659271</v>
      </c>
      <c r="M36" s="1">
        <v>2</v>
      </c>
      <c r="N36" s="14">
        <f t="shared" si="2"/>
        <v>0.0176991150442478</v>
      </c>
      <c r="O36" s="1">
        <v>1</v>
      </c>
      <c r="P36" s="14">
        <f t="shared" si="3"/>
        <v>0.0117647058823529</v>
      </c>
      <c r="Q36" s="15">
        <f t="shared" si="4"/>
        <v>0.033673317350021</v>
      </c>
    </row>
    <row r="37" s="1" customFormat="1" spans="2:17">
      <c r="B37" s="1" t="s">
        <v>154</v>
      </c>
      <c r="C37" s="1" t="s">
        <v>155</v>
      </c>
      <c r="D37" s="1">
        <v>5</v>
      </c>
      <c r="G37" s="1">
        <v>5</v>
      </c>
      <c r="J37" s="1">
        <v>7</v>
      </c>
      <c r="K37">
        <f t="shared" si="0"/>
        <v>17</v>
      </c>
      <c r="L37" s="13">
        <f t="shared" si="1"/>
        <v>0.0269413629160063</v>
      </c>
      <c r="M37" s="1">
        <v>3</v>
      </c>
      <c r="N37" s="14">
        <f t="shared" si="2"/>
        <v>0.0265486725663717</v>
      </c>
      <c r="O37" s="1">
        <v>1</v>
      </c>
      <c r="P37" s="14">
        <f t="shared" si="3"/>
        <v>0.0117647058823529</v>
      </c>
      <c r="Q37" s="15">
        <f t="shared" si="4"/>
        <v>0.0511659497396423</v>
      </c>
    </row>
    <row r="38" s="1" customFormat="1" spans="2:17">
      <c r="B38" s="1" t="s">
        <v>156</v>
      </c>
      <c r="C38" s="1" t="s">
        <v>157</v>
      </c>
      <c r="D38" s="1">
        <v>9</v>
      </c>
      <c r="G38" s="1">
        <v>9</v>
      </c>
      <c r="J38" s="1">
        <v>1</v>
      </c>
      <c r="K38">
        <f t="shared" si="0"/>
        <v>19</v>
      </c>
      <c r="L38" s="13">
        <f t="shared" si="1"/>
        <v>0.0301109350237718</v>
      </c>
      <c r="M38" s="1">
        <v>4</v>
      </c>
      <c r="N38" s="14">
        <f t="shared" si="2"/>
        <v>0.0353982300884956</v>
      </c>
      <c r="O38" s="1">
        <v>1</v>
      </c>
      <c r="P38" s="14">
        <f t="shared" si="3"/>
        <v>0.0117647058823529</v>
      </c>
      <c r="Q38" s="15">
        <f t="shared" si="4"/>
        <v>0.0562402588047308</v>
      </c>
    </row>
    <row r="39" s="1" customFormat="1" spans="2:17">
      <c r="B39" s="1" t="s">
        <v>158</v>
      </c>
      <c r="C39" s="1" t="s">
        <v>159</v>
      </c>
      <c r="D39" s="1">
        <v>9</v>
      </c>
      <c r="G39" s="1">
        <v>9</v>
      </c>
      <c r="J39" s="1">
        <v>1</v>
      </c>
      <c r="K39">
        <f t="shared" si="0"/>
        <v>19</v>
      </c>
      <c r="L39" s="13">
        <f t="shared" si="1"/>
        <v>0.0301109350237718</v>
      </c>
      <c r="M39" s="1">
        <v>4</v>
      </c>
      <c r="N39" s="14">
        <f t="shared" si="2"/>
        <v>0.0353982300884956</v>
      </c>
      <c r="O39" s="1">
        <v>1</v>
      </c>
      <c r="P39" s="14">
        <f t="shared" si="3"/>
        <v>0.0117647058823529</v>
      </c>
      <c r="Q39" s="15">
        <f t="shared" si="4"/>
        <v>0.0562402588047308</v>
      </c>
    </row>
    <row r="40" s="1" customFormat="1" spans="2:17">
      <c r="B40" s="1" t="s">
        <v>160</v>
      </c>
      <c r="C40" s="1" t="s">
        <v>161</v>
      </c>
      <c r="D40" s="1">
        <v>9</v>
      </c>
      <c r="G40" s="1">
        <v>9</v>
      </c>
      <c r="J40" s="1">
        <v>1</v>
      </c>
      <c r="K40">
        <f t="shared" si="0"/>
        <v>19</v>
      </c>
      <c r="L40" s="13">
        <f t="shared" si="1"/>
        <v>0.0301109350237718</v>
      </c>
      <c r="M40" s="1">
        <v>4</v>
      </c>
      <c r="N40" s="14">
        <f t="shared" si="2"/>
        <v>0.0353982300884956</v>
      </c>
      <c r="O40" s="1">
        <v>1</v>
      </c>
      <c r="P40" s="14">
        <f t="shared" si="3"/>
        <v>0.0117647058823529</v>
      </c>
      <c r="Q40" s="15">
        <f t="shared" si="4"/>
        <v>0.0562402588047308</v>
      </c>
    </row>
    <row r="41" s="1" customFormat="1" spans="2:17">
      <c r="B41" s="1" t="s">
        <v>162</v>
      </c>
      <c r="C41" s="1" t="s">
        <v>163</v>
      </c>
      <c r="D41" s="1">
        <v>9</v>
      </c>
      <c r="G41" s="1">
        <v>9</v>
      </c>
      <c r="J41" s="1">
        <v>1</v>
      </c>
      <c r="K41">
        <f t="shared" si="0"/>
        <v>19</v>
      </c>
      <c r="L41" s="13">
        <f t="shared" si="1"/>
        <v>0.0301109350237718</v>
      </c>
      <c r="M41" s="1">
        <v>4</v>
      </c>
      <c r="N41" s="14">
        <f t="shared" si="2"/>
        <v>0.0353982300884956</v>
      </c>
      <c r="O41" s="1">
        <v>1</v>
      </c>
      <c r="P41" s="14">
        <f t="shared" si="3"/>
        <v>0.0117647058823529</v>
      </c>
      <c r="Q41" s="15">
        <f t="shared" si="4"/>
        <v>0.0562402588047308</v>
      </c>
    </row>
    <row r="42" s="1" customFormat="1" spans="2:17">
      <c r="B42" s="1" t="s">
        <v>164</v>
      </c>
      <c r="C42" s="10" t="s">
        <v>165</v>
      </c>
      <c r="D42" s="1">
        <v>8</v>
      </c>
      <c r="G42" s="1">
        <v>8</v>
      </c>
      <c r="J42" s="1">
        <v>1</v>
      </c>
      <c r="K42">
        <f t="shared" si="0"/>
        <v>17</v>
      </c>
      <c r="L42" s="13">
        <f t="shared" si="1"/>
        <v>0.0269413629160063</v>
      </c>
      <c r="M42" s="1">
        <v>4</v>
      </c>
      <c r="N42" s="14">
        <f t="shared" si="2"/>
        <v>0.0353982300884956</v>
      </c>
      <c r="O42" s="1">
        <v>1</v>
      </c>
      <c r="P42" s="14">
        <f t="shared" si="3"/>
        <v>0.0117647058823529</v>
      </c>
      <c r="Q42" s="15">
        <f t="shared" si="4"/>
        <v>0.0503202315621275</v>
      </c>
    </row>
    <row r="43" s="1" customFormat="1" spans="2:17">
      <c r="B43" s="1" t="s">
        <v>166</v>
      </c>
      <c r="C43" s="1" t="s">
        <v>167</v>
      </c>
      <c r="D43" s="1">
        <v>8</v>
      </c>
      <c r="G43" s="1">
        <v>8</v>
      </c>
      <c r="J43" s="1">
        <v>1</v>
      </c>
      <c r="K43">
        <f t="shared" si="0"/>
        <v>17</v>
      </c>
      <c r="L43" s="13">
        <f t="shared" si="1"/>
        <v>0.0269413629160063</v>
      </c>
      <c r="M43" s="1">
        <v>5</v>
      </c>
      <c r="N43" s="14">
        <f t="shared" si="2"/>
        <v>0.0442477876106195</v>
      </c>
      <c r="O43" s="1">
        <v>2</v>
      </c>
      <c r="P43" s="14">
        <f t="shared" si="3"/>
        <v>0.0235294117647059</v>
      </c>
      <c r="Q43" s="15">
        <f t="shared" si="4"/>
        <v>0.0257997797415993</v>
      </c>
    </row>
    <row r="44" s="1" customFormat="1" spans="2:17">
      <c r="B44" s="1" t="s">
        <v>168</v>
      </c>
      <c r="C44" s="1" t="s">
        <v>169</v>
      </c>
      <c r="D44" s="1">
        <v>8</v>
      </c>
      <c r="G44" s="1">
        <v>8</v>
      </c>
      <c r="J44" s="1">
        <v>1</v>
      </c>
      <c r="K44">
        <f t="shared" si="0"/>
        <v>17</v>
      </c>
      <c r="L44" s="13">
        <f t="shared" si="1"/>
        <v>0.0269413629160063</v>
      </c>
      <c r="M44" s="1">
        <v>2</v>
      </c>
      <c r="N44" s="14">
        <f t="shared" si="2"/>
        <v>0.0176991150442478</v>
      </c>
      <c r="O44" s="1">
        <v>2</v>
      </c>
      <c r="P44" s="14">
        <f t="shared" si="3"/>
        <v>0.0235294117647059</v>
      </c>
      <c r="Q44" s="15">
        <f t="shared" si="4"/>
        <v>0.0264728174739888</v>
      </c>
    </row>
    <row r="45" s="1" customFormat="1" spans="2:17">
      <c r="B45" s="1" t="s">
        <v>170</v>
      </c>
      <c r="C45" s="1" t="s">
        <v>171</v>
      </c>
      <c r="D45" s="1">
        <v>9</v>
      </c>
      <c r="G45" s="1">
        <v>9</v>
      </c>
      <c r="J45" s="1">
        <v>1</v>
      </c>
      <c r="K45">
        <f t="shared" si="0"/>
        <v>19</v>
      </c>
      <c r="L45" s="13">
        <f t="shared" si="1"/>
        <v>0.0301109350237718</v>
      </c>
      <c r="M45" s="1">
        <v>3</v>
      </c>
      <c r="N45" s="14">
        <f t="shared" si="2"/>
        <v>0.0265486725663717</v>
      </c>
      <c r="O45" s="1">
        <v>2</v>
      </c>
      <c r="P45" s="14">
        <f t="shared" si="3"/>
        <v>0.0235294117647059</v>
      </c>
      <c r="Q45" s="15">
        <f t="shared" si="4"/>
        <v>0.0293322039455708</v>
      </c>
    </row>
    <row r="46" s="1" customFormat="1" spans="2:17">
      <c r="B46" s="1" t="s">
        <v>172</v>
      </c>
      <c r="C46" s="1" t="s">
        <v>173</v>
      </c>
      <c r="D46" s="1">
        <v>8</v>
      </c>
      <c r="G46" s="1">
        <v>8</v>
      </c>
      <c r="J46" s="1">
        <v>3</v>
      </c>
      <c r="K46">
        <f t="shared" si="0"/>
        <v>19</v>
      </c>
      <c r="L46" s="13">
        <f t="shared" si="1"/>
        <v>0.0301109350237718</v>
      </c>
      <c r="M46" s="1">
        <v>4</v>
      </c>
      <c r="N46" s="14">
        <f t="shared" si="2"/>
        <v>0.0353982300884956</v>
      </c>
      <c r="O46" s="1">
        <v>2</v>
      </c>
      <c r="P46" s="14">
        <f t="shared" si="3"/>
        <v>0.0235294117647059</v>
      </c>
      <c r="Q46" s="15">
        <f t="shared" si="4"/>
        <v>0.0290815013477454</v>
      </c>
    </row>
    <row r="47" s="1" customFormat="1" spans="2:17">
      <c r="B47" s="1" t="s">
        <v>174</v>
      </c>
      <c r="C47" s="1" t="s">
        <v>175</v>
      </c>
      <c r="D47" s="1">
        <v>7</v>
      </c>
      <c r="G47" s="1">
        <v>7</v>
      </c>
      <c r="J47" s="1">
        <v>3</v>
      </c>
      <c r="K47">
        <f t="shared" si="0"/>
        <v>17</v>
      </c>
      <c r="L47" s="13">
        <f t="shared" si="1"/>
        <v>0.0269413629160063</v>
      </c>
      <c r="M47" s="1">
        <v>3</v>
      </c>
      <c r="N47" s="14">
        <f t="shared" si="2"/>
        <v>0.0265486725663717</v>
      </c>
      <c r="O47" s="1">
        <v>2</v>
      </c>
      <c r="P47" s="14">
        <f t="shared" si="3"/>
        <v>0.0235294117647059</v>
      </c>
      <c r="Q47" s="15">
        <f t="shared" si="4"/>
        <v>0.0262446035302476</v>
      </c>
    </row>
    <row r="48" s="1" customFormat="1" spans="2:17">
      <c r="B48" s="1" t="s">
        <v>176</v>
      </c>
      <c r="C48" s="1" t="s">
        <v>177</v>
      </c>
      <c r="D48" s="1">
        <v>7</v>
      </c>
      <c r="G48" s="1">
        <v>7</v>
      </c>
      <c r="J48" s="1">
        <v>1</v>
      </c>
      <c r="K48">
        <f t="shared" si="0"/>
        <v>15</v>
      </c>
      <c r="L48" s="13">
        <f t="shared" si="1"/>
        <v>0.0237717908082409</v>
      </c>
      <c r="M48" s="1">
        <v>2</v>
      </c>
      <c r="N48" s="14">
        <f t="shared" si="2"/>
        <v>0.0176991150442478</v>
      </c>
      <c r="O48" s="1">
        <v>2</v>
      </c>
      <c r="P48" s="14">
        <f t="shared" si="3"/>
        <v>0.0235294117647059</v>
      </c>
      <c r="Q48" s="15">
        <f t="shared" si="4"/>
        <v>0.0233583683594019</v>
      </c>
    </row>
    <row r="49" s="1" customFormat="1" spans="2:17">
      <c r="B49" s="1" t="s">
        <v>178</v>
      </c>
      <c r="C49" s="1" t="s">
        <v>179</v>
      </c>
      <c r="D49" s="1">
        <v>3</v>
      </c>
      <c r="G49" s="1">
        <v>3</v>
      </c>
      <c r="J49" s="1">
        <v>1</v>
      </c>
      <c r="K49">
        <f t="shared" si="0"/>
        <v>7</v>
      </c>
      <c r="L49" s="13">
        <f t="shared" si="1"/>
        <v>0.0110935023771791</v>
      </c>
      <c r="M49" s="1">
        <v>2</v>
      </c>
      <c r="N49" s="14">
        <f t="shared" si="2"/>
        <v>0.0176991150442478</v>
      </c>
      <c r="O49" s="1">
        <v>2</v>
      </c>
      <c r="P49" s="14">
        <f t="shared" si="3"/>
        <v>0.0235294117647059</v>
      </c>
      <c r="Q49" s="15">
        <f t="shared" si="4"/>
        <v>0.0109005719010542</v>
      </c>
    </row>
    <row r="50" s="1" customFormat="1" spans="2:17">
      <c r="B50" s="1" t="s">
        <v>180</v>
      </c>
      <c r="C50" s="1" t="s">
        <v>181</v>
      </c>
      <c r="D50" s="1">
        <v>1</v>
      </c>
      <c r="G50" s="1">
        <v>1</v>
      </c>
      <c r="J50" s="1">
        <v>1</v>
      </c>
      <c r="K50">
        <f t="shared" si="0"/>
        <v>3</v>
      </c>
      <c r="L50" s="13">
        <f t="shared" si="1"/>
        <v>0.00475435816164818</v>
      </c>
      <c r="M50" s="1">
        <v>2</v>
      </c>
      <c r="N50" s="14">
        <f t="shared" si="2"/>
        <v>0.0176991150442478</v>
      </c>
      <c r="O50" s="1">
        <v>2</v>
      </c>
      <c r="P50" s="14">
        <f>O50/O$51</f>
        <v>0.0235294117647059</v>
      </c>
      <c r="Q50" s="15">
        <f t="shared" si="4"/>
        <v>0.00467167367188038</v>
      </c>
    </row>
    <row r="51" spans="11:15">
      <c r="K51" s="1">
        <f>SUM(K6:K50)</f>
        <v>631</v>
      </c>
      <c r="M51" s="1">
        <f>SUM(M6:M50)</f>
        <v>113</v>
      </c>
      <c r="O51" s="1">
        <f>SUM(O6:O50)</f>
        <v>85</v>
      </c>
    </row>
  </sheetData>
  <mergeCells count="2">
    <mergeCell ref="A1:C1"/>
    <mergeCell ref="A6:A28"/>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workbookViewId="0">
      <selection activeCell="D6" sqref="D6:O7"/>
    </sheetView>
  </sheetViews>
  <sheetFormatPr defaultColWidth="9" defaultRowHeight="14.25"/>
  <cols>
    <col min="1" max="1" width="8.375" style="1" customWidth="1"/>
    <col min="2" max="2" width="28.75" style="1" customWidth="1"/>
    <col min="3" max="3" width="100.25" style="1" customWidth="1"/>
    <col min="4" max="4" width="11.9" style="1" customWidth="1"/>
    <col min="5" max="7" width="9" style="1" hidden="1" customWidth="1"/>
    <col min="8" max="9" width="9" style="1"/>
    <col min="10" max="10" width="12.625" style="1"/>
    <col min="11" max="11" width="9" style="1"/>
    <col min="12" max="12" width="12.625" style="1"/>
    <col min="13" max="13" width="9" style="1"/>
    <col min="14" max="15" width="12.625" style="1"/>
    <col min="16" max="16384" width="9" style="1"/>
  </cols>
  <sheetData>
    <row r="1" s="1" customFormat="1" ht="51.95" customHeight="1" spans="1:7">
      <c r="A1" s="4" t="s">
        <v>182</v>
      </c>
      <c r="B1" s="3"/>
      <c r="C1" s="3"/>
      <c r="D1" s="5" t="s">
        <v>1</v>
      </c>
      <c r="E1" s="30"/>
      <c r="F1" s="30"/>
      <c r="G1" s="30"/>
    </row>
    <row r="2" s="1" customFormat="1" ht="51.95" customHeight="1" spans="1:7">
      <c r="A2" s="4"/>
      <c r="B2" s="3"/>
      <c r="C2" s="3"/>
      <c r="D2" s="5" t="s">
        <v>2</v>
      </c>
      <c r="E2" s="30"/>
      <c r="F2" s="30"/>
      <c r="G2" s="30"/>
    </row>
    <row r="3" s="1" customFormat="1" ht="51.95" customHeight="1" spans="1:7">
      <c r="A3" s="4"/>
      <c r="B3" s="3"/>
      <c r="C3" s="3"/>
      <c r="D3" s="5" t="s">
        <v>3</v>
      </c>
      <c r="E3" s="30"/>
      <c r="F3" s="30"/>
      <c r="G3" s="30"/>
    </row>
    <row r="4" s="1" customFormat="1" ht="51.95" customHeight="1" spans="1:15">
      <c r="A4" s="4" t="s">
        <v>4</v>
      </c>
      <c r="B4" s="3"/>
      <c r="C4" s="3"/>
      <c r="D4" s="5">
        <v>2</v>
      </c>
      <c r="E4" s="6"/>
      <c r="F4" s="6">
        <v>1</v>
      </c>
      <c r="G4" s="6">
        <v>2</v>
      </c>
      <c r="H4"/>
      <c r="I4" s="12">
        <v>1</v>
      </c>
      <c r="J4" s="12"/>
      <c r="K4" s="12">
        <v>1</v>
      </c>
      <c r="L4" s="12"/>
      <c r="M4" s="12">
        <v>0.5</v>
      </c>
      <c r="N4"/>
      <c r="O4" s="5"/>
    </row>
    <row r="5" s="1" customFormat="1" spans="1:15">
      <c r="A5" s="8" t="s">
        <v>5</v>
      </c>
      <c r="B5" s="8" t="s">
        <v>6</v>
      </c>
      <c r="C5" s="8" t="s">
        <v>7</v>
      </c>
      <c r="D5" s="8" t="s">
        <v>183</v>
      </c>
      <c r="F5" s="8" t="s">
        <v>9</v>
      </c>
      <c r="H5" s="31" t="s">
        <v>184</v>
      </c>
      <c r="I5" s="31" t="s">
        <v>10</v>
      </c>
      <c r="J5" s="31" t="s">
        <v>11</v>
      </c>
      <c r="K5" s="31" t="s">
        <v>12</v>
      </c>
      <c r="L5" s="31" t="s">
        <v>13</v>
      </c>
      <c r="M5" s="31" t="s">
        <v>14</v>
      </c>
      <c r="N5" s="31" t="s">
        <v>15</v>
      </c>
      <c r="O5" s="31" t="s">
        <v>16</v>
      </c>
    </row>
    <row r="6" s="1" customFormat="1" spans="1:15">
      <c r="A6" s="18" t="s">
        <v>185</v>
      </c>
      <c r="B6" s="1" t="s">
        <v>186</v>
      </c>
      <c r="C6" s="1" t="s">
        <v>187</v>
      </c>
      <c r="D6" s="1">
        <v>1</v>
      </c>
      <c r="H6" s="1">
        <v>1</v>
      </c>
      <c r="I6" s="1">
        <v>3</v>
      </c>
      <c r="J6" s="14">
        <f>I6/$I8</f>
        <v>0.136363636363636</v>
      </c>
      <c r="K6" s="1">
        <v>1</v>
      </c>
      <c r="L6" s="14">
        <f>1/6</f>
        <v>0.166666666666667</v>
      </c>
      <c r="M6" s="1">
        <v>1</v>
      </c>
      <c r="N6" s="14">
        <f>1/6</f>
        <v>0.166666666666667</v>
      </c>
      <c r="O6" s="15">
        <f>J6/(K6+0.5*N6)</f>
        <v>0.125874125874126</v>
      </c>
    </row>
    <row r="7" s="1" customFormat="1" spans="1:15">
      <c r="A7" s="18"/>
      <c r="B7" t="s">
        <v>188</v>
      </c>
      <c r="C7" t="s">
        <v>189</v>
      </c>
      <c r="D7" s="1">
        <v>9</v>
      </c>
      <c r="H7" s="1">
        <v>1</v>
      </c>
      <c r="I7" s="1">
        <v>19</v>
      </c>
      <c r="J7" s="14">
        <f>I7/$I8</f>
        <v>0.863636363636364</v>
      </c>
      <c r="K7" s="1">
        <v>5</v>
      </c>
      <c r="L7" s="14">
        <f>5/6</f>
        <v>0.833333333333333</v>
      </c>
      <c r="M7" s="1">
        <v>5</v>
      </c>
      <c r="N7" s="14">
        <f>5/6</f>
        <v>0.833333333333333</v>
      </c>
      <c r="O7" s="15">
        <f>J7/(K7+0.5*N7)</f>
        <v>0.159440559440559</v>
      </c>
    </row>
    <row r="8" s="1" customFormat="1" spans="1:13">
      <c r="A8" s="18"/>
      <c r="I8" s="1">
        <v>22</v>
      </c>
      <c r="K8" s="1">
        <v>6</v>
      </c>
      <c r="M8" s="1">
        <v>6</v>
      </c>
    </row>
    <row r="9" s="1" customFormat="1" spans="1:3">
      <c r="A9" s="18"/>
      <c r="B9"/>
      <c r="C9"/>
    </row>
    <row r="10" s="1" customFormat="1" spans="1:1">
      <c r="A10" s="18"/>
    </row>
    <row r="11" s="1" customFormat="1" spans="1:3">
      <c r="A11" s="18"/>
      <c r="B11"/>
      <c r="C11"/>
    </row>
    <row r="12" s="1" customFormat="1" spans="1:1">
      <c r="A12" s="18"/>
    </row>
    <row r="13" s="1" customFormat="1" spans="1:3">
      <c r="A13" s="18"/>
      <c r="B13"/>
      <c r="C13"/>
    </row>
    <row r="14" s="1" customFormat="1" spans="1:1">
      <c r="A14" s="18"/>
    </row>
    <row r="15" s="1" customFormat="1" spans="1:3">
      <c r="A15" s="18"/>
      <c r="B15"/>
      <c r="C15"/>
    </row>
    <row r="16" s="1" customFormat="1" spans="1:1">
      <c r="A16" s="18"/>
    </row>
    <row r="17" s="1" customFormat="1" spans="1:3">
      <c r="A17" s="18"/>
      <c r="B17"/>
      <c r="C17"/>
    </row>
    <row r="18" s="1" customFormat="1" spans="1:1">
      <c r="A18" s="18"/>
    </row>
    <row r="19" s="1" customFormat="1" spans="1:3">
      <c r="A19" s="18"/>
      <c r="B19"/>
      <c r="C19"/>
    </row>
    <row r="20" s="1" customFormat="1" spans="1:1">
      <c r="A20" s="18"/>
    </row>
    <row r="21" s="1" customFormat="1" spans="1:3">
      <c r="A21" s="18"/>
      <c r="B21"/>
      <c r="C21"/>
    </row>
    <row r="22" s="1" customFormat="1" spans="1:1">
      <c r="A22" s="18"/>
    </row>
    <row r="23" s="1" customFormat="1" spans="1:3">
      <c r="A23" s="18"/>
      <c r="B23"/>
      <c r="C23"/>
    </row>
    <row r="24" s="1" customFormat="1" spans="1:1">
      <c r="A24" s="18"/>
    </row>
    <row r="25" s="1" customFormat="1" spans="1:3">
      <c r="A25" s="18"/>
      <c r="B25"/>
      <c r="C25"/>
    </row>
    <row r="26" s="1" customFormat="1" spans="1:1">
      <c r="A26" s="18"/>
    </row>
    <row r="27" s="1" customFormat="1" spans="1:3">
      <c r="A27" s="18"/>
      <c r="B27"/>
      <c r="C27"/>
    </row>
    <row r="28" s="1" customFormat="1" spans="3:3">
      <c r="C28" s="10"/>
    </row>
    <row r="29" s="1" customFormat="1" spans="3:3">
      <c r="C29" s="10"/>
    </row>
    <row r="30" s="1" customFormat="1" spans="3:3">
      <c r="C30" s="10"/>
    </row>
    <row r="31" s="1" customFormat="1" spans="3:3">
      <c r="C31" s="10"/>
    </row>
    <row r="32" s="1" customFormat="1" spans="3:3">
      <c r="C32" s="10"/>
    </row>
    <row r="33" s="1" customFormat="1" spans="3:3">
      <c r="C33" s="10"/>
    </row>
    <row r="35" s="1" customFormat="1" spans="3:3">
      <c r="C35" s="10"/>
    </row>
    <row r="36" s="1" customFormat="1" spans="3:3">
      <c r="C36" s="10"/>
    </row>
    <row r="37" s="1" customFormat="1" spans="3:3">
      <c r="C37" s="10"/>
    </row>
    <row r="39" s="1" customFormat="1" spans="3:3">
      <c r="C39" s="10"/>
    </row>
    <row r="40" s="1" customFormat="1" spans="3:3">
      <c r="C40" s="10"/>
    </row>
    <row r="51" s="1" customFormat="1" spans="3:3">
      <c r="C51" s="10"/>
    </row>
  </sheetData>
  <mergeCells count="12">
    <mergeCell ref="A1:C1"/>
    <mergeCell ref="A6:A7"/>
    <mergeCell ref="A8:A9"/>
    <mergeCell ref="A10:A11"/>
    <mergeCell ref="A12:A13"/>
    <mergeCell ref="A14:A15"/>
    <mergeCell ref="A16:A17"/>
    <mergeCell ref="A18:A19"/>
    <mergeCell ref="A20:A21"/>
    <mergeCell ref="A22:A23"/>
    <mergeCell ref="A24:A25"/>
    <mergeCell ref="A26:A27"/>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2"/>
  <sheetViews>
    <sheetView topLeftCell="C1" workbookViewId="0">
      <selection activeCell="D6" sqref="D6:O62"/>
    </sheetView>
  </sheetViews>
  <sheetFormatPr defaultColWidth="9" defaultRowHeight="14.25"/>
  <cols>
    <col min="1" max="1" width="8.375" style="11" customWidth="1"/>
    <col min="2" max="2" width="28.75" style="11" customWidth="1"/>
    <col min="3" max="3" width="100.25" style="11" customWidth="1"/>
    <col min="4" max="4" width="11.9" style="11" customWidth="1"/>
    <col min="5" max="7" width="9" style="11" hidden="1" customWidth="1"/>
    <col min="8" max="9" width="9" style="11"/>
    <col min="10" max="10" width="12.625" style="11"/>
    <col min="11" max="11" width="9" style="11"/>
    <col min="12" max="12" width="12.625" style="11"/>
    <col min="13" max="13" width="9" style="11"/>
    <col min="14" max="15" width="12.625" style="11"/>
    <col min="16" max="16384" width="9" style="11"/>
  </cols>
  <sheetData>
    <row r="1" s="11" customFormat="1" ht="51.95" customHeight="1" spans="1:7">
      <c r="A1" s="20" t="s">
        <v>190</v>
      </c>
      <c r="B1" s="21"/>
      <c r="C1" s="21"/>
      <c r="D1" s="22" t="s">
        <v>1</v>
      </c>
      <c r="E1" s="23"/>
      <c r="F1" s="23"/>
      <c r="G1" s="23"/>
    </row>
    <row r="2" s="11" customFormat="1" ht="51.95" customHeight="1" spans="1:7">
      <c r="A2" s="20"/>
      <c r="B2" s="21"/>
      <c r="C2" s="21"/>
      <c r="D2" s="22" t="s">
        <v>2</v>
      </c>
      <c r="E2" s="23"/>
      <c r="F2" s="23"/>
      <c r="G2" s="23"/>
    </row>
    <row r="3" s="11" customFormat="1" ht="51.95" customHeight="1" spans="1:7">
      <c r="A3" s="20"/>
      <c r="B3" s="21"/>
      <c r="C3" s="21"/>
      <c r="D3" s="22" t="s">
        <v>3</v>
      </c>
      <c r="E3" s="23"/>
      <c r="F3" s="23"/>
      <c r="G3" s="23"/>
    </row>
    <row r="4" s="11" customFormat="1" ht="51.95" customHeight="1" spans="1:15">
      <c r="A4" s="4" t="s">
        <v>4</v>
      </c>
      <c r="B4" s="3"/>
      <c r="C4" s="3"/>
      <c r="D4" s="5">
        <v>2</v>
      </c>
      <c r="E4" s="6"/>
      <c r="F4" s="6">
        <v>1</v>
      </c>
      <c r="G4" s="6">
        <v>2</v>
      </c>
      <c r="H4" s="12">
        <v>1</v>
      </c>
      <c r="I4" s="12"/>
      <c r="J4" s="12"/>
      <c r="K4" s="12">
        <v>1</v>
      </c>
      <c r="L4" s="12"/>
      <c r="M4" s="12">
        <v>0.5</v>
      </c>
      <c r="N4" s="29"/>
      <c r="O4" s="29"/>
    </row>
    <row r="5" s="11" customFormat="1" spans="1:15">
      <c r="A5" s="24" t="s">
        <v>5</v>
      </c>
      <c r="B5" s="24" t="s">
        <v>6</v>
      </c>
      <c r="C5" s="24" t="s">
        <v>7</v>
      </c>
      <c r="D5" s="24" t="s">
        <v>183</v>
      </c>
      <c r="E5" s="11"/>
      <c r="F5" s="24" t="s">
        <v>9</v>
      </c>
      <c r="G5" s="11"/>
      <c r="H5" s="25" t="s">
        <v>184</v>
      </c>
      <c r="I5" s="25" t="s">
        <v>10</v>
      </c>
      <c r="J5" s="25" t="s">
        <v>11</v>
      </c>
      <c r="K5" s="25" t="s">
        <v>12</v>
      </c>
      <c r="L5" s="25" t="s">
        <v>13</v>
      </c>
      <c r="M5" s="25" t="s">
        <v>14</v>
      </c>
      <c r="N5" s="25" t="s">
        <v>15</v>
      </c>
      <c r="O5" s="25" t="s">
        <v>16</v>
      </c>
    </row>
    <row r="6" s="11" customFormat="1" spans="1:15">
      <c r="A6" s="21" t="s">
        <v>191</v>
      </c>
      <c r="B6" s="11" t="s">
        <v>192</v>
      </c>
      <c r="C6" s="26" t="s">
        <v>95</v>
      </c>
      <c r="D6" s="11">
        <v>5</v>
      </c>
      <c r="E6" s="11">
        <v>7</v>
      </c>
      <c r="F6" s="11"/>
      <c r="G6" s="11"/>
      <c r="H6" s="11">
        <v>7</v>
      </c>
      <c r="I6" s="11">
        <f>D6*2+H6</f>
        <v>17</v>
      </c>
      <c r="J6" s="16">
        <f>(I6/I$62)</f>
        <v>0.0191226096737908</v>
      </c>
      <c r="K6" s="11">
        <v>3</v>
      </c>
      <c r="L6" s="16">
        <f>(K6/K$62)</f>
        <v>0.0169491525423729</v>
      </c>
      <c r="M6" s="11">
        <v>3</v>
      </c>
      <c r="N6" s="16">
        <f>M6/M$62</f>
        <v>0.0181818181818182</v>
      </c>
      <c r="O6" s="17">
        <f>J6/(L6+N6*0.5)</f>
        <v>0.734353472088178</v>
      </c>
    </row>
    <row r="7" s="11" customFormat="1" spans="1:15">
      <c r="A7" s="21"/>
      <c r="B7" s="11" t="s">
        <v>96</v>
      </c>
      <c r="C7" s="27" t="s">
        <v>193</v>
      </c>
      <c r="D7" s="11">
        <v>5</v>
      </c>
      <c r="E7" s="11">
        <v>4</v>
      </c>
      <c r="F7" s="11"/>
      <c r="G7" s="11"/>
      <c r="H7" s="11">
        <v>4</v>
      </c>
      <c r="I7" s="11">
        <f t="shared" ref="I7:I38" si="0">D7*2+H7</f>
        <v>14</v>
      </c>
      <c r="J7" s="16">
        <f t="shared" ref="J7:J15" si="1">(I7/I$62)</f>
        <v>0.015748031496063</v>
      </c>
      <c r="K7" s="11">
        <v>2</v>
      </c>
      <c r="L7" s="16">
        <f t="shared" ref="L7:L38" si="2">(K7/K$62)</f>
        <v>0.0112994350282486</v>
      </c>
      <c r="M7" s="11">
        <v>2</v>
      </c>
      <c r="N7" s="16">
        <f t="shared" ref="N7:N38" si="3">M7/M$62</f>
        <v>0.0121212121212121</v>
      </c>
      <c r="O7" s="17">
        <f t="shared" ref="O7:O38" si="4">J7/(L7+N7*0.5)</f>
        <v>0.90714252434422</v>
      </c>
    </row>
    <row r="8" s="11" customFormat="1" spans="1:15">
      <c r="A8" s="21"/>
      <c r="B8" s="11" t="s">
        <v>98</v>
      </c>
      <c r="C8" s="27" t="s">
        <v>194</v>
      </c>
      <c r="D8" s="11">
        <v>4</v>
      </c>
      <c r="E8" s="11">
        <v>4</v>
      </c>
      <c r="F8" s="11"/>
      <c r="G8" s="11"/>
      <c r="H8" s="11">
        <v>4</v>
      </c>
      <c r="I8" s="11">
        <f t="shared" si="0"/>
        <v>12</v>
      </c>
      <c r="J8" s="16">
        <f t="shared" si="1"/>
        <v>0.0134983127109111</v>
      </c>
      <c r="K8" s="11">
        <v>2</v>
      </c>
      <c r="L8" s="16">
        <f t="shared" si="2"/>
        <v>0.0112994350282486</v>
      </c>
      <c r="M8" s="11">
        <v>2</v>
      </c>
      <c r="N8" s="16">
        <f t="shared" si="3"/>
        <v>0.0121212121212121</v>
      </c>
      <c r="O8" s="17">
        <f t="shared" si="4"/>
        <v>0.777550735152189</v>
      </c>
    </row>
    <row r="9" s="11" customFormat="1" ht="28.5" spans="1:15">
      <c r="A9" s="21"/>
      <c r="B9" s="11" t="s">
        <v>100</v>
      </c>
      <c r="C9" s="27" t="s">
        <v>195</v>
      </c>
      <c r="D9" s="11">
        <v>5</v>
      </c>
      <c r="E9" s="11">
        <v>8</v>
      </c>
      <c r="F9" s="11"/>
      <c r="G9" s="11"/>
      <c r="H9" s="11">
        <v>8</v>
      </c>
      <c r="I9" s="11">
        <f t="shared" si="0"/>
        <v>18</v>
      </c>
      <c r="J9" s="16">
        <f t="shared" si="1"/>
        <v>0.0202474690663667</v>
      </c>
      <c r="K9" s="11">
        <v>2</v>
      </c>
      <c r="L9" s="16">
        <f t="shared" si="2"/>
        <v>0.0112994350282486</v>
      </c>
      <c r="M9" s="11">
        <v>2</v>
      </c>
      <c r="N9" s="16">
        <f t="shared" si="3"/>
        <v>0.0121212121212121</v>
      </c>
      <c r="O9" s="17">
        <f t="shared" si="4"/>
        <v>1.16632610272828</v>
      </c>
    </row>
    <row r="10" s="11" customFormat="1" spans="1:15">
      <c r="A10" s="21"/>
      <c r="B10" s="11" t="s">
        <v>102</v>
      </c>
      <c r="C10" s="27" t="s">
        <v>196</v>
      </c>
      <c r="D10" s="11">
        <v>5</v>
      </c>
      <c r="E10" s="11">
        <v>6</v>
      </c>
      <c r="F10" s="11"/>
      <c r="G10" s="11"/>
      <c r="H10" s="11">
        <v>6</v>
      </c>
      <c r="I10" s="11">
        <f t="shared" si="0"/>
        <v>16</v>
      </c>
      <c r="J10" s="16">
        <f t="shared" si="1"/>
        <v>0.0179977502812148</v>
      </c>
      <c r="K10" s="11">
        <v>2</v>
      </c>
      <c r="L10" s="16">
        <f t="shared" si="2"/>
        <v>0.0112994350282486</v>
      </c>
      <c r="M10" s="11">
        <v>2</v>
      </c>
      <c r="N10" s="16">
        <f t="shared" si="3"/>
        <v>0.0121212121212121</v>
      </c>
      <c r="O10" s="17">
        <f t="shared" si="4"/>
        <v>1.03673431353625</v>
      </c>
    </row>
    <row r="11" s="11" customFormat="1" spans="1:15">
      <c r="A11" s="21"/>
      <c r="B11" s="11" t="s">
        <v>104</v>
      </c>
      <c r="C11" s="27" t="s">
        <v>197</v>
      </c>
      <c r="D11" s="11">
        <v>5</v>
      </c>
      <c r="E11" s="11">
        <v>4</v>
      </c>
      <c r="F11" s="11"/>
      <c r="G11" s="11"/>
      <c r="H11" s="11">
        <v>4</v>
      </c>
      <c r="I11" s="11">
        <f t="shared" si="0"/>
        <v>14</v>
      </c>
      <c r="J11" s="16">
        <f t="shared" si="1"/>
        <v>0.015748031496063</v>
      </c>
      <c r="K11" s="11">
        <v>2</v>
      </c>
      <c r="L11" s="16">
        <f t="shared" si="2"/>
        <v>0.0112994350282486</v>
      </c>
      <c r="M11" s="11">
        <v>2</v>
      </c>
      <c r="N11" s="16">
        <f t="shared" si="3"/>
        <v>0.0121212121212121</v>
      </c>
      <c r="O11" s="17">
        <f t="shared" si="4"/>
        <v>0.90714252434422</v>
      </c>
    </row>
    <row r="12" s="11" customFormat="1" spans="1:15">
      <c r="A12" s="21"/>
      <c r="B12" s="11" t="s">
        <v>106</v>
      </c>
      <c r="C12" s="27" t="s">
        <v>198</v>
      </c>
      <c r="D12" s="11">
        <v>6</v>
      </c>
      <c r="E12" s="11">
        <v>8</v>
      </c>
      <c r="F12" s="11"/>
      <c r="G12" s="11"/>
      <c r="H12" s="11">
        <v>8</v>
      </c>
      <c r="I12" s="11">
        <f t="shared" si="0"/>
        <v>20</v>
      </c>
      <c r="J12" s="16">
        <f t="shared" si="1"/>
        <v>0.0224971878515186</v>
      </c>
      <c r="K12" s="11">
        <v>2</v>
      </c>
      <c r="L12" s="16">
        <f t="shared" si="2"/>
        <v>0.0112994350282486</v>
      </c>
      <c r="M12" s="11">
        <v>2</v>
      </c>
      <c r="N12" s="16">
        <f t="shared" si="3"/>
        <v>0.0121212121212121</v>
      </c>
      <c r="O12" s="17">
        <f t="shared" si="4"/>
        <v>1.29591789192031</v>
      </c>
    </row>
    <row r="13" s="11" customFormat="1" spans="1:15">
      <c r="A13" s="21"/>
      <c r="B13" s="11" t="s">
        <v>199</v>
      </c>
      <c r="C13" s="27" t="s">
        <v>200</v>
      </c>
      <c r="D13" s="11">
        <v>5</v>
      </c>
      <c r="E13" s="11">
        <v>6</v>
      </c>
      <c r="F13" s="11"/>
      <c r="G13" s="11"/>
      <c r="H13" s="11">
        <v>6</v>
      </c>
      <c r="I13" s="11">
        <f t="shared" si="0"/>
        <v>16</v>
      </c>
      <c r="J13" s="16">
        <f t="shared" si="1"/>
        <v>0.0179977502812148</v>
      </c>
      <c r="K13" s="11">
        <v>2</v>
      </c>
      <c r="L13" s="16">
        <f t="shared" si="2"/>
        <v>0.0112994350282486</v>
      </c>
      <c r="M13" s="11">
        <v>2</v>
      </c>
      <c r="N13" s="16">
        <f t="shared" si="3"/>
        <v>0.0121212121212121</v>
      </c>
      <c r="O13" s="17">
        <f t="shared" si="4"/>
        <v>1.03673431353625</v>
      </c>
    </row>
    <row r="14" s="11" customFormat="1" spans="1:15">
      <c r="A14" s="21"/>
      <c r="B14" s="28" t="s">
        <v>40</v>
      </c>
      <c r="C14" s="26" t="s">
        <v>201</v>
      </c>
      <c r="D14" s="11">
        <v>5</v>
      </c>
      <c r="E14" s="11">
        <v>6</v>
      </c>
      <c r="F14" s="11"/>
      <c r="G14" s="11"/>
      <c r="H14" s="11">
        <v>6</v>
      </c>
      <c r="I14" s="11">
        <f t="shared" si="0"/>
        <v>16</v>
      </c>
      <c r="J14" s="16">
        <f t="shared" si="1"/>
        <v>0.0179977502812148</v>
      </c>
      <c r="K14" s="11">
        <v>3</v>
      </c>
      <c r="L14" s="16">
        <f t="shared" si="2"/>
        <v>0.0169491525423729</v>
      </c>
      <c r="M14" s="11">
        <v>3</v>
      </c>
      <c r="N14" s="16">
        <f t="shared" si="3"/>
        <v>0.0181818181818182</v>
      </c>
      <c r="O14" s="17">
        <f t="shared" si="4"/>
        <v>0.691156209024168</v>
      </c>
    </row>
    <row r="15" s="11" customFormat="1" spans="1:15">
      <c r="A15" s="21"/>
      <c r="B15" s="28" t="s">
        <v>110</v>
      </c>
      <c r="C15" s="27" t="s">
        <v>202</v>
      </c>
      <c r="D15" s="11">
        <v>6</v>
      </c>
      <c r="E15" s="11">
        <v>8</v>
      </c>
      <c r="F15" s="11"/>
      <c r="G15" s="11"/>
      <c r="H15" s="11">
        <v>8</v>
      </c>
      <c r="I15" s="11">
        <f t="shared" si="0"/>
        <v>20</v>
      </c>
      <c r="J15" s="16">
        <f t="shared" si="1"/>
        <v>0.0224971878515186</v>
      </c>
      <c r="K15" s="11">
        <v>3</v>
      </c>
      <c r="L15" s="16">
        <f t="shared" si="2"/>
        <v>0.0169491525423729</v>
      </c>
      <c r="M15" s="11">
        <v>3</v>
      </c>
      <c r="N15" s="16">
        <f t="shared" si="3"/>
        <v>0.0181818181818182</v>
      </c>
      <c r="O15" s="17">
        <f t="shared" si="4"/>
        <v>0.86394526128021</v>
      </c>
    </row>
    <row r="16" s="11" customFormat="1" spans="1:15">
      <c r="A16" s="21"/>
      <c r="B16" s="28" t="s">
        <v>112</v>
      </c>
      <c r="C16" s="27" t="s">
        <v>203</v>
      </c>
      <c r="D16" s="11">
        <v>5</v>
      </c>
      <c r="E16" s="11">
        <v>7</v>
      </c>
      <c r="F16" s="11"/>
      <c r="G16" s="11"/>
      <c r="H16" s="11">
        <v>7</v>
      </c>
      <c r="I16" s="11">
        <f t="shared" si="0"/>
        <v>17</v>
      </c>
      <c r="J16" s="16">
        <f t="shared" ref="J16:J61" si="5">(I16/I$62)</f>
        <v>0.0191226096737908</v>
      </c>
      <c r="K16" s="11">
        <v>3</v>
      </c>
      <c r="L16" s="16">
        <f t="shared" si="2"/>
        <v>0.0169491525423729</v>
      </c>
      <c r="M16" s="11">
        <v>1</v>
      </c>
      <c r="N16" s="16">
        <f t="shared" si="3"/>
        <v>0.00606060606060606</v>
      </c>
      <c r="O16" s="17">
        <f t="shared" si="4"/>
        <v>0.957113651282022</v>
      </c>
    </row>
    <row r="17" s="11" customFormat="1" spans="1:15">
      <c r="A17" s="21"/>
      <c r="B17" s="11" t="s">
        <v>114</v>
      </c>
      <c r="C17" s="27" t="s">
        <v>115</v>
      </c>
      <c r="D17" s="11">
        <v>4</v>
      </c>
      <c r="E17" s="11">
        <v>3</v>
      </c>
      <c r="F17" s="11"/>
      <c r="G17" s="11"/>
      <c r="H17" s="11">
        <v>3</v>
      </c>
      <c r="I17" s="11">
        <f t="shared" si="0"/>
        <v>11</v>
      </c>
      <c r="J17" s="16">
        <f t="shared" si="5"/>
        <v>0.0123734533183352</v>
      </c>
      <c r="K17" s="11">
        <v>2</v>
      </c>
      <c r="L17" s="16">
        <f t="shared" si="2"/>
        <v>0.0112994350282486</v>
      </c>
      <c r="M17" s="11">
        <v>2</v>
      </c>
      <c r="N17" s="16">
        <f t="shared" si="3"/>
        <v>0.0121212121212121</v>
      </c>
      <c r="O17" s="17">
        <f t="shared" si="4"/>
        <v>0.712754840556173</v>
      </c>
    </row>
    <row r="18" s="11" customFormat="1" spans="1:15">
      <c r="A18" s="21"/>
      <c r="B18" s="11" t="s">
        <v>116</v>
      </c>
      <c r="C18" s="27" t="s">
        <v>117</v>
      </c>
      <c r="D18" s="11">
        <v>5</v>
      </c>
      <c r="E18" s="11">
        <v>4</v>
      </c>
      <c r="F18" s="11"/>
      <c r="G18" s="11"/>
      <c r="H18" s="11">
        <v>4</v>
      </c>
      <c r="I18" s="11">
        <f t="shared" si="0"/>
        <v>14</v>
      </c>
      <c r="J18" s="16">
        <f t="shared" si="5"/>
        <v>0.015748031496063</v>
      </c>
      <c r="K18" s="11">
        <v>2</v>
      </c>
      <c r="L18" s="16">
        <f t="shared" si="2"/>
        <v>0.0112994350282486</v>
      </c>
      <c r="M18" s="11">
        <v>2</v>
      </c>
      <c r="N18" s="16">
        <f t="shared" si="3"/>
        <v>0.0121212121212121</v>
      </c>
      <c r="O18" s="17">
        <f t="shared" si="4"/>
        <v>0.90714252434422</v>
      </c>
    </row>
    <row r="19" s="11" customFormat="1" spans="1:15">
      <c r="A19" s="21"/>
      <c r="B19" s="11" t="s">
        <v>204</v>
      </c>
      <c r="C19" s="27" t="s">
        <v>205</v>
      </c>
      <c r="D19" s="11">
        <v>6</v>
      </c>
      <c r="E19" s="11">
        <v>7</v>
      </c>
      <c r="F19" s="11"/>
      <c r="G19" s="11"/>
      <c r="H19" s="11">
        <v>7</v>
      </c>
      <c r="I19" s="11">
        <f t="shared" si="0"/>
        <v>19</v>
      </c>
      <c r="J19" s="16">
        <f t="shared" si="5"/>
        <v>0.0213723284589426</v>
      </c>
      <c r="K19" s="11">
        <v>2</v>
      </c>
      <c r="L19" s="16">
        <f t="shared" si="2"/>
        <v>0.0112994350282486</v>
      </c>
      <c r="M19" s="11">
        <v>2</v>
      </c>
      <c r="N19" s="16">
        <f t="shared" si="3"/>
        <v>0.0121212121212121</v>
      </c>
      <c r="O19" s="17">
        <f t="shared" si="4"/>
        <v>1.2311219973243</v>
      </c>
    </row>
    <row r="20" s="11" customFormat="1" spans="1:15">
      <c r="A20" s="21"/>
      <c r="B20" s="11" t="s">
        <v>120</v>
      </c>
      <c r="C20" s="27" t="s">
        <v>121</v>
      </c>
      <c r="D20" s="11">
        <v>5</v>
      </c>
      <c r="E20" s="11">
        <v>4</v>
      </c>
      <c r="F20" s="11"/>
      <c r="G20" s="11"/>
      <c r="H20" s="11">
        <v>4</v>
      </c>
      <c r="I20" s="11">
        <f t="shared" si="0"/>
        <v>14</v>
      </c>
      <c r="J20" s="16">
        <f t="shared" si="5"/>
        <v>0.015748031496063</v>
      </c>
      <c r="K20" s="11">
        <v>2</v>
      </c>
      <c r="L20" s="16">
        <f t="shared" si="2"/>
        <v>0.0112994350282486</v>
      </c>
      <c r="M20" s="11">
        <v>2</v>
      </c>
      <c r="N20" s="16">
        <f t="shared" si="3"/>
        <v>0.0121212121212121</v>
      </c>
      <c r="O20" s="17">
        <f t="shared" si="4"/>
        <v>0.90714252434422</v>
      </c>
    </row>
    <row r="21" s="11" customFormat="1" spans="1:15">
      <c r="A21" s="21"/>
      <c r="B21" s="11" t="s">
        <v>122</v>
      </c>
      <c r="C21" s="27" t="s">
        <v>123</v>
      </c>
      <c r="D21" s="11">
        <v>5</v>
      </c>
      <c r="E21" s="11">
        <v>6</v>
      </c>
      <c r="F21" s="11"/>
      <c r="G21" s="11"/>
      <c r="H21" s="11">
        <v>6</v>
      </c>
      <c r="I21" s="11">
        <f t="shared" si="0"/>
        <v>16</v>
      </c>
      <c r="J21" s="16">
        <f t="shared" si="5"/>
        <v>0.0179977502812148</v>
      </c>
      <c r="K21" s="11">
        <v>2</v>
      </c>
      <c r="L21" s="16">
        <f t="shared" si="2"/>
        <v>0.0112994350282486</v>
      </c>
      <c r="M21" s="11">
        <v>2</v>
      </c>
      <c r="N21" s="16">
        <f t="shared" si="3"/>
        <v>0.0121212121212121</v>
      </c>
      <c r="O21" s="17">
        <f t="shared" si="4"/>
        <v>1.03673431353625</v>
      </c>
    </row>
    <row r="22" s="11" customFormat="1" spans="1:15">
      <c r="A22" s="21"/>
      <c r="B22" s="11" t="s">
        <v>124</v>
      </c>
      <c r="C22" s="27" t="s">
        <v>125</v>
      </c>
      <c r="D22" s="11">
        <v>6</v>
      </c>
      <c r="E22" s="11">
        <v>8</v>
      </c>
      <c r="F22" s="11"/>
      <c r="G22" s="11"/>
      <c r="H22" s="11">
        <v>8</v>
      </c>
      <c r="I22" s="11">
        <f t="shared" si="0"/>
        <v>20</v>
      </c>
      <c r="J22" s="16">
        <f t="shared" si="5"/>
        <v>0.0224971878515186</v>
      </c>
      <c r="K22" s="11">
        <v>2</v>
      </c>
      <c r="L22" s="16">
        <f t="shared" si="2"/>
        <v>0.0112994350282486</v>
      </c>
      <c r="M22" s="11">
        <v>2</v>
      </c>
      <c r="N22" s="16">
        <f t="shared" si="3"/>
        <v>0.0121212121212121</v>
      </c>
      <c r="O22" s="17">
        <f t="shared" si="4"/>
        <v>1.29591789192031</v>
      </c>
    </row>
    <row r="23" s="11" customFormat="1" spans="1:15">
      <c r="A23" s="21"/>
      <c r="B23" s="11" t="s">
        <v>126</v>
      </c>
      <c r="C23" s="27" t="s">
        <v>127</v>
      </c>
      <c r="D23" s="11">
        <v>5</v>
      </c>
      <c r="E23" s="11">
        <v>7</v>
      </c>
      <c r="F23" s="11"/>
      <c r="G23" s="11"/>
      <c r="H23" s="11">
        <v>7</v>
      </c>
      <c r="I23" s="11">
        <f t="shared" si="0"/>
        <v>17</v>
      </c>
      <c r="J23" s="16">
        <f t="shared" si="5"/>
        <v>0.0191226096737908</v>
      </c>
      <c r="K23" s="11">
        <v>2</v>
      </c>
      <c r="L23" s="16">
        <f t="shared" si="2"/>
        <v>0.0112994350282486</v>
      </c>
      <c r="M23" s="11">
        <v>2</v>
      </c>
      <c r="N23" s="16">
        <f t="shared" si="3"/>
        <v>0.0121212121212121</v>
      </c>
      <c r="O23" s="17">
        <f t="shared" si="4"/>
        <v>1.10153020813227</v>
      </c>
    </row>
    <row r="24" s="11" customFormat="1" spans="1:15">
      <c r="A24" s="21"/>
      <c r="B24" s="11" t="s">
        <v>128</v>
      </c>
      <c r="C24" s="27" t="s">
        <v>129</v>
      </c>
      <c r="D24" s="11">
        <v>6</v>
      </c>
      <c r="E24" s="11">
        <v>7</v>
      </c>
      <c r="F24" s="11"/>
      <c r="G24" s="11"/>
      <c r="H24" s="11">
        <v>7</v>
      </c>
      <c r="I24" s="11">
        <f t="shared" si="0"/>
        <v>19</v>
      </c>
      <c r="J24" s="16">
        <f t="shared" si="5"/>
        <v>0.0213723284589426</v>
      </c>
      <c r="K24" s="11">
        <v>2</v>
      </c>
      <c r="L24" s="16">
        <f t="shared" si="2"/>
        <v>0.0112994350282486</v>
      </c>
      <c r="M24" s="11">
        <v>2</v>
      </c>
      <c r="N24" s="16">
        <f t="shared" si="3"/>
        <v>0.0121212121212121</v>
      </c>
      <c r="O24" s="17">
        <f t="shared" si="4"/>
        <v>1.2311219973243</v>
      </c>
    </row>
    <row r="25" s="11" customFormat="1" spans="1:15">
      <c r="A25" s="21"/>
      <c r="B25" s="11" t="s">
        <v>130</v>
      </c>
      <c r="C25" s="27" t="s">
        <v>131</v>
      </c>
      <c r="D25" s="11">
        <v>5</v>
      </c>
      <c r="E25" s="11">
        <v>4</v>
      </c>
      <c r="F25" s="11"/>
      <c r="G25" s="11"/>
      <c r="H25" s="11">
        <v>4</v>
      </c>
      <c r="I25" s="11">
        <f t="shared" si="0"/>
        <v>14</v>
      </c>
      <c r="J25" s="16">
        <f t="shared" si="5"/>
        <v>0.015748031496063</v>
      </c>
      <c r="K25" s="11">
        <v>2</v>
      </c>
      <c r="L25" s="16">
        <f t="shared" si="2"/>
        <v>0.0112994350282486</v>
      </c>
      <c r="M25" s="11">
        <v>2</v>
      </c>
      <c r="N25" s="16">
        <f t="shared" si="3"/>
        <v>0.0121212121212121</v>
      </c>
      <c r="O25" s="17">
        <f t="shared" si="4"/>
        <v>0.90714252434422</v>
      </c>
    </row>
    <row r="26" s="11" customFormat="1" spans="1:15">
      <c r="A26" s="21"/>
      <c r="B26" s="28" t="s">
        <v>132</v>
      </c>
      <c r="C26" s="27" t="s">
        <v>206</v>
      </c>
      <c r="D26" s="11">
        <v>5</v>
      </c>
      <c r="E26" s="11">
        <v>4</v>
      </c>
      <c r="F26" s="11"/>
      <c r="G26" s="11"/>
      <c r="H26" s="11">
        <v>4</v>
      </c>
      <c r="I26" s="11">
        <f t="shared" si="0"/>
        <v>14</v>
      </c>
      <c r="J26" s="16">
        <f t="shared" si="5"/>
        <v>0.015748031496063</v>
      </c>
      <c r="K26" s="11">
        <v>2</v>
      </c>
      <c r="L26" s="16">
        <f t="shared" si="2"/>
        <v>0.0112994350282486</v>
      </c>
      <c r="M26" s="11">
        <v>2</v>
      </c>
      <c r="N26" s="16">
        <f t="shared" si="3"/>
        <v>0.0121212121212121</v>
      </c>
      <c r="O26" s="17">
        <f t="shared" si="4"/>
        <v>0.90714252434422</v>
      </c>
    </row>
    <row r="27" s="11" customFormat="1" spans="1:15">
      <c r="A27" s="21"/>
      <c r="B27" s="28" t="s">
        <v>207</v>
      </c>
      <c r="C27" s="26" t="s">
        <v>208</v>
      </c>
      <c r="D27" s="11">
        <v>5</v>
      </c>
      <c r="E27" s="11">
        <v>6</v>
      </c>
      <c r="F27" s="11"/>
      <c r="G27" s="11"/>
      <c r="H27" s="11">
        <v>6</v>
      </c>
      <c r="I27" s="11">
        <f t="shared" si="0"/>
        <v>16</v>
      </c>
      <c r="J27" s="16">
        <f t="shared" si="5"/>
        <v>0.0179977502812148</v>
      </c>
      <c r="K27" s="11">
        <v>3</v>
      </c>
      <c r="L27" s="16">
        <f t="shared" si="2"/>
        <v>0.0169491525423729</v>
      </c>
      <c r="M27" s="11">
        <v>3</v>
      </c>
      <c r="N27" s="16">
        <f t="shared" si="3"/>
        <v>0.0181818181818182</v>
      </c>
      <c r="O27" s="17">
        <f t="shared" si="4"/>
        <v>0.691156209024168</v>
      </c>
    </row>
    <row r="28" s="11" customFormat="1" spans="2:15">
      <c r="B28" s="11" t="s">
        <v>209</v>
      </c>
      <c r="C28" s="27" t="s">
        <v>210</v>
      </c>
      <c r="D28" s="11">
        <v>5</v>
      </c>
      <c r="E28" s="11">
        <v>4</v>
      </c>
      <c r="F28" s="11"/>
      <c r="G28" s="11"/>
      <c r="H28" s="11">
        <v>4</v>
      </c>
      <c r="I28" s="11">
        <f t="shared" si="0"/>
        <v>14</v>
      </c>
      <c r="J28" s="16">
        <f t="shared" si="5"/>
        <v>0.015748031496063</v>
      </c>
      <c r="K28" s="11">
        <v>4</v>
      </c>
      <c r="L28" s="16">
        <f t="shared" si="2"/>
        <v>0.0225988700564972</v>
      </c>
      <c r="M28" s="11">
        <v>3</v>
      </c>
      <c r="N28" s="16">
        <f t="shared" si="3"/>
        <v>0.0181818181818182</v>
      </c>
      <c r="O28" s="17">
        <f t="shared" si="4"/>
        <v>0.496943554665067</v>
      </c>
    </row>
    <row r="29" s="11" customFormat="1" spans="2:15">
      <c r="B29" s="11" t="s">
        <v>211</v>
      </c>
      <c r="C29" s="26" t="s">
        <v>212</v>
      </c>
      <c r="D29" s="11">
        <v>5</v>
      </c>
      <c r="E29" s="11">
        <v>7</v>
      </c>
      <c r="F29" s="11"/>
      <c r="G29" s="11"/>
      <c r="H29" s="11">
        <v>7</v>
      </c>
      <c r="I29" s="11">
        <f t="shared" si="0"/>
        <v>17</v>
      </c>
      <c r="J29" s="16">
        <f t="shared" si="5"/>
        <v>0.0191226096737908</v>
      </c>
      <c r="K29" s="11">
        <v>3</v>
      </c>
      <c r="L29" s="16">
        <f t="shared" si="2"/>
        <v>0.0169491525423729</v>
      </c>
      <c r="M29" s="11">
        <v>3</v>
      </c>
      <c r="N29" s="16">
        <f t="shared" si="3"/>
        <v>0.0181818181818182</v>
      </c>
      <c r="O29" s="17">
        <f t="shared" si="4"/>
        <v>0.734353472088178</v>
      </c>
    </row>
    <row r="30" s="11" customFormat="1" spans="2:15">
      <c r="B30" s="11" t="s">
        <v>213</v>
      </c>
      <c r="C30" s="27" t="s">
        <v>214</v>
      </c>
      <c r="D30" s="11">
        <v>5</v>
      </c>
      <c r="E30" s="11">
        <v>4</v>
      </c>
      <c r="F30" s="11"/>
      <c r="G30" s="11"/>
      <c r="H30" s="11">
        <v>4</v>
      </c>
      <c r="I30" s="11">
        <f t="shared" si="0"/>
        <v>14</v>
      </c>
      <c r="J30" s="16">
        <f t="shared" si="5"/>
        <v>0.015748031496063</v>
      </c>
      <c r="K30" s="11">
        <v>6</v>
      </c>
      <c r="L30" s="16">
        <f t="shared" si="2"/>
        <v>0.0338983050847458</v>
      </c>
      <c r="M30" s="11">
        <v>3</v>
      </c>
      <c r="N30" s="16">
        <f t="shared" si="3"/>
        <v>0.0181818181818182</v>
      </c>
      <c r="O30" s="17">
        <f t="shared" si="4"/>
        <v>0.366325177094799</v>
      </c>
    </row>
    <row r="31" s="11" customFormat="1" spans="2:15">
      <c r="B31" s="11" t="s">
        <v>140</v>
      </c>
      <c r="C31" s="27" t="s">
        <v>215</v>
      </c>
      <c r="D31" s="11">
        <v>4</v>
      </c>
      <c r="E31" s="11">
        <v>4</v>
      </c>
      <c r="F31" s="11"/>
      <c r="G31" s="11"/>
      <c r="H31" s="11">
        <v>4</v>
      </c>
      <c r="I31" s="11">
        <f t="shared" si="0"/>
        <v>12</v>
      </c>
      <c r="J31" s="16">
        <f t="shared" si="5"/>
        <v>0.0134983127109111</v>
      </c>
      <c r="K31" s="11">
        <v>3</v>
      </c>
      <c r="L31" s="16">
        <f t="shared" si="2"/>
        <v>0.0169491525423729</v>
      </c>
      <c r="M31" s="11">
        <v>3</v>
      </c>
      <c r="N31" s="16">
        <f t="shared" si="3"/>
        <v>0.0181818181818182</v>
      </c>
      <c r="O31" s="17">
        <f t="shared" si="4"/>
        <v>0.518367156768126</v>
      </c>
    </row>
    <row r="32" s="11" customFormat="1" spans="2:15">
      <c r="B32" s="11" t="s">
        <v>216</v>
      </c>
      <c r="C32" s="26" t="s">
        <v>217</v>
      </c>
      <c r="D32" s="11">
        <v>5</v>
      </c>
      <c r="E32" s="11">
        <v>8</v>
      </c>
      <c r="F32" s="11"/>
      <c r="G32" s="11"/>
      <c r="H32" s="11">
        <v>8</v>
      </c>
      <c r="I32" s="11">
        <f t="shared" si="0"/>
        <v>18</v>
      </c>
      <c r="J32" s="16">
        <f t="shared" si="5"/>
        <v>0.0202474690663667</v>
      </c>
      <c r="K32" s="11">
        <v>5</v>
      </c>
      <c r="L32" s="16">
        <f t="shared" si="2"/>
        <v>0.0282485875706215</v>
      </c>
      <c r="M32" s="11">
        <v>3</v>
      </c>
      <c r="N32" s="16">
        <f t="shared" si="3"/>
        <v>0.0181818181818182</v>
      </c>
      <c r="O32" s="17">
        <f t="shared" si="4"/>
        <v>0.542253401268445</v>
      </c>
    </row>
    <row r="33" s="11" customFormat="1" spans="2:15">
      <c r="B33" s="28" t="s">
        <v>62</v>
      </c>
      <c r="C33" s="26" t="s">
        <v>218</v>
      </c>
      <c r="D33" s="11">
        <v>5</v>
      </c>
      <c r="E33" s="11">
        <v>6</v>
      </c>
      <c r="F33" s="11"/>
      <c r="G33" s="11"/>
      <c r="H33" s="11">
        <v>6</v>
      </c>
      <c r="I33" s="11">
        <f t="shared" si="0"/>
        <v>16</v>
      </c>
      <c r="J33" s="16">
        <f t="shared" si="5"/>
        <v>0.0179977502812148</v>
      </c>
      <c r="K33" s="11">
        <v>3</v>
      </c>
      <c r="L33" s="16">
        <f t="shared" si="2"/>
        <v>0.0169491525423729</v>
      </c>
      <c r="M33" s="11">
        <v>3</v>
      </c>
      <c r="N33" s="16">
        <f t="shared" si="3"/>
        <v>0.0181818181818182</v>
      </c>
      <c r="O33" s="17">
        <f t="shared" si="4"/>
        <v>0.691156209024168</v>
      </c>
    </row>
    <row r="34" s="11" customFormat="1" spans="2:15">
      <c r="B34" s="11" t="s">
        <v>219</v>
      </c>
      <c r="C34" s="11" t="s">
        <v>220</v>
      </c>
      <c r="D34" s="11">
        <v>5</v>
      </c>
      <c r="E34" s="11">
        <v>4</v>
      </c>
      <c r="F34" s="11"/>
      <c r="G34" s="11"/>
      <c r="H34" s="11">
        <v>4</v>
      </c>
      <c r="I34" s="11">
        <f t="shared" si="0"/>
        <v>14</v>
      </c>
      <c r="J34" s="16">
        <f t="shared" si="5"/>
        <v>0.015748031496063</v>
      </c>
      <c r="K34" s="11">
        <v>4</v>
      </c>
      <c r="L34" s="16">
        <f t="shared" si="2"/>
        <v>0.0225988700564972</v>
      </c>
      <c r="M34" s="11">
        <v>3</v>
      </c>
      <c r="N34" s="16">
        <f t="shared" si="3"/>
        <v>0.0181818181818182</v>
      </c>
      <c r="O34" s="17">
        <f t="shared" si="4"/>
        <v>0.496943554665067</v>
      </c>
    </row>
    <row r="35" s="11" customFormat="1" spans="2:15">
      <c r="B35" s="11" t="s">
        <v>221</v>
      </c>
      <c r="C35" s="27" t="s">
        <v>222</v>
      </c>
      <c r="D35" s="11">
        <v>6</v>
      </c>
      <c r="E35" s="11">
        <v>8</v>
      </c>
      <c r="F35" s="11"/>
      <c r="G35" s="11"/>
      <c r="H35" s="11">
        <v>8</v>
      </c>
      <c r="I35" s="11">
        <f t="shared" si="0"/>
        <v>20</v>
      </c>
      <c r="J35" s="16">
        <f t="shared" si="5"/>
        <v>0.0224971878515186</v>
      </c>
      <c r="K35" s="11">
        <v>3</v>
      </c>
      <c r="L35" s="16">
        <f t="shared" si="2"/>
        <v>0.0169491525423729</v>
      </c>
      <c r="M35" s="11">
        <v>3</v>
      </c>
      <c r="N35" s="16">
        <f t="shared" si="3"/>
        <v>0.0181818181818182</v>
      </c>
      <c r="O35" s="17">
        <f t="shared" si="4"/>
        <v>0.86394526128021</v>
      </c>
    </row>
    <row r="36" s="11" customFormat="1" spans="2:15">
      <c r="B36" s="11" t="s">
        <v>223</v>
      </c>
      <c r="C36" s="26" t="s">
        <v>224</v>
      </c>
      <c r="D36" s="11">
        <v>5</v>
      </c>
      <c r="E36" s="11">
        <v>6</v>
      </c>
      <c r="F36" s="11"/>
      <c r="G36" s="11"/>
      <c r="H36" s="11">
        <v>6</v>
      </c>
      <c r="I36" s="11">
        <f t="shared" si="0"/>
        <v>16</v>
      </c>
      <c r="J36" s="16">
        <f t="shared" si="5"/>
        <v>0.0179977502812148</v>
      </c>
      <c r="K36" s="11">
        <v>4</v>
      </c>
      <c r="L36" s="16">
        <f t="shared" si="2"/>
        <v>0.0225988700564972</v>
      </c>
      <c r="M36" s="11">
        <v>3</v>
      </c>
      <c r="N36" s="16">
        <f t="shared" si="3"/>
        <v>0.0181818181818182</v>
      </c>
      <c r="O36" s="17">
        <f t="shared" si="4"/>
        <v>0.567935491045791</v>
      </c>
    </row>
    <row r="37" s="11" customFormat="1" spans="2:15">
      <c r="B37" s="11" t="s">
        <v>146</v>
      </c>
      <c r="C37" s="27" t="s">
        <v>147</v>
      </c>
      <c r="D37" s="11">
        <v>5</v>
      </c>
      <c r="E37" s="11">
        <v>6</v>
      </c>
      <c r="F37" s="11"/>
      <c r="G37" s="11"/>
      <c r="H37" s="11">
        <v>6</v>
      </c>
      <c r="I37" s="11">
        <f t="shared" si="0"/>
        <v>16</v>
      </c>
      <c r="J37" s="16">
        <f t="shared" si="5"/>
        <v>0.0179977502812148</v>
      </c>
      <c r="K37" s="11">
        <v>5</v>
      </c>
      <c r="L37" s="16">
        <f t="shared" si="2"/>
        <v>0.0282485875706215</v>
      </c>
      <c r="M37" s="11">
        <v>4</v>
      </c>
      <c r="N37" s="16">
        <f t="shared" si="3"/>
        <v>0.0242424242424242</v>
      </c>
      <c r="O37" s="17">
        <f t="shared" si="4"/>
        <v>0.445822134828566</v>
      </c>
    </row>
    <row r="38" s="11" customFormat="1" spans="2:15">
      <c r="B38" s="28" t="s">
        <v>148</v>
      </c>
      <c r="C38" s="28" t="s">
        <v>149</v>
      </c>
      <c r="D38" s="11">
        <v>6</v>
      </c>
      <c r="E38" s="11">
        <v>8</v>
      </c>
      <c r="F38" s="11"/>
      <c r="G38" s="11"/>
      <c r="H38" s="11">
        <v>8</v>
      </c>
      <c r="I38" s="11">
        <f t="shared" si="0"/>
        <v>20</v>
      </c>
      <c r="J38" s="16">
        <f t="shared" si="5"/>
        <v>0.0224971878515186</v>
      </c>
      <c r="K38" s="11">
        <v>4</v>
      </c>
      <c r="L38" s="16">
        <f t="shared" si="2"/>
        <v>0.0225988700564972</v>
      </c>
      <c r="M38" s="11">
        <v>4</v>
      </c>
      <c r="N38" s="16">
        <f t="shared" si="3"/>
        <v>0.0242424242424242</v>
      </c>
      <c r="O38" s="17">
        <f t="shared" si="4"/>
        <v>0.647958945960157</v>
      </c>
    </row>
    <row r="39" s="11" customFormat="1" spans="2:15">
      <c r="B39" s="28" t="s">
        <v>150</v>
      </c>
      <c r="C39" s="26" t="s">
        <v>151</v>
      </c>
      <c r="D39" s="11">
        <v>4</v>
      </c>
      <c r="E39" s="11">
        <v>3</v>
      </c>
      <c r="F39" s="11"/>
      <c r="G39" s="11"/>
      <c r="H39" s="11">
        <v>3</v>
      </c>
      <c r="I39" s="11">
        <f t="shared" ref="I39:I61" si="6">D39*2+H39</f>
        <v>11</v>
      </c>
      <c r="J39" s="16">
        <f t="shared" si="5"/>
        <v>0.0123734533183352</v>
      </c>
      <c r="K39" s="11">
        <v>3</v>
      </c>
      <c r="L39" s="16">
        <f t="shared" ref="L39:L61" si="7">(K39/K$62)</f>
        <v>0.0169491525423729</v>
      </c>
      <c r="M39" s="11">
        <v>4</v>
      </c>
      <c r="N39" s="16">
        <f t="shared" ref="N39:N61" si="8">M39/M$62</f>
        <v>0.0242424242424242</v>
      </c>
      <c r="O39" s="17">
        <f t="shared" ref="O39:O61" si="9">J39/(L39+N39*0.5)</f>
        <v>0.425638049660754</v>
      </c>
    </row>
    <row r="40" s="11" customFormat="1" spans="2:15">
      <c r="B40" s="11" t="s">
        <v>152</v>
      </c>
      <c r="C40" s="27" t="s">
        <v>153</v>
      </c>
      <c r="D40" s="11">
        <v>4</v>
      </c>
      <c r="E40" s="11">
        <v>5</v>
      </c>
      <c r="F40" s="11"/>
      <c r="G40" s="11"/>
      <c r="H40" s="11">
        <v>5</v>
      </c>
      <c r="I40" s="11">
        <f t="shared" si="6"/>
        <v>13</v>
      </c>
      <c r="J40" s="16">
        <f t="shared" si="5"/>
        <v>0.0146231721034871</v>
      </c>
      <c r="K40" s="11">
        <v>5</v>
      </c>
      <c r="L40" s="16">
        <f t="shared" si="7"/>
        <v>0.0282485875706215</v>
      </c>
      <c r="M40" s="11">
        <v>4</v>
      </c>
      <c r="N40" s="16">
        <f t="shared" si="8"/>
        <v>0.0242424242424242</v>
      </c>
      <c r="O40" s="17">
        <f t="shared" si="9"/>
        <v>0.36223048454821</v>
      </c>
    </row>
    <row r="41" s="11" customFormat="1" spans="2:15">
      <c r="B41" s="11" t="s">
        <v>154</v>
      </c>
      <c r="C41" s="28" t="s">
        <v>155</v>
      </c>
      <c r="D41" s="11">
        <v>5</v>
      </c>
      <c r="E41" s="11">
        <v>4</v>
      </c>
      <c r="F41" s="11"/>
      <c r="G41" s="11"/>
      <c r="H41" s="11">
        <v>4</v>
      </c>
      <c r="I41" s="11">
        <f t="shared" si="6"/>
        <v>14</v>
      </c>
      <c r="J41" s="16">
        <f t="shared" si="5"/>
        <v>0.015748031496063</v>
      </c>
      <c r="K41" s="11">
        <v>4</v>
      </c>
      <c r="L41" s="16">
        <f t="shared" si="7"/>
        <v>0.0225988700564972</v>
      </c>
      <c r="M41" s="11">
        <v>4</v>
      </c>
      <c r="N41" s="16">
        <f t="shared" si="8"/>
        <v>0.0242424242424242</v>
      </c>
      <c r="O41" s="17">
        <f t="shared" si="9"/>
        <v>0.45357126217211</v>
      </c>
    </row>
    <row r="42" s="11" customFormat="1" spans="2:15">
      <c r="B42" s="11" t="s">
        <v>225</v>
      </c>
      <c r="C42" s="28" t="s">
        <v>226</v>
      </c>
      <c r="D42" s="11">
        <v>6</v>
      </c>
      <c r="E42" s="11">
        <v>7</v>
      </c>
      <c r="F42" s="11"/>
      <c r="G42" s="11"/>
      <c r="H42" s="11">
        <v>7</v>
      </c>
      <c r="I42" s="11">
        <f t="shared" si="6"/>
        <v>19</v>
      </c>
      <c r="J42" s="16">
        <f t="shared" si="5"/>
        <v>0.0213723284589426</v>
      </c>
      <c r="K42" s="11">
        <v>6</v>
      </c>
      <c r="L42" s="16">
        <f t="shared" si="7"/>
        <v>0.0338983050847458</v>
      </c>
      <c r="M42" s="11">
        <v>5</v>
      </c>
      <c r="N42" s="16">
        <f t="shared" si="8"/>
        <v>0.0303030303030303</v>
      </c>
      <c r="O42" s="17">
        <f t="shared" si="9"/>
        <v>0.435726947744097</v>
      </c>
    </row>
    <row r="43" s="11" customFormat="1" spans="2:15">
      <c r="B43" s="11" t="s">
        <v>227</v>
      </c>
      <c r="C43" s="11" t="s">
        <v>228</v>
      </c>
      <c r="D43" s="11">
        <v>5</v>
      </c>
      <c r="E43" s="11">
        <v>4</v>
      </c>
      <c r="F43" s="11"/>
      <c r="G43" s="11"/>
      <c r="H43" s="11">
        <v>4</v>
      </c>
      <c r="I43" s="11">
        <f t="shared" si="6"/>
        <v>14</v>
      </c>
      <c r="J43" s="16">
        <f t="shared" si="5"/>
        <v>0.015748031496063</v>
      </c>
      <c r="K43" s="11">
        <v>5</v>
      </c>
      <c r="L43" s="16">
        <f t="shared" si="7"/>
        <v>0.0282485875706215</v>
      </c>
      <c r="M43" s="11">
        <v>5</v>
      </c>
      <c r="N43" s="16">
        <f t="shared" si="8"/>
        <v>0.0303030303030303</v>
      </c>
      <c r="O43" s="17">
        <f t="shared" si="9"/>
        <v>0.362857009737688</v>
      </c>
    </row>
    <row r="44" s="11" customFormat="1" spans="2:15">
      <c r="B44" s="11" t="s">
        <v>229</v>
      </c>
      <c r="C44" s="11" t="s">
        <v>230</v>
      </c>
      <c r="D44" s="11">
        <v>5</v>
      </c>
      <c r="E44" s="11">
        <v>6</v>
      </c>
      <c r="F44" s="11"/>
      <c r="G44" s="11"/>
      <c r="H44" s="11">
        <v>6</v>
      </c>
      <c r="I44" s="11">
        <f t="shared" si="6"/>
        <v>16</v>
      </c>
      <c r="J44" s="16">
        <f t="shared" si="5"/>
        <v>0.0179977502812148</v>
      </c>
      <c r="K44" s="11">
        <v>4</v>
      </c>
      <c r="L44" s="16">
        <f t="shared" si="7"/>
        <v>0.0225988700564972</v>
      </c>
      <c r="M44" s="11">
        <v>5</v>
      </c>
      <c r="N44" s="16">
        <f t="shared" si="8"/>
        <v>0.0303030303030303</v>
      </c>
      <c r="O44" s="17">
        <f t="shared" si="9"/>
        <v>0.47675673193912</v>
      </c>
    </row>
    <row r="45" s="11" customFormat="1" spans="2:15">
      <c r="B45" s="11" t="s">
        <v>231</v>
      </c>
      <c r="C45" s="11" t="s">
        <v>232</v>
      </c>
      <c r="D45" s="11">
        <v>6</v>
      </c>
      <c r="E45" s="11">
        <v>8</v>
      </c>
      <c r="F45" s="11"/>
      <c r="G45" s="11"/>
      <c r="H45" s="11">
        <v>8</v>
      </c>
      <c r="I45" s="11">
        <f t="shared" si="6"/>
        <v>20</v>
      </c>
      <c r="J45" s="16">
        <f t="shared" si="5"/>
        <v>0.0224971878515186</v>
      </c>
      <c r="K45" s="11">
        <v>6</v>
      </c>
      <c r="L45" s="16">
        <f t="shared" si="7"/>
        <v>0.0338983050847458</v>
      </c>
      <c r="M45" s="11">
        <v>5</v>
      </c>
      <c r="N45" s="16">
        <f t="shared" si="8"/>
        <v>0.0303030303030303</v>
      </c>
      <c r="O45" s="17">
        <f t="shared" si="9"/>
        <v>0.458659944993787</v>
      </c>
    </row>
    <row r="46" s="11" customFormat="1" spans="2:15">
      <c r="B46" s="11" t="s">
        <v>233</v>
      </c>
      <c r="C46" s="11" t="s">
        <v>234</v>
      </c>
      <c r="D46" s="11">
        <v>5</v>
      </c>
      <c r="E46" s="11">
        <v>7</v>
      </c>
      <c r="F46" s="11"/>
      <c r="G46" s="11"/>
      <c r="H46" s="11">
        <v>7</v>
      </c>
      <c r="I46" s="11">
        <f t="shared" si="6"/>
        <v>17</v>
      </c>
      <c r="J46" s="16">
        <f t="shared" si="5"/>
        <v>0.0191226096737908</v>
      </c>
      <c r="K46" s="11">
        <v>5</v>
      </c>
      <c r="L46" s="16">
        <f t="shared" si="7"/>
        <v>0.0282485875706215</v>
      </c>
      <c r="M46" s="11">
        <v>5</v>
      </c>
      <c r="N46" s="16">
        <f t="shared" si="8"/>
        <v>0.0303030303030303</v>
      </c>
      <c r="O46" s="17">
        <f t="shared" si="9"/>
        <v>0.440612083252907</v>
      </c>
    </row>
    <row r="47" s="11" customFormat="1" spans="2:15">
      <c r="B47" s="11" t="s">
        <v>156</v>
      </c>
      <c r="C47" s="11" t="s">
        <v>157</v>
      </c>
      <c r="D47" s="11">
        <v>6</v>
      </c>
      <c r="E47" s="11">
        <v>7</v>
      </c>
      <c r="F47" s="11"/>
      <c r="G47" s="11"/>
      <c r="H47" s="11">
        <v>7</v>
      </c>
      <c r="I47" s="11">
        <f t="shared" si="6"/>
        <v>19</v>
      </c>
      <c r="J47" s="16">
        <f t="shared" si="5"/>
        <v>0.0213723284589426</v>
      </c>
      <c r="K47" s="11">
        <v>2</v>
      </c>
      <c r="L47" s="16">
        <f t="shared" si="7"/>
        <v>0.0112994350282486</v>
      </c>
      <c r="M47" s="11">
        <v>3</v>
      </c>
      <c r="N47" s="16">
        <f t="shared" si="8"/>
        <v>0.0181818181818182</v>
      </c>
      <c r="O47" s="17">
        <f t="shared" si="9"/>
        <v>1.04815928235671</v>
      </c>
    </row>
    <row r="48" s="11" customFormat="1" spans="2:15">
      <c r="B48" s="11" t="s">
        <v>158</v>
      </c>
      <c r="C48" s="11" t="s">
        <v>159</v>
      </c>
      <c r="D48" s="11">
        <v>5</v>
      </c>
      <c r="E48" s="11">
        <v>4</v>
      </c>
      <c r="F48" s="11"/>
      <c r="G48" s="11"/>
      <c r="H48" s="11">
        <v>4</v>
      </c>
      <c r="I48" s="11">
        <f t="shared" si="6"/>
        <v>14</v>
      </c>
      <c r="J48" s="16">
        <f t="shared" si="5"/>
        <v>0.015748031496063</v>
      </c>
      <c r="K48" s="11">
        <v>4</v>
      </c>
      <c r="L48" s="16">
        <f t="shared" si="7"/>
        <v>0.0225988700564972</v>
      </c>
      <c r="M48" s="11">
        <v>3</v>
      </c>
      <c r="N48" s="16">
        <f t="shared" si="8"/>
        <v>0.0181818181818182</v>
      </c>
      <c r="O48" s="17">
        <f t="shared" si="9"/>
        <v>0.496943554665067</v>
      </c>
    </row>
    <row r="49" s="11" customFormat="1" spans="2:15">
      <c r="B49" s="11" t="s">
        <v>160</v>
      </c>
      <c r="C49" s="11" t="s">
        <v>161</v>
      </c>
      <c r="D49" s="11">
        <v>5</v>
      </c>
      <c r="E49" s="11">
        <v>4</v>
      </c>
      <c r="F49" s="11"/>
      <c r="G49" s="11"/>
      <c r="H49" s="11">
        <v>4</v>
      </c>
      <c r="I49" s="11">
        <f t="shared" si="6"/>
        <v>14</v>
      </c>
      <c r="J49" s="16">
        <f t="shared" si="5"/>
        <v>0.015748031496063</v>
      </c>
      <c r="K49" s="11">
        <v>3</v>
      </c>
      <c r="L49" s="16">
        <f t="shared" si="7"/>
        <v>0.0169491525423729</v>
      </c>
      <c r="M49" s="11">
        <v>3</v>
      </c>
      <c r="N49" s="16">
        <f t="shared" si="8"/>
        <v>0.0181818181818182</v>
      </c>
      <c r="O49" s="17">
        <f t="shared" si="9"/>
        <v>0.604761682896147</v>
      </c>
    </row>
    <row r="50" s="11" customFormat="1" spans="2:15">
      <c r="B50" s="11" t="s">
        <v>162</v>
      </c>
      <c r="C50" s="11" t="s">
        <v>163</v>
      </c>
      <c r="D50" s="11">
        <v>5</v>
      </c>
      <c r="E50" s="11">
        <v>6</v>
      </c>
      <c r="F50" s="11"/>
      <c r="G50" s="11"/>
      <c r="H50" s="11">
        <v>6</v>
      </c>
      <c r="I50" s="11">
        <f t="shared" si="6"/>
        <v>16</v>
      </c>
      <c r="J50" s="16">
        <f t="shared" si="5"/>
        <v>0.0179977502812148</v>
      </c>
      <c r="K50" s="11">
        <v>5</v>
      </c>
      <c r="L50" s="16">
        <f t="shared" si="7"/>
        <v>0.0282485875706215</v>
      </c>
      <c r="M50" s="11">
        <v>3</v>
      </c>
      <c r="N50" s="16">
        <f t="shared" si="8"/>
        <v>0.0181818181818182</v>
      </c>
      <c r="O50" s="17">
        <f t="shared" si="9"/>
        <v>0.482003023349729</v>
      </c>
    </row>
    <row r="51" s="11" customFormat="1" spans="2:15">
      <c r="B51" s="11" t="s">
        <v>164</v>
      </c>
      <c r="C51" s="27" t="s">
        <v>235</v>
      </c>
      <c r="D51" s="11">
        <v>5</v>
      </c>
      <c r="E51" s="11">
        <v>4</v>
      </c>
      <c r="F51" s="11"/>
      <c r="G51" s="11"/>
      <c r="H51" s="11">
        <v>4</v>
      </c>
      <c r="I51" s="11">
        <f t="shared" si="6"/>
        <v>14</v>
      </c>
      <c r="J51" s="16">
        <f t="shared" si="5"/>
        <v>0.015748031496063</v>
      </c>
      <c r="K51" s="11">
        <v>3</v>
      </c>
      <c r="L51" s="16">
        <f t="shared" si="7"/>
        <v>0.0169491525423729</v>
      </c>
      <c r="M51" s="11">
        <v>4</v>
      </c>
      <c r="N51" s="16">
        <f t="shared" si="8"/>
        <v>0.0242424242424242</v>
      </c>
      <c r="O51" s="17">
        <f t="shared" si="9"/>
        <v>0.541721154113686</v>
      </c>
    </row>
    <row r="52" s="11" customFormat="1" spans="2:15">
      <c r="B52" s="11" t="s">
        <v>166</v>
      </c>
      <c r="C52" s="11" t="s">
        <v>236</v>
      </c>
      <c r="D52" s="11">
        <v>5</v>
      </c>
      <c r="E52" s="11">
        <v>7</v>
      </c>
      <c r="F52" s="11"/>
      <c r="G52" s="11"/>
      <c r="H52" s="11">
        <v>7</v>
      </c>
      <c r="I52" s="11">
        <f t="shared" si="6"/>
        <v>17</v>
      </c>
      <c r="J52" s="16">
        <f t="shared" si="5"/>
        <v>0.0191226096737908</v>
      </c>
      <c r="K52" s="11">
        <v>3</v>
      </c>
      <c r="L52" s="16">
        <f t="shared" si="7"/>
        <v>0.0169491525423729</v>
      </c>
      <c r="M52" s="11">
        <v>4</v>
      </c>
      <c r="N52" s="16">
        <f t="shared" si="8"/>
        <v>0.0242424242424242</v>
      </c>
      <c r="O52" s="17">
        <f t="shared" si="9"/>
        <v>0.657804258566619</v>
      </c>
    </row>
    <row r="53" s="11" customFormat="1" spans="2:15">
      <c r="B53" s="11" t="s">
        <v>168</v>
      </c>
      <c r="C53" s="11" t="s">
        <v>237</v>
      </c>
      <c r="D53" s="11">
        <v>5</v>
      </c>
      <c r="E53" s="11">
        <v>4</v>
      </c>
      <c r="F53" s="11"/>
      <c r="G53" s="11"/>
      <c r="H53" s="11">
        <v>4</v>
      </c>
      <c r="I53" s="11">
        <f t="shared" si="6"/>
        <v>14</v>
      </c>
      <c r="J53" s="16">
        <f t="shared" si="5"/>
        <v>0.015748031496063</v>
      </c>
      <c r="K53" s="11">
        <v>3</v>
      </c>
      <c r="L53" s="16">
        <f t="shared" si="7"/>
        <v>0.0169491525423729</v>
      </c>
      <c r="M53" s="11">
        <v>4</v>
      </c>
      <c r="N53" s="16">
        <f t="shared" si="8"/>
        <v>0.0242424242424242</v>
      </c>
      <c r="O53" s="17">
        <f t="shared" si="9"/>
        <v>0.541721154113686</v>
      </c>
    </row>
    <row r="54" s="11" customFormat="1" spans="2:15">
      <c r="B54" s="11" t="s">
        <v>170</v>
      </c>
      <c r="C54" s="11" t="s">
        <v>238</v>
      </c>
      <c r="D54" s="11">
        <v>4</v>
      </c>
      <c r="E54" s="11">
        <v>4</v>
      </c>
      <c r="F54" s="11"/>
      <c r="G54" s="11"/>
      <c r="H54" s="11">
        <v>4</v>
      </c>
      <c r="I54" s="11">
        <f t="shared" si="6"/>
        <v>12</v>
      </c>
      <c r="J54" s="16">
        <f t="shared" si="5"/>
        <v>0.0134983127109111</v>
      </c>
      <c r="K54" s="11">
        <v>3</v>
      </c>
      <c r="L54" s="16">
        <f t="shared" si="7"/>
        <v>0.0169491525423729</v>
      </c>
      <c r="M54" s="11">
        <v>4</v>
      </c>
      <c r="N54" s="16">
        <f t="shared" si="8"/>
        <v>0.0242424242424242</v>
      </c>
      <c r="O54" s="17">
        <f t="shared" si="9"/>
        <v>0.464332417811731</v>
      </c>
    </row>
    <row r="55" s="11" customFormat="1" spans="2:15">
      <c r="B55" s="11" t="s">
        <v>172</v>
      </c>
      <c r="C55" s="11" t="s">
        <v>173</v>
      </c>
      <c r="D55" s="11">
        <v>5</v>
      </c>
      <c r="E55" s="11">
        <v>8</v>
      </c>
      <c r="F55" s="11"/>
      <c r="G55" s="11"/>
      <c r="H55" s="11">
        <v>8</v>
      </c>
      <c r="I55" s="11">
        <f t="shared" si="6"/>
        <v>18</v>
      </c>
      <c r="J55" s="16">
        <f t="shared" si="5"/>
        <v>0.0202474690663667</v>
      </c>
      <c r="K55" s="11">
        <v>3</v>
      </c>
      <c r="L55" s="16">
        <f t="shared" si="7"/>
        <v>0.0169491525423729</v>
      </c>
      <c r="M55" s="11">
        <v>4</v>
      </c>
      <c r="N55" s="16">
        <f t="shared" si="8"/>
        <v>0.0242424242424242</v>
      </c>
      <c r="O55" s="17">
        <f t="shared" si="9"/>
        <v>0.696498626717597</v>
      </c>
    </row>
    <row r="56" s="11" customFormat="1" spans="2:15">
      <c r="B56" s="11" t="s">
        <v>239</v>
      </c>
      <c r="C56" s="11" t="s">
        <v>175</v>
      </c>
      <c r="D56" s="11">
        <v>5</v>
      </c>
      <c r="E56" s="11">
        <v>6</v>
      </c>
      <c r="F56" s="11"/>
      <c r="G56" s="11"/>
      <c r="H56" s="11">
        <v>6</v>
      </c>
      <c r="I56" s="11">
        <f t="shared" si="6"/>
        <v>16</v>
      </c>
      <c r="J56" s="16">
        <f t="shared" si="5"/>
        <v>0.0179977502812148</v>
      </c>
      <c r="K56" s="11">
        <v>3</v>
      </c>
      <c r="L56" s="16">
        <f t="shared" si="7"/>
        <v>0.0169491525423729</v>
      </c>
      <c r="M56" s="11">
        <v>4</v>
      </c>
      <c r="N56" s="16">
        <f t="shared" si="8"/>
        <v>0.0242424242424242</v>
      </c>
      <c r="O56" s="17">
        <f t="shared" si="9"/>
        <v>0.619109890415642</v>
      </c>
    </row>
    <row r="57" s="11" customFormat="1" spans="2:15">
      <c r="B57" s="11" t="s">
        <v>176</v>
      </c>
      <c r="C57" s="11" t="s">
        <v>177</v>
      </c>
      <c r="D57" s="11">
        <v>5</v>
      </c>
      <c r="E57" s="11">
        <v>4</v>
      </c>
      <c r="F57" s="11"/>
      <c r="G57" s="11"/>
      <c r="H57" s="11">
        <v>4</v>
      </c>
      <c r="I57" s="11">
        <f t="shared" si="6"/>
        <v>14</v>
      </c>
      <c r="J57" s="16">
        <f t="shared" si="5"/>
        <v>0.015748031496063</v>
      </c>
      <c r="K57" s="11">
        <v>2</v>
      </c>
      <c r="L57" s="16">
        <f t="shared" si="7"/>
        <v>0.0112994350282486</v>
      </c>
      <c r="M57" s="11">
        <v>2</v>
      </c>
      <c r="N57" s="16">
        <f t="shared" si="8"/>
        <v>0.0121212121212121</v>
      </c>
      <c r="O57" s="17">
        <f t="shared" si="9"/>
        <v>0.90714252434422</v>
      </c>
    </row>
    <row r="58" s="11" customFormat="1" spans="2:15">
      <c r="B58" s="11" t="s">
        <v>240</v>
      </c>
      <c r="C58" s="11" t="s">
        <v>241</v>
      </c>
      <c r="D58" s="11">
        <v>6</v>
      </c>
      <c r="E58" s="11">
        <v>8</v>
      </c>
      <c r="F58" s="11"/>
      <c r="G58" s="11"/>
      <c r="H58" s="11">
        <v>8</v>
      </c>
      <c r="I58" s="11">
        <f t="shared" si="6"/>
        <v>20</v>
      </c>
      <c r="J58" s="16">
        <f t="shared" si="5"/>
        <v>0.0224971878515186</v>
      </c>
      <c r="K58" s="11">
        <v>4</v>
      </c>
      <c r="L58" s="16">
        <f t="shared" si="7"/>
        <v>0.0225988700564972</v>
      </c>
      <c r="M58" s="11">
        <v>2</v>
      </c>
      <c r="N58" s="16">
        <f t="shared" si="8"/>
        <v>0.0121212121212121</v>
      </c>
      <c r="O58" s="17">
        <f t="shared" si="9"/>
        <v>0.784982522345997</v>
      </c>
    </row>
    <row r="59" s="11" customFormat="1" spans="2:15">
      <c r="B59" s="11" t="s">
        <v>242</v>
      </c>
      <c r="C59" s="11" t="s">
        <v>243</v>
      </c>
      <c r="D59" s="11">
        <v>5</v>
      </c>
      <c r="E59" s="11">
        <v>6</v>
      </c>
      <c r="F59" s="11"/>
      <c r="G59" s="11"/>
      <c r="H59" s="11">
        <v>6</v>
      </c>
      <c r="I59" s="11">
        <f t="shared" si="6"/>
        <v>16</v>
      </c>
      <c r="J59" s="16">
        <f t="shared" si="5"/>
        <v>0.0179977502812148</v>
      </c>
      <c r="K59" s="11">
        <v>3</v>
      </c>
      <c r="L59" s="16">
        <f t="shared" si="7"/>
        <v>0.0169491525423729</v>
      </c>
      <c r="M59" s="11">
        <v>2</v>
      </c>
      <c r="N59" s="16">
        <f t="shared" si="8"/>
        <v>0.0121212121212121</v>
      </c>
      <c r="O59" s="17">
        <f t="shared" si="9"/>
        <v>0.782179013337619</v>
      </c>
    </row>
    <row r="60" s="11" customFormat="1" spans="2:15">
      <c r="B60" s="11" t="s">
        <v>178</v>
      </c>
      <c r="C60" s="11" t="s">
        <v>179</v>
      </c>
      <c r="D60" s="11">
        <v>5</v>
      </c>
      <c r="E60" s="11">
        <v>6</v>
      </c>
      <c r="F60" s="11"/>
      <c r="G60" s="11"/>
      <c r="H60" s="11">
        <v>6</v>
      </c>
      <c r="I60" s="11">
        <f t="shared" si="6"/>
        <v>16</v>
      </c>
      <c r="J60" s="16">
        <f t="shared" si="5"/>
        <v>0.0179977502812148</v>
      </c>
      <c r="K60" s="11">
        <v>3</v>
      </c>
      <c r="L60" s="16">
        <f t="shared" si="7"/>
        <v>0.0169491525423729</v>
      </c>
      <c r="M60" s="11">
        <v>2</v>
      </c>
      <c r="N60" s="16">
        <f t="shared" si="8"/>
        <v>0.0121212121212121</v>
      </c>
      <c r="O60" s="17">
        <f t="shared" si="9"/>
        <v>0.782179013337619</v>
      </c>
    </row>
    <row r="61" s="11" customFormat="1" spans="2:15">
      <c r="B61" s="11" t="s">
        <v>180</v>
      </c>
      <c r="C61" s="11" t="s">
        <v>181</v>
      </c>
      <c r="D61" s="11">
        <v>5</v>
      </c>
      <c r="E61" s="11">
        <v>4</v>
      </c>
      <c r="F61" s="11"/>
      <c r="G61" s="11"/>
      <c r="H61" s="11">
        <v>4</v>
      </c>
      <c r="I61" s="11">
        <f t="shared" si="6"/>
        <v>14</v>
      </c>
      <c r="J61" s="16">
        <f t="shared" si="5"/>
        <v>0.015748031496063</v>
      </c>
      <c r="K61" s="11">
        <v>2</v>
      </c>
      <c r="L61" s="16">
        <f t="shared" si="7"/>
        <v>0.0112994350282486</v>
      </c>
      <c r="M61" s="11">
        <v>2</v>
      </c>
      <c r="N61" s="16">
        <f t="shared" si="8"/>
        <v>0.0121212121212121</v>
      </c>
      <c r="O61" s="17">
        <f t="shared" si="9"/>
        <v>0.90714252434422</v>
      </c>
    </row>
    <row r="62" spans="9:13">
      <c r="I62" s="11">
        <f>SUM(I6:I61)</f>
        <v>889</v>
      </c>
      <c r="K62" s="11">
        <f>SUM(K6:K61)</f>
        <v>177</v>
      </c>
      <c r="M62" s="11">
        <f>SUM(M6:M61)</f>
        <v>165</v>
      </c>
    </row>
  </sheetData>
  <mergeCells count="2">
    <mergeCell ref="A1:C1"/>
    <mergeCell ref="A6:A27"/>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58"/>
  <sheetViews>
    <sheetView tabSelected="1" topLeftCell="A103" workbookViewId="0">
      <selection activeCell="C124" sqref="C124"/>
    </sheetView>
  </sheetViews>
  <sheetFormatPr defaultColWidth="9" defaultRowHeight="14.25"/>
  <cols>
    <col min="1" max="1" width="20.375" style="1" customWidth="1"/>
    <col min="2" max="2" width="37.75" style="1" customWidth="1"/>
    <col min="3" max="3" width="139.875" style="1" customWidth="1"/>
    <col min="4" max="4" width="11.375" style="3" customWidth="1"/>
    <col min="5" max="5" width="10.5" style="1" customWidth="1"/>
    <col min="6" max="6" width="10.875" style="1" customWidth="1"/>
    <col min="7" max="7" width="11.125" style="1" customWidth="1"/>
    <col min="8" max="8" width="11.25" style="1" customWidth="1"/>
    <col min="9" max="9" width="11" style="1" customWidth="1"/>
    <col min="10" max="16384" width="9" style="1"/>
  </cols>
  <sheetData>
    <row r="1" s="1" customFormat="1" ht="51.95" customHeight="1" spans="1:9">
      <c r="A1" s="4" t="s">
        <v>244</v>
      </c>
      <c r="B1" s="4"/>
      <c r="C1" s="4"/>
      <c r="D1" s="4"/>
      <c r="E1" s="4"/>
      <c r="F1" s="4"/>
      <c r="G1" s="4"/>
      <c r="H1" s="4"/>
      <c r="I1" s="4"/>
    </row>
    <row r="2" s="1" customFormat="1" ht="51.95" customHeight="1" spans="1:15">
      <c r="A2" s="4"/>
      <c r="B2" s="4"/>
      <c r="C2" s="4"/>
      <c r="D2" s="4"/>
      <c r="E2" s="5" t="s">
        <v>1</v>
      </c>
      <c r="F2" s="6"/>
      <c r="G2" s="6"/>
      <c r="H2" s="6"/>
      <c r="I2"/>
      <c r="J2"/>
      <c r="K2"/>
      <c r="L2"/>
      <c r="M2"/>
      <c r="N2"/>
      <c r="O2"/>
    </row>
    <row r="3" s="1" customFormat="1" ht="51.95" customHeight="1" spans="1:15">
      <c r="A3" s="4"/>
      <c r="B3" s="4"/>
      <c r="C3" s="4"/>
      <c r="D3" s="4"/>
      <c r="E3" s="5" t="s">
        <v>2</v>
      </c>
      <c r="F3" s="6"/>
      <c r="G3" s="6"/>
      <c r="H3" s="6"/>
      <c r="I3"/>
      <c r="J3"/>
      <c r="K3"/>
      <c r="L3"/>
      <c r="M3"/>
      <c r="N3"/>
      <c r="O3"/>
    </row>
    <row r="4" s="1" customFormat="1" ht="51.95" customHeight="1" spans="1:15">
      <c r="A4" s="4"/>
      <c r="B4" s="4"/>
      <c r="C4" s="4"/>
      <c r="D4" s="4"/>
      <c r="E4" s="5" t="s">
        <v>3</v>
      </c>
      <c r="F4" s="6"/>
      <c r="G4" s="6"/>
      <c r="H4" s="6"/>
      <c r="I4"/>
      <c r="J4"/>
      <c r="K4"/>
      <c r="L4"/>
      <c r="M4"/>
      <c r="N4"/>
      <c r="O4"/>
    </row>
    <row r="5" s="1" customFormat="1" ht="51.95" customHeight="1" spans="1:15">
      <c r="A5" s="4"/>
      <c r="B5" s="4"/>
      <c r="C5" s="4"/>
      <c r="D5" s="4"/>
      <c r="E5" s="5">
        <v>2</v>
      </c>
      <c r="F5" s="6"/>
      <c r="G5" s="6">
        <v>1</v>
      </c>
      <c r="H5" s="6"/>
      <c r="I5"/>
      <c r="J5"/>
      <c r="K5" s="12">
        <v>1</v>
      </c>
      <c r="L5"/>
      <c r="M5" s="12">
        <v>0.5</v>
      </c>
      <c r="N5"/>
      <c r="O5"/>
    </row>
    <row r="6" s="1" customFormat="1" spans="1:15">
      <c r="A6" s="7" t="s">
        <v>5</v>
      </c>
      <c r="B6" s="7" t="s">
        <v>6</v>
      </c>
      <c r="C6" s="7" t="s">
        <v>7</v>
      </c>
      <c r="D6" s="7" t="s">
        <v>245</v>
      </c>
      <c r="E6" s="8" t="s">
        <v>8</v>
      </c>
      <c r="F6" s="9"/>
      <c r="G6" s="8" t="s">
        <v>9</v>
      </c>
      <c r="H6"/>
      <c r="I6" s="9" t="s">
        <v>10</v>
      </c>
      <c r="J6" s="9" t="s">
        <v>11</v>
      </c>
      <c r="K6" s="9" t="s">
        <v>12</v>
      </c>
      <c r="L6" s="9" t="s">
        <v>13</v>
      </c>
      <c r="M6" s="9" t="s">
        <v>14</v>
      </c>
      <c r="N6" s="9" t="s">
        <v>15</v>
      </c>
      <c r="O6" s="9" t="s">
        <v>16</v>
      </c>
    </row>
    <row r="7" customFormat="1" spans="1:15">
      <c r="A7" s="3" t="s">
        <v>93</v>
      </c>
      <c r="B7" s="1" t="s">
        <v>94</v>
      </c>
      <c r="C7" s="10" t="s">
        <v>95</v>
      </c>
      <c r="D7" s="3"/>
      <c r="E7" s="1">
        <v>3</v>
      </c>
      <c r="F7" s="1"/>
      <c r="G7" s="1"/>
      <c r="H7" s="1">
        <v>1</v>
      </c>
      <c r="I7">
        <f t="shared" ref="I7:I51" si="0">E7*2+H7</f>
        <v>7</v>
      </c>
      <c r="J7" s="13">
        <f t="shared" ref="J7:N7" si="1">I7/I$51</f>
        <v>2.33333333333333</v>
      </c>
      <c r="K7" s="1">
        <v>3</v>
      </c>
      <c r="L7" s="14">
        <f t="shared" si="1"/>
        <v>1.5</v>
      </c>
      <c r="M7" s="1">
        <v>4</v>
      </c>
      <c r="N7" s="14">
        <f t="shared" si="1"/>
        <v>2</v>
      </c>
      <c r="O7" s="15">
        <f t="shared" ref="O7:O51" si="2">J7/(L7+M7*0.5)</f>
        <v>0.666666666666667</v>
      </c>
    </row>
    <row r="8" s="1" customFormat="1" spans="1:15">
      <c r="A8" s="3"/>
      <c r="B8" s="1" t="s">
        <v>96</v>
      </c>
      <c r="C8" s="10" t="s">
        <v>97</v>
      </c>
      <c r="D8" s="3" t="s">
        <v>246</v>
      </c>
      <c r="E8" s="1">
        <v>5</v>
      </c>
      <c r="H8" s="1">
        <v>3</v>
      </c>
      <c r="I8">
        <f t="shared" si="0"/>
        <v>13</v>
      </c>
      <c r="J8" s="13">
        <f t="shared" ref="J8:N8" si="3">I8/I$51</f>
        <v>4.33333333333333</v>
      </c>
      <c r="K8" s="1">
        <v>2</v>
      </c>
      <c r="L8" s="14">
        <f t="shared" si="3"/>
        <v>1</v>
      </c>
      <c r="M8" s="1">
        <v>3</v>
      </c>
      <c r="N8" s="14">
        <f t="shared" si="3"/>
        <v>1.5</v>
      </c>
      <c r="O8" s="15">
        <f t="shared" si="2"/>
        <v>1.73333333333333</v>
      </c>
    </row>
    <row r="9" s="1" customFormat="1" spans="1:15">
      <c r="A9" s="3"/>
      <c r="B9" s="1" t="s">
        <v>98</v>
      </c>
      <c r="C9" s="10" t="s">
        <v>99</v>
      </c>
      <c r="D9" s="3" t="s">
        <v>246</v>
      </c>
      <c r="E9" s="1">
        <v>9</v>
      </c>
      <c r="H9" s="1">
        <v>1</v>
      </c>
      <c r="I9">
        <f t="shared" si="0"/>
        <v>19</v>
      </c>
      <c r="J9" s="13">
        <f t="shared" ref="J9:N9" si="4">I9/I$51</f>
        <v>6.33333333333333</v>
      </c>
      <c r="K9" s="1">
        <v>2</v>
      </c>
      <c r="L9" s="14">
        <f t="shared" si="4"/>
        <v>1</v>
      </c>
      <c r="M9" s="1">
        <v>3</v>
      </c>
      <c r="N9" s="14">
        <f t="shared" si="4"/>
        <v>1.5</v>
      </c>
      <c r="O9" s="15">
        <f t="shared" si="2"/>
        <v>2.53333333333333</v>
      </c>
    </row>
    <row r="10" s="1" customFormat="1" spans="1:15">
      <c r="A10" s="3"/>
      <c r="B10" s="1" t="s">
        <v>100</v>
      </c>
      <c r="C10" s="10" t="s">
        <v>101</v>
      </c>
      <c r="D10" s="3" t="s">
        <v>246</v>
      </c>
      <c r="E10" s="1">
        <v>5</v>
      </c>
      <c r="H10" s="1">
        <v>3</v>
      </c>
      <c r="I10">
        <f t="shared" si="0"/>
        <v>13</v>
      </c>
      <c r="J10" s="13">
        <f t="shared" ref="J10:N10" si="5">I10/I$51</f>
        <v>4.33333333333333</v>
      </c>
      <c r="K10" s="1">
        <v>2</v>
      </c>
      <c r="L10" s="14">
        <f t="shared" si="5"/>
        <v>1</v>
      </c>
      <c r="M10" s="1">
        <v>3</v>
      </c>
      <c r="N10" s="14">
        <f t="shared" si="5"/>
        <v>1.5</v>
      </c>
      <c r="O10" s="15">
        <f t="shared" si="2"/>
        <v>1.73333333333333</v>
      </c>
    </row>
    <row r="11" s="1" customFormat="1" spans="1:15">
      <c r="A11" s="3"/>
      <c r="B11" s="1" t="s">
        <v>102</v>
      </c>
      <c r="C11" s="10" t="s">
        <v>103</v>
      </c>
      <c r="D11" s="3" t="s">
        <v>246</v>
      </c>
      <c r="E11" s="1">
        <v>5</v>
      </c>
      <c r="H11" s="1">
        <v>2</v>
      </c>
      <c r="I11">
        <f t="shared" si="0"/>
        <v>12</v>
      </c>
      <c r="J11" s="13">
        <f t="shared" ref="J11:N11" si="6">I11/I$51</f>
        <v>4</v>
      </c>
      <c r="K11" s="1">
        <v>2</v>
      </c>
      <c r="L11" s="14">
        <f t="shared" si="6"/>
        <v>1</v>
      </c>
      <c r="M11" s="1">
        <v>3</v>
      </c>
      <c r="N11" s="14">
        <f t="shared" si="6"/>
        <v>1.5</v>
      </c>
      <c r="O11" s="15">
        <f t="shared" si="2"/>
        <v>1.6</v>
      </c>
    </row>
    <row r="12" s="1" customFormat="1" spans="1:15">
      <c r="A12" s="3"/>
      <c r="B12" s="1" t="s">
        <v>104</v>
      </c>
      <c r="C12" s="10" t="s">
        <v>105</v>
      </c>
      <c r="D12" s="3" t="s">
        <v>246</v>
      </c>
      <c r="E12" s="1">
        <v>5</v>
      </c>
      <c r="H12" s="1">
        <v>1</v>
      </c>
      <c r="I12">
        <f t="shared" si="0"/>
        <v>11</v>
      </c>
      <c r="J12" s="13">
        <f t="shared" ref="J12:N12" si="7">I12/I$51</f>
        <v>3.66666666666667</v>
      </c>
      <c r="K12" s="1">
        <v>2</v>
      </c>
      <c r="L12" s="14">
        <f t="shared" si="7"/>
        <v>1</v>
      </c>
      <c r="M12" s="1">
        <v>3</v>
      </c>
      <c r="N12" s="14">
        <f t="shared" si="7"/>
        <v>1.5</v>
      </c>
      <c r="O12" s="15">
        <f t="shared" si="2"/>
        <v>1.46666666666667</v>
      </c>
    </row>
    <row r="13" s="1" customFormat="1" spans="1:15">
      <c r="A13" s="3"/>
      <c r="B13" s="1" t="s">
        <v>106</v>
      </c>
      <c r="C13" s="10" t="s">
        <v>107</v>
      </c>
      <c r="D13" s="3" t="s">
        <v>246</v>
      </c>
      <c r="E13" s="1">
        <v>5</v>
      </c>
      <c r="H13" s="1">
        <v>2</v>
      </c>
      <c r="I13">
        <f t="shared" si="0"/>
        <v>12</v>
      </c>
      <c r="J13" s="13">
        <f t="shared" ref="J13:N13" si="8">I13/I$51</f>
        <v>4</v>
      </c>
      <c r="K13" s="1">
        <v>2</v>
      </c>
      <c r="L13" s="14">
        <f t="shared" si="8"/>
        <v>1</v>
      </c>
      <c r="M13" s="1">
        <v>3</v>
      </c>
      <c r="N13" s="14">
        <f t="shared" si="8"/>
        <v>1.5</v>
      </c>
      <c r="O13" s="15">
        <f t="shared" si="2"/>
        <v>1.6</v>
      </c>
    </row>
    <row r="14" s="1" customFormat="1" spans="1:15">
      <c r="A14" s="3"/>
      <c r="B14" s="1" t="s">
        <v>108</v>
      </c>
      <c r="C14" s="10" t="s">
        <v>109</v>
      </c>
      <c r="D14" s="3" t="s">
        <v>246</v>
      </c>
      <c r="E14" s="1">
        <v>9</v>
      </c>
      <c r="H14" s="1">
        <v>1</v>
      </c>
      <c r="I14">
        <f t="shared" si="0"/>
        <v>19</v>
      </c>
      <c r="J14" s="13">
        <f t="shared" ref="J14:N14" si="9">I14/I$51</f>
        <v>6.33333333333333</v>
      </c>
      <c r="K14" s="1">
        <v>2</v>
      </c>
      <c r="L14" s="14">
        <f t="shared" si="9"/>
        <v>1</v>
      </c>
      <c r="M14" s="1">
        <v>3</v>
      </c>
      <c r="N14" s="14">
        <f t="shared" si="9"/>
        <v>1.5</v>
      </c>
      <c r="O14" s="15">
        <f t="shared" si="2"/>
        <v>2.53333333333333</v>
      </c>
    </row>
    <row r="15" s="1" customFormat="1" spans="1:15">
      <c r="A15" s="3"/>
      <c r="B15" s="1" t="s">
        <v>40</v>
      </c>
      <c r="C15" s="10" t="s">
        <v>201</v>
      </c>
      <c r="D15" s="3" t="s">
        <v>246</v>
      </c>
      <c r="E15" s="1">
        <v>7</v>
      </c>
      <c r="H15" s="1">
        <v>2</v>
      </c>
      <c r="I15">
        <f t="shared" si="0"/>
        <v>16</v>
      </c>
      <c r="J15" s="13">
        <f t="shared" ref="J15:N15" si="10">I15/I$51</f>
        <v>5.33333333333333</v>
      </c>
      <c r="K15" s="1">
        <v>3</v>
      </c>
      <c r="L15" s="14">
        <f t="shared" si="10"/>
        <v>1.5</v>
      </c>
      <c r="M15" s="1">
        <v>4</v>
      </c>
      <c r="N15" s="14">
        <f t="shared" si="10"/>
        <v>2</v>
      </c>
      <c r="O15" s="15">
        <f t="shared" si="2"/>
        <v>1.52380952380952</v>
      </c>
    </row>
    <row r="16" s="1" customFormat="1" spans="1:15">
      <c r="A16" s="3"/>
      <c r="B16" s="1" t="s">
        <v>110</v>
      </c>
      <c r="C16" s="10" t="s">
        <v>111</v>
      </c>
      <c r="D16" s="3" t="s">
        <v>246</v>
      </c>
      <c r="E16" s="1">
        <v>5</v>
      </c>
      <c r="H16" s="1">
        <v>2</v>
      </c>
      <c r="I16">
        <f t="shared" si="0"/>
        <v>12</v>
      </c>
      <c r="J16" s="13">
        <f t="shared" ref="J16:N16" si="11">I16/I$51</f>
        <v>4</v>
      </c>
      <c r="K16" s="1">
        <v>2</v>
      </c>
      <c r="L16" s="14">
        <f t="shared" si="11"/>
        <v>1</v>
      </c>
      <c r="M16" s="1">
        <v>4</v>
      </c>
      <c r="N16" s="14">
        <f t="shared" si="11"/>
        <v>2</v>
      </c>
      <c r="O16" s="15">
        <f t="shared" si="2"/>
        <v>1.33333333333333</v>
      </c>
    </row>
    <row r="17" s="1" customFormat="1" spans="1:15">
      <c r="A17" s="3"/>
      <c r="B17" s="1" t="s">
        <v>112</v>
      </c>
      <c r="C17" s="10" t="s">
        <v>113</v>
      </c>
      <c r="D17" s="3" t="s">
        <v>246</v>
      </c>
      <c r="E17" s="1">
        <v>2</v>
      </c>
      <c r="H17" s="1">
        <v>1</v>
      </c>
      <c r="I17">
        <f t="shared" si="0"/>
        <v>5</v>
      </c>
      <c r="J17" s="13">
        <f t="shared" ref="J17:N17" si="12">I17/I$51</f>
        <v>1.66666666666667</v>
      </c>
      <c r="K17" s="1">
        <v>2</v>
      </c>
      <c r="L17" s="14">
        <f t="shared" si="12"/>
        <v>1</v>
      </c>
      <c r="M17" s="1">
        <v>1</v>
      </c>
      <c r="N17" s="14">
        <f t="shared" si="12"/>
        <v>0.5</v>
      </c>
      <c r="O17" s="15">
        <f t="shared" si="2"/>
        <v>1.11111111111111</v>
      </c>
    </row>
    <row r="18" s="1" customFormat="1" spans="1:15">
      <c r="A18" s="3"/>
      <c r="B18" s="1" t="s">
        <v>114</v>
      </c>
      <c r="C18" s="10" t="s">
        <v>115</v>
      </c>
      <c r="D18" s="3" t="s">
        <v>246</v>
      </c>
      <c r="E18" s="1">
        <v>5</v>
      </c>
      <c r="H18" s="1">
        <v>3</v>
      </c>
      <c r="I18">
        <f t="shared" si="0"/>
        <v>13</v>
      </c>
      <c r="J18" s="13">
        <f t="shared" ref="J18:N18" si="13">I18/I$51</f>
        <v>4.33333333333333</v>
      </c>
      <c r="K18" s="1">
        <v>2</v>
      </c>
      <c r="L18" s="14">
        <f t="shared" si="13"/>
        <v>1</v>
      </c>
      <c r="M18" s="1">
        <v>1</v>
      </c>
      <c r="N18" s="14">
        <f t="shared" si="13"/>
        <v>0.5</v>
      </c>
      <c r="O18" s="15">
        <f t="shared" si="2"/>
        <v>2.88888888888889</v>
      </c>
    </row>
    <row r="19" s="1" customFormat="1" spans="1:15">
      <c r="A19" s="3"/>
      <c r="B19" s="1" t="s">
        <v>116</v>
      </c>
      <c r="C19" s="10" t="s">
        <v>117</v>
      </c>
      <c r="D19" s="3" t="s">
        <v>246</v>
      </c>
      <c r="E19" s="1">
        <v>3</v>
      </c>
      <c r="H19" s="1">
        <v>1</v>
      </c>
      <c r="I19">
        <f t="shared" si="0"/>
        <v>7</v>
      </c>
      <c r="J19" s="13">
        <f t="shared" ref="J19:N19" si="14">I19/I$51</f>
        <v>2.33333333333333</v>
      </c>
      <c r="K19" s="1">
        <v>2</v>
      </c>
      <c r="L19" s="14">
        <f t="shared" si="14"/>
        <v>1</v>
      </c>
      <c r="M19" s="1">
        <v>1</v>
      </c>
      <c r="N19" s="14">
        <f t="shared" si="14"/>
        <v>0.5</v>
      </c>
      <c r="O19" s="15">
        <f t="shared" si="2"/>
        <v>1.55555555555556</v>
      </c>
    </row>
    <row r="20" s="1" customFormat="1" spans="1:15">
      <c r="A20" s="3"/>
      <c r="B20" s="1" t="s">
        <v>118</v>
      </c>
      <c r="C20" s="10" t="s">
        <v>119</v>
      </c>
      <c r="D20" s="3" t="s">
        <v>246</v>
      </c>
      <c r="E20" s="1">
        <v>5</v>
      </c>
      <c r="H20" s="1">
        <v>1</v>
      </c>
      <c r="I20">
        <f t="shared" si="0"/>
        <v>11</v>
      </c>
      <c r="J20" s="13">
        <f t="shared" ref="J20:N20" si="15">I20/I$51</f>
        <v>3.66666666666667</v>
      </c>
      <c r="K20" s="1">
        <v>2</v>
      </c>
      <c r="L20" s="14">
        <f t="shared" si="15"/>
        <v>1</v>
      </c>
      <c r="M20" s="1">
        <v>1</v>
      </c>
      <c r="N20" s="14">
        <f t="shared" si="15"/>
        <v>0.5</v>
      </c>
      <c r="O20" s="15">
        <f t="shared" si="2"/>
        <v>2.44444444444444</v>
      </c>
    </row>
    <row r="21" s="1" customFormat="1" spans="1:15">
      <c r="A21" s="3"/>
      <c r="B21" s="1" t="s">
        <v>120</v>
      </c>
      <c r="C21" s="10" t="s">
        <v>121</v>
      </c>
      <c r="D21" s="3" t="s">
        <v>246</v>
      </c>
      <c r="E21" s="1">
        <v>1</v>
      </c>
      <c r="H21" s="1">
        <v>1</v>
      </c>
      <c r="I21">
        <f t="shared" si="0"/>
        <v>3</v>
      </c>
      <c r="J21" s="13">
        <f t="shared" ref="J21:N21" si="16">I21/I$51</f>
        <v>1</v>
      </c>
      <c r="K21" s="1">
        <v>2</v>
      </c>
      <c r="L21" s="14">
        <f t="shared" si="16"/>
        <v>1</v>
      </c>
      <c r="M21" s="1">
        <v>1</v>
      </c>
      <c r="N21" s="14">
        <f t="shared" si="16"/>
        <v>0.5</v>
      </c>
      <c r="O21" s="15">
        <f t="shared" si="2"/>
        <v>0.666666666666667</v>
      </c>
    </row>
    <row r="22" s="1" customFormat="1" spans="1:15">
      <c r="A22" s="3"/>
      <c r="B22" s="1" t="s">
        <v>122</v>
      </c>
      <c r="C22" s="10" t="s">
        <v>123</v>
      </c>
      <c r="D22" s="3" t="s">
        <v>246</v>
      </c>
      <c r="E22" s="1">
        <v>1</v>
      </c>
      <c r="H22" s="1">
        <v>5</v>
      </c>
      <c r="I22">
        <f t="shared" si="0"/>
        <v>7</v>
      </c>
      <c r="J22" s="13">
        <f t="shared" ref="J22:N22" si="17">I22/I$51</f>
        <v>2.33333333333333</v>
      </c>
      <c r="K22" s="1">
        <v>2</v>
      </c>
      <c r="L22" s="14">
        <f t="shared" si="17"/>
        <v>1</v>
      </c>
      <c r="M22" s="1">
        <v>1</v>
      </c>
      <c r="N22" s="14">
        <f t="shared" si="17"/>
        <v>0.5</v>
      </c>
      <c r="O22" s="15">
        <f t="shared" si="2"/>
        <v>1.55555555555556</v>
      </c>
    </row>
    <row r="23" s="1" customFormat="1" spans="1:15">
      <c r="A23" s="3"/>
      <c r="B23" s="1" t="s">
        <v>124</v>
      </c>
      <c r="C23" s="10" t="s">
        <v>125</v>
      </c>
      <c r="D23" s="3" t="s">
        <v>246</v>
      </c>
      <c r="E23" s="1">
        <v>3</v>
      </c>
      <c r="H23" s="1">
        <v>1</v>
      </c>
      <c r="I23">
        <f t="shared" si="0"/>
        <v>7</v>
      </c>
      <c r="J23" s="13">
        <f t="shared" ref="J23:N23" si="18">I23/I$51</f>
        <v>2.33333333333333</v>
      </c>
      <c r="K23" s="1">
        <v>2</v>
      </c>
      <c r="L23" s="14">
        <f t="shared" si="18"/>
        <v>1</v>
      </c>
      <c r="M23" s="1">
        <v>1</v>
      </c>
      <c r="N23" s="14">
        <f t="shared" si="18"/>
        <v>0.5</v>
      </c>
      <c r="O23" s="15">
        <f t="shared" si="2"/>
        <v>1.55555555555556</v>
      </c>
    </row>
    <row r="24" s="1" customFormat="1" spans="1:15">
      <c r="A24" s="3"/>
      <c r="B24" s="1" t="s">
        <v>126</v>
      </c>
      <c r="C24" s="10" t="s">
        <v>127</v>
      </c>
      <c r="D24" s="3" t="s">
        <v>246</v>
      </c>
      <c r="E24" s="1">
        <v>5</v>
      </c>
      <c r="H24" s="1">
        <v>1</v>
      </c>
      <c r="I24">
        <f t="shared" si="0"/>
        <v>11</v>
      </c>
      <c r="J24" s="13">
        <f t="shared" ref="J24:N24" si="19">I24/I$51</f>
        <v>3.66666666666667</v>
      </c>
      <c r="K24" s="1">
        <v>2</v>
      </c>
      <c r="L24" s="14">
        <f t="shared" si="19"/>
        <v>1</v>
      </c>
      <c r="M24" s="1">
        <v>1</v>
      </c>
      <c r="N24" s="14">
        <f t="shared" si="19"/>
        <v>0.5</v>
      </c>
      <c r="O24" s="15">
        <f t="shared" si="2"/>
        <v>2.44444444444444</v>
      </c>
    </row>
    <row r="25" s="1" customFormat="1" spans="1:15">
      <c r="A25" s="3"/>
      <c r="B25" s="1" t="s">
        <v>128</v>
      </c>
      <c r="C25" s="10" t="s">
        <v>129</v>
      </c>
      <c r="D25" s="3" t="s">
        <v>246</v>
      </c>
      <c r="E25" s="1">
        <v>5</v>
      </c>
      <c r="H25" s="1">
        <v>3</v>
      </c>
      <c r="I25">
        <f t="shared" si="0"/>
        <v>13</v>
      </c>
      <c r="J25" s="13">
        <f t="shared" ref="J25:N25" si="20">I25/I$51</f>
        <v>4.33333333333333</v>
      </c>
      <c r="K25" s="1">
        <v>2</v>
      </c>
      <c r="L25" s="14">
        <f t="shared" si="20"/>
        <v>1</v>
      </c>
      <c r="M25" s="1">
        <v>1</v>
      </c>
      <c r="N25" s="14">
        <f t="shared" si="20"/>
        <v>0.5</v>
      </c>
      <c r="O25" s="15">
        <f t="shared" si="2"/>
        <v>2.88888888888889</v>
      </c>
    </row>
    <row r="26" s="1" customFormat="1" spans="1:15">
      <c r="A26" s="3"/>
      <c r="B26" s="1" t="s">
        <v>130</v>
      </c>
      <c r="C26" s="10" t="s">
        <v>131</v>
      </c>
      <c r="D26" s="3" t="s">
        <v>246</v>
      </c>
      <c r="E26" s="1">
        <v>5</v>
      </c>
      <c r="H26" s="1">
        <v>1</v>
      </c>
      <c r="I26">
        <f t="shared" si="0"/>
        <v>11</v>
      </c>
      <c r="J26" s="13">
        <f t="shared" ref="J26:N26" si="21">I26/I$51</f>
        <v>3.66666666666667</v>
      </c>
      <c r="K26" s="1">
        <v>2</v>
      </c>
      <c r="L26" s="14">
        <f t="shared" si="21"/>
        <v>1</v>
      </c>
      <c r="M26" s="1">
        <v>1</v>
      </c>
      <c r="N26" s="14">
        <f t="shared" si="21"/>
        <v>0.5</v>
      </c>
      <c r="O26" s="15">
        <f t="shared" si="2"/>
        <v>2.44444444444444</v>
      </c>
    </row>
    <row r="27" s="1" customFormat="1" spans="1:15">
      <c r="A27" s="3"/>
      <c r="B27" s="1" t="s">
        <v>132</v>
      </c>
      <c r="C27" s="10" t="s">
        <v>133</v>
      </c>
      <c r="D27" s="3" t="s">
        <v>246</v>
      </c>
      <c r="E27" s="1">
        <v>9</v>
      </c>
      <c r="H27" s="1">
        <v>1</v>
      </c>
      <c r="I27">
        <f t="shared" si="0"/>
        <v>19</v>
      </c>
      <c r="J27" s="13">
        <f t="shared" ref="J27:N27" si="22">I27/I$51</f>
        <v>6.33333333333333</v>
      </c>
      <c r="K27" s="1">
        <v>3</v>
      </c>
      <c r="L27" s="14">
        <f t="shared" si="22"/>
        <v>1.5</v>
      </c>
      <c r="M27" s="1">
        <v>2</v>
      </c>
      <c r="N27" s="14">
        <f t="shared" si="22"/>
        <v>1</v>
      </c>
      <c r="O27" s="15">
        <f t="shared" si="2"/>
        <v>2.53333333333333</v>
      </c>
    </row>
    <row r="28" s="1" customFormat="1" spans="1:15">
      <c r="A28" s="3"/>
      <c r="B28" s="1" t="s">
        <v>134</v>
      </c>
      <c r="C28" s="10" t="s">
        <v>135</v>
      </c>
      <c r="D28" s="3" t="s">
        <v>246</v>
      </c>
      <c r="E28" s="1">
        <v>9</v>
      </c>
      <c r="H28" s="1">
        <v>1</v>
      </c>
      <c r="I28">
        <f t="shared" si="0"/>
        <v>19</v>
      </c>
      <c r="J28" s="13">
        <f t="shared" ref="J28:N28" si="23">I28/I$51</f>
        <v>6.33333333333333</v>
      </c>
      <c r="K28" s="1">
        <v>2</v>
      </c>
      <c r="L28" s="14">
        <f t="shared" si="23"/>
        <v>1</v>
      </c>
      <c r="M28" s="1">
        <v>2</v>
      </c>
      <c r="N28" s="14">
        <f t="shared" si="23"/>
        <v>1</v>
      </c>
      <c r="O28" s="15">
        <f t="shared" si="2"/>
        <v>3.16666666666667</v>
      </c>
    </row>
    <row r="29" s="1" customFormat="1" spans="1:15">
      <c r="A29" s="3"/>
      <c r="B29" s="1" t="s">
        <v>136</v>
      </c>
      <c r="C29" s="10" t="s">
        <v>137</v>
      </c>
      <c r="D29" s="3" t="s">
        <v>246</v>
      </c>
      <c r="E29" s="1">
        <v>9</v>
      </c>
      <c r="H29" s="1">
        <v>1</v>
      </c>
      <c r="I29">
        <f t="shared" si="0"/>
        <v>19</v>
      </c>
      <c r="J29" s="13">
        <f t="shared" ref="J29:N29" si="24">I29/I$51</f>
        <v>6.33333333333333</v>
      </c>
      <c r="K29" s="1">
        <v>2</v>
      </c>
      <c r="L29" s="14">
        <f t="shared" si="24"/>
        <v>1</v>
      </c>
      <c r="M29" s="1">
        <v>2</v>
      </c>
      <c r="N29" s="14">
        <f t="shared" si="24"/>
        <v>1</v>
      </c>
      <c r="O29" s="15">
        <f t="shared" si="2"/>
        <v>3.16666666666667</v>
      </c>
    </row>
    <row r="30" s="1" customFormat="1" spans="1:15">
      <c r="A30" s="3"/>
      <c r="B30" s="1" t="s">
        <v>138</v>
      </c>
      <c r="C30" s="10" t="s">
        <v>139</v>
      </c>
      <c r="D30" s="3" t="s">
        <v>246</v>
      </c>
      <c r="E30" s="1">
        <v>9</v>
      </c>
      <c r="H30" s="1">
        <v>1</v>
      </c>
      <c r="I30">
        <f t="shared" si="0"/>
        <v>19</v>
      </c>
      <c r="J30" s="13">
        <f t="shared" ref="J30:N30" si="25">I30/I$51</f>
        <v>6.33333333333333</v>
      </c>
      <c r="K30" s="1">
        <v>2</v>
      </c>
      <c r="L30" s="14">
        <f t="shared" si="25"/>
        <v>1</v>
      </c>
      <c r="M30" s="1">
        <v>2</v>
      </c>
      <c r="N30" s="14">
        <f t="shared" si="25"/>
        <v>1</v>
      </c>
      <c r="O30" s="15">
        <f t="shared" si="2"/>
        <v>3.16666666666667</v>
      </c>
    </row>
    <row r="31" s="1" customFormat="1" spans="1:15">
      <c r="A31" s="3"/>
      <c r="B31" s="1" t="s">
        <v>140</v>
      </c>
      <c r="C31" s="10" t="s">
        <v>141</v>
      </c>
      <c r="D31" s="3" t="s">
        <v>246</v>
      </c>
      <c r="E31" s="1">
        <v>9</v>
      </c>
      <c r="H31" s="1">
        <v>1</v>
      </c>
      <c r="I31">
        <f t="shared" si="0"/>
        <v>19</v>
      </c>
      <c r="J31" s="13">
        <f t="shared" ref="J31:N31" si="26">I31/I$51</f>
        <v>6.33333333333333</v>
      </c>
      <c r="K31" s="1">
        <v>2</v>
      </c>
      <c r="L31" s="14">
        <f t="shared" si="26"/>
        <v>1</v>
      </c>
      <c r="M31" s="1">
        <v>2</v>
      </c>
      <c r="N31" s="14">
        <f t="shared" si="26"/>
        <v>1</v>
      </c>
      <c r="O31" s="15">
        <f t="shared" si="2"/>
        <v>3.16666666666667</v>
      </c>
    </row>
    <row r="32" s="1" customFormat="1" spans="1:15">
      <c r="A32" s="3"/>
      <c r="B32" s="1" t="s">
        <v>142</v>
      </c>
      <c r="C32" s="10" t="s">
        <v>143</v>
      </c>
      <c r="D32" s="3" t="s">
        <v>246</v>
      </c>
      <c r="E32" s="1">
        <v>7</v>
      </c>
      <c r="H32" s="1">
        <v>1</v>
      </c>
      <c r="I32">
        <f t="shared" si="0"/>
        <v>15</v>
      </c>
      <c r="J32" s="13">
        <f t="shared" ref="J32:N32" si="27">I32/I$51</f>
        <v>5</v>
      </c>
      <c r="K32" s="1">
        <v>2</v>
      </c>
      <c r="L32" s="14">
        <f t="shared" si="27"/>
        <v>1</v>
      </c>
      <c r="M32" s="1">
        <v>2</v>
      </c>
      <c r="N32" s="14">
        <f t="shared" si="27"/>
        <v>1</v>
      </c>
      <c r="O32" s="15">
        <f t="shared" si="2"/>
        <v>2.5</v>
      </c>
    </row>
    <row r="33" s="1" customFormat="1" spans="1:15">
      <c r="A33" s="3"/>
      <c r="B33" s="1" t="s">
        <v>144</v>
      </c>
      <c r="C33" s="10" t="s">
        <v>145</v>
      </c>
      <c r="D33" s="3" t="s">
        <v>246</v>
      </c>
      <c r="E33" s="1">
        <v>7</v>
      </c>
      <c r="H33" s="1">
        <v>1</v>
      </c>
      <c r="I33">
        <f t="shared" si="0"/>
        <v>15</v>
      </c>
      <c r="J33" s="13">
        <f t="shared" ref="J33:N33" si="28">I33/I$51</f>
        <v>5</v>
      </c>
      <c r="K33" s="1">
        <v>2</v>
      </c>
      <c r="L33" s="14">
        <f t="shared" si="28"/>
        <v>1</v>
      </c>
      <c r="M33" s="1">
        <v>2</v>
      </c>
      <c r="N33" s="14">
        <f t="shared" si="28"/>
        <v>1</v>
      </c>
      <c r="O33" s="15">
        <f t="shared" si="2"/>
        <v>2.5</v>
      </c>
    </row>
    <row r="34" s="1" customFormat="1" spans="1:15">
      <c r="A34" s="3"/>
      <c r="B34" s="1" t="s">
        <v>146</v>
      </c>
      <c r="C34" s="10" t="s">
        <v>147</v>
      </c>
      <c r="D34" s="3" t="s">
        <v>247</v>
      </c>
      <c r="E34" s="1">
        <v>9</v>
      </c>
      <c r="H34" s="1">
        <v>1</v>
      </c>
      <c r="I34">
        <f t="shared" si="0"/>
        <v>19</v>
      </c>
      <c r="J34" s="13">
        <f t="shared" ref="J34:N34" si="29">I34/I$51</f>
        <v>6.33333333333333</v>
      </c>
      <c r="K34" s="1">
        <v>3</v>
      </c>
      <c r="L34" s="14">
        <f t="shared" si="29"/>
        <v>1.5</v>
      </c>
      <c r="M34" s="1">
        <v>3</v>
      </c>
      <c r="N34" s="14">
        <f t="shared" si="29"/>
        <v>1.5</v>
      </c>
      <c r="O34" s="15">
        <f t="shared" si="2"/>
        <v>2.11111111111111</v>
      </c>
    </row>
    <row r="35" s="1" customFormat="1" spans="1:15">
      <c r="A35" s="3"/>
      <c r="B35" s="1" t="s">
        <v>148</v>
      </c>
      <c r="C35" s="1" t="s">
        <v>149</v>
      </c>
      <c r="D35" s="3" t="s">
        <v>247</v>
      </c>
      <c r="E35" s="1">
        <v>7</v>
      </c>
      <c r="H35" s="1">
        <v>1</v>
      </c>
      <c r="I35">
        <f t="shared" si="0"/>
        <v>15</v>
      </c>
      <c r="J35" s="13">
        <f t="shared" ref="J35:N35" si="30">I35/I$51</f>
        <v>5</v>
      </c>
      <c r="K35" s="1">
        <v>2</v>
      </c>
      <c r="L35" s="14">
        <f t="shared" si="30"/>
        <v>1</v>
      </c>
      <c r="M35" s="1">
        <v>1</v>
      </c>
      <c r="N35" s="14">
        <f t="shared" si="30"/>
        <v>0.5</v>
      </c>
      <c r="O35" s="15">
        <f t="shared" si="2"/>
        <v>3.33333333333333</v>
      </c>
    </row>
    <row r="36" s="1" customFormat="1" spans="1:15">
      <c r="A36" s="3"/>
      <c r="B36" s="1" t="s">
        <v>150</v>
      </c>
      <c r="C36" s="10" t="s">
        <v>151</v>
      </c>
      <c r="D36" s="3" t="s">
        <v>248</v>
      </c>
      <c r="E36" s="1">
        <v>7</v>
      </c>
      <c r="H36" s="1">
        <v>1</v>
      </c>
      <c r="I36">
        <f t="shared" si="0"/>
        <v>15</v>
      </c>
      <c r="J36" s="13">
        <f t="shared" ref="J36:N36" si="31">I36/I$51</f>
        <v>5</v>
      </c>
      <c r="K36" s="1">
        <v>3</v>
      </c>
      <c r="L36" s="14">
        <f t="shared" si="31"/>
        <v>1.5</v>
      </c>
      <c r="M36" s="1">
        <v>1</v>
      </c>
      <c r="N36" s="14">
        <f t="shared" si="31"/>
        <v>0.5</v>
      </c>
      <c r="O36" s="15">
        <f t="shared" si="2"/>
        <v>2.5</v>
      </c>
    </row>
    <row r="37" s="1" customFormat="1" spans="1:15">
      <c r="A37" s="3"/>
      <c r="B37" s="1" t="s">
        <v>152</v>
      </c>
      <c r="C37" s="10" t="s">
        <v>153</v>
      </c>
      <c r="D37" s="3" t="s">
        <v>246</v>
      </c>
      <c r="E37" s="1">
        <v>5</v>
      </c>
      <c r="H37" s="1">
        <v>1</v>
      </c>
      <c r="I37">
        <f t="shared" si="0"/>
        <v>11</v>
      </c>
      <c r="J37" s="13">
        <f t="shared" ref="J37:N37" si="32">I37/I$51</f>
        <v>3.66666666666667</v>
      </c>
      <c r="K37" s="1">
        <v>2</v>
      </c>
      <c r="L37" s="14">
        <f t="shared" si="32"/>
        <v>1</v>
      </c>
      <c r="M37" s="1">
        <v>1</v>
      </c>
      <c r="N37" s="14">
        <f t="shared" si="32"/>
        <v>0.5</v>
      </c>
      <c r="O37" s="15">
        <f t="shared" si="2"/>
        <v>2.44444444444444</v>
      </c>
    </row>
    <row r="38" s="1" customFormat="1" spans="1:15">
      <c r="A38" s="3"/>
      <c r="B38" s="1" t="s">
        <v>154</v>
      </c>
      <c r="C38" s="1" t="s">
        <v>155</v>
      </c>
      <c r="D38" s="3" t="s">
        <v>247</v>
      </c>
      <c r="E38" s="1">
        <v>5</v>
      </c>
      <c r="H38" s="1">
        <v>7</v>
      </c>
      <c r="I38">
        <f t="shared" si="0"/>
        <v>17</v>
      </c>
      <c r="J38" s="13">
        <f t="shared" ref="J38:N38" si="33">I38/I$51</f>
        <v>5.66666666666667</v>
      </c>
      <c r="K38" s="1">
        <v>3</v>
      </c>
      <c r="L38" s="14">
        <f t="shared" si="33"/>
        <v>1.5</v>
      </c>
      <c r="M38" s="1">
        <v>1</v>
      </c>
      <c r="N38" s="14">
        <f t="shared" si="33"/>
        <v>0.5</v>
      </c>
      <c r="O38" s="15">
        <f t="shared" si="2"/>
        <v>2.83333333333333</v>
      </c>
    </row>
    <row r="39" s="1" customFormat="1" spans="1:15">
      <c r="A39" s="3"/>
      <c r="B39" s="1" t="s">
        <v>156</v>
      </c>
      <c r="C39" s="1" t="s">
        <v>157</v>
      </c>
      <c r="D39" s="3" t="s">
        <v>246</v>
      </c>
      <c r="E39" s="1">
        <v>9</v>
      </c>
      <c r="H39" s="1">
        <v>1</v>
      </c>
      <c r="I39">
        <f t="shared" si="0"/>
        <v>19</v>
      </c>
      <c r="J39" s="13">
        <f t="shared" ref="J39:N39" si="34">I39/I$51</f>
        <v>6.33333333333333</v>
      </c>
      <c r="K39" s="1">
        <v>4</v>
      </c>
      <c r="L39" s="14">
        <f t="shared" si="34"/>
        <v>2</v>
      </c>
      <c r="M39" s="1">
        <v>1</v>
      </c>
      <c r="N39" s="14">
        <f t="shared" si="34"/>
        <v>0.5</v>
      </c>
      <c r="O39" s="15">
        <f t="shared" si="2"/>
        <v>2.53333333333333</v>
      </c>
    </row>
    <row r="40" s="1" customFormat="1" spans="1:15">
      <c r="A40" s="3"/>
      <c r="B40" s="1" t="s">
        <v>158</v>
      </c>
      <c r="C40" s="1" t="s">
        <v>159</v>
      </c>
      <c r="D40" s="3" t="s">
        <v>246</v>
      </c>
      <c r="E40" s="1">
        <v>9</v>
      </c>
      <c r="H40" s="1">
        <v>1</v>
      </c>
      <c r="I40">
        <f t="shared" si="0"/>
        <v>19</v>
      </c>
      <c r="J40" s="13">
        <f t="shared" ref="J40:N40" si="35">I40/I$51</f>
        <v>6.33333333333333</v>
      </c>
      <c r="K40" s="1">
        <v>4</v>
      </c>
      <c r="L40" s="14">
        <f t="shared" si="35"/>
        <v>2</v>
      </c>
      <c r="M40" s="1">
        <v>1</v>
      </c>
      <c r="N40" s="14">
        <f t="shared" si="35"/>
        <v>0.5</v>
      </c>
      <c r="O40" s="15">
        <f t="shared" si="2"/>
        <v>2.53333333333333</v>
      </c>
    </row>
    <row r="41" s="1" customFormat="1" spans="1:15">
      <c r="A41" s="3"/>
      <c r="B41" s="1" t="s">
        <v>160</v>
      </c>
      <c r="C41" s="1" t="s">
        <v>161</v>
      </c>
      <c r="D41" s="3" t="s">
        <v>246</v>
      </c>
      <c r="E41" s="1">
        <v>9</v>
      </c>
      <c r="H41" s="1">
        <v>1</v>
      </c>
      <c r="I41">
        <f t="shared" si="0"/>
        <v>19</v>
      </c>
      <c r="J41" s="13">
        <f t="shared" ref="J41:N41" si="36">I41/I$51</f>
        <v>6.33333333333333</v>
      </c>
      <c r="K41" s="1">
        <v>4</v>
      </c>
      <c r="L41" s="14">
        <f t="shared" si="36"/>
        <v>2</v>
      </c>
      <c r="M41" s="1">
        <v>1</v>
      </c>
      <c r="N41" s="14">
        <f t="shared" si="36"/>
        <v>0.5</v>
      </c>
      <c r="O41" s="15">
        <f t="shared" si="2"/>
        <v>2.53333333333333</v>
      </c>
    </row>
    <row r="42" s="1" customFormat="1" spans="1:15">
      <c r="A42" s="3"/>
      <c r="B42" s="1" t="s">
        <v>162</v>
      </c>
      <c r="C42" s="1" t="s">
        <v>163</v>
      </c>
      <c r="D42" s="3" t="s">
        <v>246</v>
      </c>
      <c r="E42" s="1">
        <v>9</v>
      </c>
      <c r="H42" s="1">
        <v>1</v>
      </c>
      <c r="I42">
        <f t="shared" si="0"/>
        <v>19</v>
      </c>
      <c r="J42" s="13">
        <f t="shared" ref="J42:N42" si="37">I42/I$51</f>
        <v>6.33333333333333</v>
      </c>
      <c r="K42" s="1">
        <v>4</v>
      </c>
      <c r="L42" s="14">
        <f t="shared" si="37"/>
        <v>2</v>
      </c>
      <c r="M42" s="1">
        <v>1</v>
      </c>
      <c r="N42" s="14">
        <f t="shared" si="37"/>
        <v>0.5</v>
      </c>
      <c r="O42" s="15">
        <f t="shared" si="2"/>
        <v>2.53333333333333</v>
      </c>
    </row>
    <row r="43" s="1" customFormat="1" spans="1:15">
      <c r="A43" s="3"/>
      <c r="B43" s="1" t="s">
        <v>164</v>
      </c>
      <c r="C43" s="10" t="s">
        <v>165</v>
      </c>
      <c r="D43" s="3" t="s">
        <v>246</v>
      </c>
      <c r="E43" s="1">
        <v>8</v>
      </c>
      <c r="H43" s="1">
        <v>1</v>
      </c>
      <c r="I43">
        <f t="shared" si="0"/>
        <v>17</v>
      </c>
      <c r="J43" s="13">
        <f t="shared" ref="J43:N43" si="38">I43/I$51</f>
        <v>5.66666666666667</v>
      </c>
      <c r="K43" s="1">
        <v>4</v>
      </c>
      <c r="L43" s="14">
        <f t="shared" si="38"/>
        <v>2</v>
      </c>
      <c r="M43" s="1">
        <v>1</v>
      </c>
      <c r="N43" s="14">
        <f t="shared" si="38"/>
        <v>0.5</v>
      </c>
      <c r="O43" s="15">
        <f t="shared" si="2"/>
        <v>2.26666666666667</v>
      </c>
    </row>
    <row r="44" s="1" customFormat="1" spans="1:15">
      <c r="A44" s="3"/>
      <c r="B44" s="1" t="s">
        <v>166</v>
      </c>
      <c r="C44" s="1" t="s">
        <v>167</v>
      </c>
      <c r="D44" s="3" t="s">
        <v>246</v>
      </c>
      <c r="E44" s="1">
        <v>8</v>
      </c>
      <c r="H44" s="1">
        <v>1</v>
      </c>
      <c r="I44">
        <f t="shared" si="0"/>
        <v>17</v>
      </c>
      <c r="J44" s="13">
        <f t="shared" ref="J44:N44" si="39">I44/I$51</f>
        <v>5.66666666666667</v>
      </c>
      <c r="K44" s="1">
        <v>5</v>
      </c>
      <c r="L44" s="14">
        <f t="shared" si="39"/>
        <v>2.5</v>
      </c>
      <c r="M44" s="1">
        <v>2</v>
      </c>
      <c r="N44" s="14">
        <f t="shared" si="39"/>
        <v>1</v>
      </c>
      <c r="O44" s="15">
        <f t="shared" si="2"/>
        <v>1.61904761904762</v>
      </c>
    </row>
    <row r="45" s="1" customFormat="1" spans="1:15">
      <c r="A45" s="3"/>
      <c r="B45" s="1" t="s">
        <v>168</v>
      </c>
      <c r="C45" s="1" t="s">
        <v>169</v>
      </c>
      <c r="D45" s="3" t="s">
        <v>246</v>
      </c>
      <c r="E45" s="1">
        <v>8</v>
      </c>
      <c r="H45" s="1">
        <v>1</v>
      </c>
      <c r="I45">
        <f t="shared" si="0"/>
        <v>17</v>
      </c>
      <c r="J45" s="13">
        <f t="shared" ref="J45:N45" si="40">I45/I$51</f>
        <v>5.66666666666667</v>
      </c>
      <c r="K45" s="1">
        <v>2</v>
      </c>
      <c r="L45" s="14">
        <f t="shared" si="40"/>
        <v>1</v>
      </c>
      <c r="M45" s="1">
        <v>2</v>
      </c>
      <c r="N45" s="14">
        <f t="shared" si="40"/>
        <v>1</v>
      </c>
      <c r="O45" s="15">
        <f t="shared" si="2"/>
        <v>2.83333333333333</v>
      </c>
    </row>
    <row r="46" s="1" customFormat="1" spans="1:15">
      <c r="A46" s="3"/>
      <c r="B46" s="1" t="s">
        <v>170</v>
      </c>
      <c r="C46" s="1" t="s">
        <v>171</v>
      </c>
      <c r="D46" s="3" t="s">
        <v>246</v>
      </c>
      <c r="E46" s="1">
        <v>9</v>
      </c>
      <c r="H46" s="1">
        <v>1</v>
      </c>
      <c r="I46">
        <f t="shared" si="0"/>
        <v>19</v>
      </c>
      <c r="J46" s="13">
        <f t="shared" ref="J46:N46" si="41">I46/I$51</f>
        <v>6.33333333333333</v>
      </c>
      <c r="K46" s="1">
        <v>3</v>
      </c>
      <c r="L46" s="14">
        <f t="shared" si="41"/>
        <v>1.5</v>
      </c>
      <c r="M46" s="1">
        <v>2</v>
      </c>
      <c r="N46" s="14">
        <f t="shared" si="41"/>
        <v>1</v>
      </c>
      <c r="O46" s="15">
        <f t="shared" si="2"/>
        <v>2.53333333333333</v>
      </c>
    </row>
    <row r="47" s="1" customFormat="1" spans="1:15">
      <c r="A47" s="3"/>
      <c r="B47" s="1" t="s">
        <v>172</v>
      </c>
      <c r="C47" s="1" t="s">
        <v>173</v>
      </c>
      <c r="D47" s="3" t="s">
        <v>249</v>
      </c>
      <c r="E47" s="1">
        <v>8</v>
      </c>
      <c r="H47" s="1">
        <v>3</v>
      </c>
      <c r="I47">
        <f t="shared" si="0"/>
        <v>19</v>
      </c>
      <c r="J47" s="13">
        <f t="shared" ref="J47:N47" si="42">I47/I$51</f>
        <v>6.33333333333333</v>
      </c>
      <c r="K47" s="1">
        <v>4</v>
      </c>
      <c r="L47" s="14">
        <f t="shared" si="42"/>
        <v>2</v>
      </c>
      <c r="M47" s="1">
        <v>2</v>
      </c>
      <c r="N47" s="14">
        <f t="shared" si="42"/>
        <v>1</v>
      </c>
      <c r="O47" s="15">
        <f t="shared" si="2"/>
        <v>2.11111111111111</v>
      </c>
    </row>
    <row r="48" s="1" customFormat="1" spans="1:15">
      <c r="A48" s="3"/>
      <c r="B48" s="1" t="s">
        <v>174</v>
      </c>
      <c r="C48" s="1" t="s">
        <v>175</v>
      </c>
      <c r="D48" s="3" t="s">
        <v>249</v>
      </c>
      <c r="E48" s="1">
        <v>7</v>
      </c>
      <c r="H48" s="1">
        <v>3</v>
      </c>
      <c r="I48">
        <f t="shared" si="0"/>
        <v>17</v>
      </c>
      <c r="J48" s="13">
        <f t="shared" ref="J48:N48" si="43">I48/I$51</f>
        <v>5.66666666666667</v>
      </c>
      <c r="K48" s="1">
        <v>3</v>
      </c>
      <c r="L48" s="14">
        <f t="shared" si="43"/>
        <v>1.5</v>
      </c>
      <c r="M48" s="1">
        <v>2</v>
      </c>
      <c r="N48" s="14">
        <f t="shared" si="43"/>
        <v>1</v>
      </c>
      <c r="O48" s="15">
        <f t="shared" si="2"/>
        <v>2.26666666666667</v>
      </c>
    </row>
    <row r="49" s="1" customFormat="1" spans="1:15">
      <c r="A49" s="3"/>
      <c r="B49" s="1" t="s">
        <v>176</v>
      </c>
      <c r="C49" s="1" t="s">
        <v>177</v>
      </c>
      <c r="D49" s="3" t="s">
        <v>249</v>
      </c>
      <c r="E49" s="1">
        <v>7</v>
      </c>
      <c r="H49" s="1">
        <v>1</v>
      </c>
      <c r="I49">
        <f t="shared" si="0"/>
        <v>15</v>
      </c>
      <c r="J49" s="13">
        <f t="shared" ref="J49:N49" si="44">I49/I$51</f>
        <v>5</v>
      </c>
      <c r="K49" s="1">
        <v>2</v>
      </c>
      <c r="L49" s="14">
        <f t="shared" si="44"/>
        <v>1</v>
      </c>
      <c r="M49" s="1">
        <v>2</v>
      </c>
      <c r="N49" s="14">
        <f t="shared" si="44"/>
        <v>1</v>
      </c>
      <c r="O49" s="15">
        <f t="shared" si="2"/>
        <v>2.5</v>
      </c>
    </row>
    <row r="50" s="1" customFormat="1" spans="1:15">
      <c r="A50" s="3"/>
      <c r="B50" s="1" t="s">
        <v>178</v>
      </c>
      <c r="C50" s="1" t="s">
        <v>179</v>
      </c>
      <c r="D50" s="3" t="s">
        <v>250</v>
      </c>
      <c r="E50" s="1">
        <v>3</v>
      </c>
      <c r="H50" s="1">
        <v>1</v>
      </c>
      <c r="I50">
        <f t="shared" si="0"/>
        <v>7</v>
      </c>
      <c r="J50" s="13">
        <f t="shared" ref="J50:N50" si="45">I50/I$51</f>
        <v>2.33333333333333</v>
      </c>
      <c r="K50" s="1">
        <v>2</v>
      </c>
      <c r="L50" s="14">
        <f t="shared" si="45"/>
        <v>1</v>
      </c>
      <c r="M50" s="1">
        <v>2</v>
      </c>
      <c r="N50" s="14">
        <f t="shared" si="45"/>
        <v>1</v>
      </c>
      <c r="O50" s="15">
        <f t="shared" si="2"/>
        <v>1.16666666666667</v>
      </c>
    </row>
    <row r="51" s="1" customFormat="1" spans="1:15">
      <c r="A51" s="3"/>
      <c r="B51" s="1" t="s">
        <v>180</v>
      </c>
      <c r="C51" s="1" t="s">
        <v>181</v>
      </c>
      <c r="D51" s="3" t="s">
        <v>250</v>
      </c>
      <c r="E51" s="1">
        <v>1</v>
      </c>
      <c r="H51" s="1">
        <v>1</v>
      </c>
      <c r="I51">
        <f t="shared" si="0"/>
        <v>3</v>
      </c>
      <c r="J51" s="13">
        <f t="shared" ref="J51:N51" si="46">I51/I$51</f>
        <v>1</v>
      </c>
      <c r="K51" s="1">
        <v>2</v>
      </c>
      <c r="L51" s="14">
        <f t="shared" si="46"/>
        <v>1</v>
      </c>
      <c r="M51" s="1">
        <v>2</v>
      </c>
      <c r="N51" s="14">
        <f t="shared" si="46"/>
        <v>1</v>
      </c>
      <c r="O51" s="15">
        <f t="shared" si="2"/>
        <v>0.5</v>
      </c>
    </row>
    <row r="52" customFormat="1" spans="1:15">
      <c r="A52" s="3"/>
      <c r="B52" s="1"/>
      <c r="C52" s="1"/>
      <c r="D52" s="3"/>
      <c r="E52" s="1"/>
      <c r="F52" s="1"/>
      <c r="G52" s="1"/>
      <c r="H52" s="1"/>
      <c r="I52" s="1">
        <f t="shared" ref="I52:M52" si="47">SUM(I7:I51)</f>
        <v>631</v>
      </c>
      <c r="J52" s="1"/>
      <c r="K52" s="1">
        <f t="shared" si="47"/>
        <v>113</v>
      </c>
      <c r="L52" s="1"/>
      <c r="M52" s="1">
        <f t="shared" si="47"/>
        <v>85</v>
      </c>
      <c r="N52" s="1"/>
      <c r="O52" s="1"/>
    </row>
    <row r="53" customFormat="1" spans="1:4">
      <c r="A53" s="3"/>
      <c r="D53" s="3"/>
    </row>
    <row r="54" customFormat="1" spans="1:16">
      <c r="A54" s="3" t="s">
        <v>191</v>
      </c>
      <c r="B54" s="1" t="s">
        <v>192</v>
      </c>
      <c r="C54" s="10" t="s">
        <v>95</v>
      </c>
      <c r="D54" s="3"/>
      <c r="E54" s="11">
        <v>5</v>
      </c>
      <c r="F54" s="11">
        <v>7</v>
      </c>
      <c r="G54" s="11"/>
      <c r="H54" s="11"/>
      <c r="I54" s="11">
        <v>7</v>
      </c>
      <c r="J54" s="11">
        <f t="shared" ref="J54:J109" si="48">E54*2+I54</f>
        <v>17</v>
      </c>
      <c r="K54" s="16">
        <f t="shared" ref="K54:K109" si="49">(J54/J$62)</f>
        <v>1.0625</v>
      </c>
      <c r="L54" s="11">
        <v>3</v>
      </c>
      <c r="M54" s="16">
        <f t="shared" ref="M54:M109" si="50">(L54/L$62)</f>
        <v>1</v>
      </c>
      <c r="N54" s="11">
        <v>3</v>
      </c>
      <c r="O54" s="16">
        <f t="shared" ref="O54:O109" si="51">N54/N$62</f>
        <v>1</v>
      </c>
      <c r="P54" s="17">
        <f t="shared" ref="P54:P109" si="52">K54/(M54+O54*0.5)</f>
        <v>0.708333333333333</v>
      </c>
    </row>
    <row r="55" s="1" customFormat="1" spans="1:16">
      <c r="A55" s="3"/>
      <c r="B55" s="1" t="s">
        <v>96</v>
      </c>
      <c r="C55" s="10" t="s">
        <v>193</v>
      </c>
      <c r="D55" s="3" t="s">
        <v>246</v>
      </c>
      <c r="E55" s="11">
        <v>5</v>
      </c>
      <c r="F55" s="11">
        <v>4</v>
      </c>
      <c r="G55" s="11"/>
      <c r="H55" s="11"/>
      <c r="I55" s="11">
        <v>4</v>
      </c>
      <c r="J55" s="11">
        <f t="shared" si="48"/>
        <v>14</v>
      </c>
      <c r="K55" s="16">
        <f t="shared" si="49"/>
        <v>0.875</v>
      </c>
      <c r="L55" s="11">
        <v>2</v>
      </c>
      <c r="M55" s="16">
        <f t="shared" si="50"/>
        <v>0.666666666666667</v>
      </c>
      <c r="N55" s="11">
        <v>2</v>
      </c>
      <c r="O55" s="16">
        <f t="shared" si="51"/>
        <v>0.666666666666667</v>
      </c>
      <c r="P55" s="17">
        <f t="shared" si="52"/>
        <v>0.875</v>
      </c>
    </row>
    <row r="56" s="1" customFormat="1" spans="1:16">
      <c r="A56" s="3"/>
      <c r="B56" s="1" t="s">
        <v>98</v>
      </c>
      <c r="C56" s="10" t="s">
        <v>194</v>
      </c>
      <c r="D56" s="3" t="s">
        <v>246</v>
      </c>
      <c r="E56" s="11">
        <v>4</v>
      </c>
      <c r="F56" s="11">
        <v>4</v>
      </c>
      <c r="G56" s="11"/>
      <c r="H56" s="11"/>
      <c r="I56" s="11">
        <v>4</v>
      </c>
      <c r="J56" s="11">
        <f t="shared" si="48"/>
        <v>12</v>
      </c>
      <c r="K56" s="16">
        <f t="shared" si="49"/>
        <v>0.75</v>
      </c>
      <c r="L56" s="11">
        <v>2</v>
      </c>
      <c r="M56" s="16">
        <f t="shared" si="50"/>
        <v>0.666666666666667</v>
      </c>
      <c r="N56" s="11">
        <v>2</v>
      </c>
      <c r="O56" s="16">
        <f t="shared" si="51"/>
        <v>0.666666666666667</v>
      </c>
      <c r="P56" s="17">
        <f t="shared" si="52"/>
        <v>0.75</v>
      </c>
    </row>
    <row r="57" s="1" customFormat="1" spans="1:16">
      <c r="A57" s="3"/>
      <c r="B57" s="1" t="s">
        <v>100</v>
      </c>
      <c r="C57" s="10" t="s">
        <v>195</v>
      </c>
      <c r="D57" s="3" t="s">
        <v>246</v>
      </c>
      <c r="E57" s="11">
        <v>5</v>
      </c>
      <c r="F57" s="11">
        <v>8</v>
      </c>
      <c r="G57" s="11"/>
      <c r="H57" s="11"/>
      <c r="I57" s="11">
        <v>8</v>
      </c>
      <c r="J57" s="11">
        <f t="shared" si="48"/>
        <v>18</v>
      </c>
      <c r="K57" s="16">
        <f t="shared" si="49"/>
        <v>1.125</v>
      </c>
      <c r="L57" s="11">
        <v>2</v>
      </c>
      <c r="M57" s="16">
        <f t="shared" si="50"/>
        <v>0.666666666666667</v>
      </c>
      <c r="N57" s="11">
        <v>2</v>
      </c>
      <c r="O57" s="16">
        <f t="shared" si="51"/>
        <v>0.666666666666667</v>
      </c>
      <c r="P57" s="17">
        <f t="shared" si="52"/>
        <v>1.125</v>
      </c>
    </row>
    <row r="58" s="1" customFormat="1" spans="1:16">
      <c r="A58" s="3"/>
      <c r="B58" s="1" t="s">
        <v>102</v>
      </c>
      <c r="C58" s="10" t="s">
        <v>196</v>
      </c>
      <c r="D58" s="3" t="s">
        <v>246</v>
      </c>
      <c r="E58" s="11">
        <v>5</v>
      </c>
      <c r="F58" s="11">
        <v>6</v>
      </c>
      <c r="G58" s="11"/>
      <c r="H58" s="11"/>
      <c r="I58" s="11">
        <v>6</v>
      </c>
      <c r="J58" s="11">
        <f t="shared" si="48"/>
        <v>16</v>
      </c>
      <c r="K58" s="16">
        <f t="shared" si="49"/>
        <v>1</v>
      </c>
      <c r="L58" s="11">
        <v>2</v>
      </c>
      <c r="M58" s="16">
        <f t="shared" si="50"/>
        <v>0.666666666666667</v>
      </c>
      <c r="N58" s="11">
        <v>2</v>
      </c>
      <c r="O58" s="16">
        <f t="shared" si="51"/>
        <v>0.666666666666667</v>
      </c>
      <c r="P58" s="17">
        <f t="shared" si="52"/>
        <v>1</v>
      </c>
    </row>
    <row r="59" s="1" customFormat="1" spans="1:16">
      <c r="A59" s="3"/>
      <c r="B59" s="1" t="s">
        <v>104</v>
      </c>
      <c r="C59" s="10" t="s">
        <v>197</v>
      </c>
      <c r="D59" s="3" t="s">
        <v>246</v>
      </c>
      <c r="E59" s="11">
        <v>5</v>
      </c>
      <c r="F59" s="11">
        <v>4</v>
      </c>
      <c r="G59" s="11"/>
      <c r="H59" s="11"/>
      <c r="I59" s="11">
        <v>4</v>
      </c>
      <c r="J59" s="11">
        <f t="shared" si="48"/>
        <v>14</v>
      </c>
      <c r="K59" s="16">
        <f t="shared" si="49"/>
        <v>0.875</v>
      </c>
      <c r="L59" s="11">
        <v>2</v>
      </c>
      <c r="M59" s="16">
        <f t="shared" si="50"/>
        <v>0.666666666666667</v>
      </c>
      <c r="N59" s="11">
        <v>2</v>
      </c>
      <c r="O59" s="16">
        <f t="shared" si="51"/>
        <v>0.666666666666667</v>
      </c>
      <c r="P59" s="17">
        <f t="shared" si="52"/>
        <v>0.875</v>
      </c>
    </row>
    <row r="60" s="1" customFormat="1" spans="1:16">
      <c r="A60" s="3"/>
      <c r="B60" s="1" t="s">
        <v>106</v>
      </c>
      <c r="C60" s="10" t="s">
        <v>198</v>
      </c>
      <c r="D60" s="3" t="s">
        <v>246</v>
      </c>
      <c r="E60" s="11">
        <v>6</v>
      </c>
      <c r="F60" s="11">
        <v>8</v>
      </c>
      <c r="G60" s="11"/>
      <c r="H60" s="11"/>
      <c r="I60" s="11">
        <v>8</v>
      </c>
      <c r="J60" s="11">
        <f t="shared" si="48"/>
        <v>20</v>
      </c>
      <c r="K60" s="16">
        <f t="shared" si="49"/>
        <v>1.25</v>
      </c>
      <c r="L60" s="11">
        <v>2</v>
      </c>
      <c r="M60" s="16">
        <f t="shared" si="50"/>
        <v>0.666666666666667</v>
      </c>
      <c r="N60" s="11">
        <v>2</v>
      </c>
      <c r="O60" s="16">
        <f t="shared" si="51"/>
        <v>0.666666666666667</v>
      </c>
      <c r="P60" s="17">
        <f t="shared" si="52"/>
        <v>1.25</v>
      </c>
    </row>
    <row r="61" s="1" customFormat="1" spans="1:16">
      <c r="A61" s="3"/>
      <c r="B61" s="1" t="s">
        <v>199</v>
      </c>
      <c r="C61" s="10" t="s">
        <v>200</v>
      </c>
      <c r="D61" s="3" t="s">
        <v>246</v>
      </c>
      <c r="E61" s="11">
        <v>5</v>
      </c>
      <c r="F61" s="11">
        <v>6</v>
      </c>
      <c r="G61" s="11"/>
      <c r="H61" s="11"/>
      <c r="I61" s="11">
        <v>6</v>
      </c>
      <c r="J61" s="11">
        <f t="shared" si="48"/>
        <v>16</v>
      </c>
      <c r="K61" s="16">
        <f t="shared" si="49"/>
        <v>1</v>
      </c>
      <c r="L61" s="11">
        <v>2</v>
      </c>
      <c r="M61" s="16">
        <f t="shared" si="50"/>
        <v>0.666666666666667</v>
      </c>
      <c r="N61" s="11">
        <v>2</v>
      </c>
      <c r="O61" s="16">
        <f t="shared" si="51"/>
        <v>0.666666666666667</v>
      </c>
      <c r="P61" s="17">
        <f t="shared" si="52"/>
        <v>1</v>
      </c>
    </row>
    <row r="62" s="1" customFormat="1" spans="1:16">
      <c r="A62" s="3"/>
      <c r="B62" s="1" t="s">
        <v>40</v>
      </c>
      <c r="C62" s="10" t="s">
        <v>201</v>
      </c>
      <c r="D62" s="3" t="s">
        <v>246</v>
      </c>
      <c r="E62" s="11">
        <v>5</v>
      </c>
      <c r="F62" s="11">
        <v>6</v>
      </c>
      <c r="G62" s="11"/>
      <c r="H62" s="11"/>
      <c r="I62" s="11">
        <v>6</v>
      </c>
      <c r="J62" s="11">
        <f t="shared" si="48"/>
        <v>16</v>
      </c>
      <c r="K62" s="16">
        <f t="shared" si="49"/>
        <v>1</v>
      </c>
      <c r="L62" s="11">
        <v>3</v>
      </c>
      <c r="M62" s="16">
        <f t="shared" si="50"/>
        <v>1</v>
      </c>
      <c r="N62" s="11">
        <v>3</v>
      </c>
      <c r="O62" s="16">
        <f t="shared" si="51"/>
        <v>1</v>
      </c>
      <c r="P62" s="17">
        <f t="shared" si="52"/>
        <v>0.666666666666667</v>
      </c>
    </row>
    <row r="63" s="1" customFormat="1" spans="1:16">
      <c r="A63" s="3"/>
      <c r="B63" s="1" t="s">
        <v>110</v>
      </c>
      <c r="C63" s="10" t="s">
        <v>202</v>
      </c>
      <c r="D63" s="3" t="s">
        <v>246</v>
      </c>
      <c r="E63" s="11">
        <v>6</v>
      </c>
      <c r="F63" s="11">
        <v>8</v>
      </c>
      <c r="G63" s="11"/>
      <c r="H63" s="11"/>
      <c r="I63" s="11">
        <v>8</v>
      </c>
      <c r="J63" s="11">
        <f t="shared" si="48"/>
        <v>20</v>
      </c>
      <c r="K63" s="16">
        <f t="shared" si="49"/>
        <v>1.25</v>
      </c>
      <c r="L63" s="11">
        <v>3</v>
      </c>
      <c r="M63" s="16">
        <f t="shared" si="50"/>
        <v>1</v>
      </c>
      <c r="N63" s="11">
        <v>3</v>
      </c>
      <c r="O63" s="16">
        <f t="shared" si="51"/>
        <v>1</v>
      </c>
      <c r="P63" s="17">
        <f t="shared" si="52"/>
        <v>0.833333333333333</v>
      </c>
    </row>
    <row r="64" s="1" customFormat="1" spans="1:16">
      <c r="A64" s="3"/>
      <c r="B64" s="1" t="s">
        <v>112</v>
      </c>
      <c r="C64" s="10" t="s">
        <v>203</v>
      </c>
      <c r="D64" s="3" t="s">
        <v>246</v>
      </c>
      <c r="E64" s="11">
        <v>5</v>
      </c>
      <c r="F64" s="11">
        <v>7</v>
      </c>
      <c r="G64" s="11"/>
      <c r="H64" s="11"/>
      <c r="I64" s="11">
        <v>7</v>
      </c>
      <c r="J64" s="11">
        <f t="shared" si="48"/>
        <v>17</v>
      </c>
      <c r="K64" s="16">
        <f t="shared" si="49"/>
        <v>1.0625</v>
      </c>
      <c r="L64" s="11">
        <v>3</v>
      </c>
      <c r="M64" s="16">
        <f t="shared" si="50"/>
        <v>1</v>
      </c>
      <c r="N64" s="11">
        <v>1</v>
      </c>
      <c r="O64" s="16">
        <f t="shared" si="51"/>
        <v>0.333333333333333</v>
      </c>
      <c r="P64" s="17">
        <f t="shared" si="52"/>
        <v>0.910714285714286</v>
      </c>
    </row>
    <row r="65" s="1" customFormat="1" spans="1:16">
      <c r="A65" s="3"/>
      <c r="B65" s="1" t="s">
        <v>114</v>
      </c>
      <c r="C65" s="10" t="s">
        <v>115</v>
      </c>
      <c r="D65" s="3" t="s">
        <v>246</v>
      </c>
      <c r="E65" s="11">
        <v>4</v>
      </c>
      <c r="F65" s="11">
        <v>3</v>
      </c>
      <c r="G65" s="11"/>
      <c r="H65" s="11"/>
      <c r="I65" s="11">
        <v>3</v>
      </c>
      <c r="J65" s="11">
        <f t="shared" si="48"/>
        <v>11</v>
      </c>
      <c r="K65" s="16">
        <f t="shared" si="49"/>
        <v>0.6875</v>
      </c>
      <c r="L65" s="11">
        <v>2</v>
      </c>
      <c r="M65" s="16">
        <f t="shared" si="50"/>
        <v>0.666666666666667</v>
      </c>
      <c r="N65" s="11">
        <v>2</v>
      </c>
      <c r="O65" s="16">
        <f t="shared" si="51"/>
        <v>0.666666666666667</v>
      </c>
      <c r="P65" s="17">
        <f t="shared" si="52"/>
        <v>0.6875</v>
      </c>
    </row>
    <row r="66" s="1" customFormat="1" spans="1:16">
      <c r="A66" s="3"/>
      <c r="B66" s="1" t="s">
        <v>116</v>
      </c>
      <c r="C66" s="10" t="s">
        <v>117</v>
      </c>
      <c r="D66" s="3" t="s">
        <v>246</v>
      </c>
      <c r="E66" s="11">
        <v>5</v>
      </c>
      <c r="F66" s="11">
        <v>4</v>
      </c>
      <c r="G66" s="11"/>
      <c r="H66" s="11"/>
      <c r="I66" s="11">
        <v>4</v>
      </c>
      <c r="J66" s="11">
        <f t="shared" si="48"/>
        <v>14</v>
      </c>
      <c r="K66" s="16">
        <f t="shared" si="49"/>
        <v>0.875</v>
      </c>
      <c r="L66" s="11">
        <v>2</v>
      </c>
      <c r="M66" s="16">
        <f t="shared" si="50"/>
        <v>0.666666666666667</v>
      </c>
      <c r="N66" s="11">
        <v>2</v>
      </c>
      <c r="O66" s="16">
        <f t="shared" si="51"/>
        <v>0.666666666666667</v>
      </c>
      <c r="P66" s="17">
        <f t="shared" si="52"/>
        <v>0.875</v>
      </c>
    </row>
    <row r="67" s="1" customFormat="1" spans="1:16">
      <c r="A67" s="3"/>
      <c r="B67" s="1" t="s">
        <v>204</v>
      </c>
      <c r="C67" s="10" t="s">
        <v>205</v>
      </c>
      <c r="D67" s="3" t="s">
        <v>246</v>
      </c>
      <c r="E67" s="11">
        <v>6</v>
      </c>
      <c r="F67" s="11">
        <v>7</v>
      </c>
      <c r="G67" s="11"/>
      <c r="H67" s="11"/>
      <c r="I67" s="11">
        <v>7</v>
      </c>
      <c r="J67" s="11">
        <f t="shared" si="48"/>
        <v>19</v>
      </c>
      <c r="K67" s="16">
        <f t="shared" si="49"/>
        <v>1.1875</v>
      </c>
      <c r="L67" s="11">
        <v>2</v>
      </c>
      <c r="M67" s="16">
        <f t="shared" si="50"/>
        <v>0.666666666666667</v>
      </c>
      <c r="N67" s="11">
        <v>2</v>
      </c>
      <c r="O67" s="16">
        <f t="shared" si="51"/>
        <v>0.666666666666667</v>
      </c>
      <c r="P67" s="17">
        <f t="shared" si="52"/>
        <v>1.1875</v>
      </c>
    </row>
    <row r="68" s="1" customFormat="1" spans="1:16">
      <c r="A68" s="3"/>
      <c r="B68" s="1" t="s">
        <v>120</v>
      </c>
      <c r="C68" s="10" t="s">
        <v>121</v>
      </c>
      <c r="D68" s="3" t="s">
        <v>246</v>
      </c>
      <c r="E68" s="11">
        <v>5</v>
      </c>
      <c r="F68" s="11">
        <v>4</v>
      </c>
      <c r="G68" s="11"/>
      <c r="H68" s="11"/>
      <c r="I68" s="11">
        <v>4</v>
      </c>
      <c r="J68" s="11">
        <f t="shared" si="48"/>
        <v>14</v>
      </c>
      <c r="K68" s="16">
        <f t="shared" si="49"/>
        <v>0.875</v>
      </c>
      <c r="L68" s="11">
        <v>2</v>
      </c>
      <c r="M68" s="16">
        <f t="shared" si="50"/>
        <v>0.666666666666667</v>
      </c>
      <c r="N68" s="11">
        <v>2</v>
      </c>
      <c r="O68" s="16">
        <f t="shared" si="51"/>
        <v>0.666666666666667</v>
      </c>
      <c r="P68" s="17">
        <f t="shared" si="52"/>
        <v>0.875</v>
      </c>
    </row>
    <row r="69" s="1" customFormat="1" spans="1:16">
      <c r="A69" s="3"/>
      <c r="B69" s="1" t="s">
        <v>122</v>
      </c>
      <c r="C69" s="10" t="s">
        <v>123</v>
      </c>
      <c r="D69" s="3" t="s">
        <v>246</v>
      </c>
      <c r="E69" s="11">
        <v>5</v>
      </c>
      <c r="F69" s="11">
        <v>6</v>
      </c>
      <c r="G69" s="11"/>
      <c r="H69" s="11"/>
      <c r="I69" s="11">
        <v>6</v>
      </c>
      <c r="J69" s="11">
        <f t="shared" si="48"/>
        <v>16</v>
      </c>
      <c r="K69" s="16">
        <f t="shared" si="49"/>
        <v>1</v>
      </c>
      <c r="L69" s="11">
        <v>2</v>
      </c>
      <c r="M69" s="16">
        <f t="shared" si="50"/>
        <v>0.666666666666667</v>
      </c>
      <c r="N69" s="11">
        <v>2</v>
      </c>
      <c r="O69" s="16">
        <f t="shared" si="51"/>
        <v>0.666666666666667</v>
      </c>
      <c r="P69" s="17">
        <f t="shared" si="52"/>
        <v>1</v>
      </c>
    </row>
    <row r="70" s="1" customFormat="1" spans="1:16">
      <c r="A70" s="3"/>
      <c r="B70" s="1" t="s">
        <v>124</v>
      </c>
      <c r="C70" s="10" t="s">
        <v>125</v>
      </c>
      <c r="D70" s="3" t="s">
        <v>246</v>
      </c>
      <c r="E70" s="11">
        <v>6</v>
      </c>
      <c r="F70" s="11">
        <v>8</v>
      </c>
      <c r="G70" s="11"/>
      <c r="H70" s="11"/>
      <c r="I70" s="11">
        <v>8</v>
      </c>
      <c r="J70" s="11">
        <f t="shared" si="48"/>
        <v>20</v>
      </c>
      <c r="K70" s="16">
        <f t="shared" si="49"/>
        <v>1.25</v>
      </c>
      <c r="L70" s="11">
        <v>2</v>
      </c>
      <c r="M70" s="16">
        <f t="shared" si="50"/>
        <v>0.666666666666667</v>
      </c>
      <c r="N70" s="11">
        <v>2</v>
      </c>
      <c r="O70" s="16">
        <f t="shared" si="51"/>
        <v>0.666666666666667</v>
      </c>
      <c r="P70" s="17">
        <f t="shared" si="52"/>
        <v>1.25</v>
      </c>
    </row>
    <row r="71" s="1" customFormat="1" spans="1:16">
      <c r="A71" s="3"/>
      <c r="B71" s="1" t="s">
        <v>126</v>
      </c>
      <c r="C71" s="10" t="s">
        <v>127</v>
      </c>
      <c r="D71" s="3" t="s">
        <v>246</v>
      </c>
      <c r="E71" s="11">
        <v>5</v>
      </c>
      <c r="F71" s="11">
        <v>7</v>
      </c>
      <c r="G71" s="11"/>
      <c r="H71" s="11"/>
      <c r="I71" s="11">
        <v>7</v>
      </c>
      <c r="J71" s="11">
        <f t="shared" si="48"/>
        <v>17</v>
      </c>
      <c r="K71" s="16">
        <f t="shared" si="49"/>
        <v>1.0625</v>
      </c>
      <c r="L71" s="11">
        <v>2</v>
      </c>
      <c r="M71" s="16">
        <f t="shared" si="50"/>
        <v>0.666666666666667</v>
      </c>
      <c r="N71" s="11">
        <v>2</v>
      </c>
      <c r="O71" s="16">
        <f t="shared" si="51"/>
        <v>0.666666666666667</v>
      </c>
      <c r="P71" s="17">
        <f t="shared" si="52"/>
        <v>1.0625</v>
      </c>
    </row>
    <row r="72" s="1" customFormat="1" spans="1:16">
      <c r="A72" s="3"/>
      <c r="B72" s="1" t="s">
        <v>128</v>
      </c>
      <c r="C72" s="10" t="s">
        <v>129</v>
      </c>
      <c r="D72" s="3" t="s">
        <v>246</v>
      </c>
      <c r="E72" s="11">
        <v>6</v>
      </c>
      <c r="F72" s="11">
        <v>7</v>
      </c>
      <c r="G72" s="11"/>
      <c r="H72" s="11"/>
      <c r="I72" s="11">
        <v>7</v>
      </c>
      <c r="J72" s="11">
        <f t="shared" si="48"/>
        <v>19</v>
      </c>
      <c r="K72" s="16">
        <f t="shared" si="49"/>
        <v>1.1875</v>
      </c>
      <c r="L72" s="11">
        <v>2</v>
      </c>
      <c r="M72" s="16">
        <f t="shared" si="50"/>
        <v>0.666666666666667</v>
      </c>
      <c r="N72" s="11">
        <v>2</v>
      </c>
      <c r="O72" s="16">
        <f t="shared" si="51"/>
        <v>0.666666666666667</v>
      </c>
      <c r="P72" s="17">
        <f t="shared" si="52"/>
        <v>1.1875</v>
      </c>
    </row>
    <row r="73" s="1" customFormat="1" spans="1:16">
      <c r="A73" s="3"/>
      <c r="B73" s="1" t="s">
        <v>130</v>
      </c>
      <c r="C73" s="10" t="s">
        <v>131</v>
      </c>
      <c r="D73" s="3" t="s">
        <v>246</v>
      </c>
      <c r="E73" s="11">
        <v>5</v>
      </c>
      <c r="F73" s="11">
        <v>4</v>
      </c>
      <c r="G73" s="11"/>
      <c r="H73" s="11"/>
      <c r="I73" s="11">
        <v>4</v>
      </c>
      <c r="J73" s="11">
        <f t="shared" si="48"/>
        <v>14</v>
      </c>
      <c r="K73" s="16">
        <f t="shared" si="49"/>
        <v>0.875</v>
      </c>
      <c r="L73" s="11">
        <v>2</v>
      </c>
      <c r="M73" s="16">
        <f t="shared" si="50"/>
        <v>0.666666666666667</v>
      </c>
      <c r="N73" s="11">
        <v>2</v>
      </c>
      <c r="O73" s="16">
        <f t="shared" si="51"/>
        <v>0.666666666666667</v>
      </c>
      <c r="P73" s="17">
        <f t="shared" si="52"/>
        <v>0.875</v>
      </c>
    </row>
    <row r="74" s="1" customFormat="1" spans="1:16">
      <c r="A74" s="3"/>
      <c r="B74" s="1" t="s">
        <v>132</v>
      </c>
      <c r="C74" s="10" t="s">
        <v>206</v>
      </c>
      <c r="D74" s="3" t="s">
        <v>246</v>
      </c>
      <c r="E74" s="11">
        <v>5</v>
      </c>
      <c r="F74" s="11">
        <v>4</v>
      </c>
      <c r="G74" s="11"/>
      <c r="H74" s="11"/>
      <c r="I74" s="11">
        <v>4</v>
      </c>
      <c r="J74" s="11">
        <f t="shared" si="48"/>
        <v>14</v>
      </c>
      <c r="K74" s="16">
        <f t="shared" si="49"/>
        <v>0.875</v>
      </c>
      <c r="L74" s="11">
        <v>2</v>
      </c>
      <c r="M74" s="16">
        <f t="shared" si="50"/>
        <v>0.666666666666667</v>
      </c>
      <c r="N74" s="11">
        <v>2</v>
      </c>
      <c r="O74" s="16">
        <f t="shared" si="51"/>
        <v>0.666666666666667</v>
      </c>
      <c r="P74" s="17">
        <f t="shared" si="52"/>
        <v>0.875</v>
      </c>
    </row>
    <row r="75" s="1" customFormat="1" spans="1:16">
      <c r="A75" s="3"/>
      <c r="B75" s="1" t="s">
        <v>207</v>
      </c>
      <c r="C75" s="10" t="s">
        <v>208</v>
      </c>
      <c r="D75" s="3" t="s">
        <v>246</v>
      </c>
      <c r="E75" s="11">
        <v>5</v>
      </c>
      <c r="F75" s="11">
        <v>6</v>
      </c>
      <c r="G75" s="11"/>
      <c r="H75" s="11"/>
      <c r="I75" s="11">
        <v>6</v>
      </c>
      <c r="J75" s="11">
        <f t="shared" si="48"/>
        <v>16</v>
      </c>
      <c r="K75" s="16">
        <f t="shared" si="49"/>
        <v>1</v>
      </c>
      <c r="L75" s="11">
        <v>3</v>
      </c>
      <c r="M75" s="16">
        <f t="shared" si="50"/>
        <v>1</v>
      </c>
      <c r="N75" s="11">
        <v>3</v>
      </c>
      <c r="O75" s="16">
        <f t="shared" si="51"/>
        <v>1</v>
      </c>
      <c r="P75" s="17">
        <f t="shared" si="52"/>
        <v>0.666666666666667</v>
      </c>
    </row>
    <row r="76" s="1" customFormat="1" spans="1:16">
      <c r="A76" s="3"/>
      <c r="B76" s="1" t="s">
        <v>209</v>
      </c>
      <c r="C76" s="10" t="s">
        <v>210</v>
      </c>
      <c r="D76" s="3" t="s">
        <v>246</v>
      </c>
      <c r="E76" s="11">
        <v>5</v>
      </c>
      <c r="F76" s="11">
        <v>4</v>
      </c>
      <c r="G76" s="11"/>
      <c r="H76" s="11"/>
      <c r="I76" s="11">
        <v>4</v>
      </c>
      <c r="J76" s="11">
        <f t="shared" si="48"/>
        <v>14</v>
      </c>
      <c r="K76" s="16">
        <f t="shared" si="49"/>
        <v>0.875</v>
      </c>
      <c r="L76" s="11">
        <v>4</v>
      </c>
      <c r="M76" s="16">
        <f t="shared" si="50"/>
        <v>1.33333333333333</v>
      </c>
      <c r="N76" s="11">
        <v>3</v>
      </c>
      <c r="O76" s="16">
        <f t="shared" si="51"/>
        <v>1</v>
      </c>
      <c r="P76" s="17">
        <f t="shared" si="52"/>
        <v>0.477272727272727</v>
      </c>
    </row>
    <row r="77" s="1" customFormat="1" spans="1:16">
      <c r="A77" s="3"/>
      <c r="B77" s="1" t="s">
        <v>211</v>
      </c>
      <c r="C77" s="10" t="s">
        <v>212</v>
      </c>
      <c r="D77" s="3" t="s">
        <v>246</v>
      </c>
      <c r="E77" s="11">
        <v>5</v>
      </c>
      <c r="F77" s="11">
        <v>7</v>
      </c>
      <c r="G77" s="11"/>
      <c r="H77" s="11"/>
      <c r="I77" s="11">
        <v>7</v>
      </c>
      <c r="J77" s="11">
        <f t="shared" si="48"/>
        <v>17</v>
      </c>
      <c r="K77" s="16">
        <f t="shared" si="49"/>
        <v>1.0625</v>
      </c>
      <c r="L77" s="11">
        <v>3</v>
      </c>
      <c r="M77" s="16">
        <f t="shared" si="50"/>
        <v>1</v>
      </c>
      <c r="N77" s="11">
        <v>3</v>
      </c>
      <c r="O77" s="16">
        <f t="shared" si="51"/>
        <v>1</v>
      </c>
      <c r="P77" s="17">
        <f t="shared" si="52"/>
        <v>0.708333333333333</v>
      </c>
    </row>
    <row r="78" s="1" customFormat="1" spans="1:16">
      <c r="A78" s="3"/>
      <c r="B78" s="1" t="s">
        <v>213</v>
      </c>
      <c r="C78" s="10" t="s">
        <v>214</v>
      </c>
      <c r="D78" s="3" t="s">
        <v>246</v>
      </c>
      <c r="E78" s="11">
        <v>5</v>
      </c>
      <c r="F78" s="11">
        <v>4</v>
      </c>
      <c r="G78" s="11"/>
      <c r="H78" s="11"/>
      <c r="I78" s="11">
        <v>4</v>
      </c>
      <c r="J78" s="11">
        <f t="shared" si="48"/>
        <v>14</v>
      </c>
      <c r="K78" s="16">
        <f t="shared" si="49"/>
        <v>0.875</v>
      </c>
      <c r="L78" s="11">
        <v>6</v>
      </c>
      <c r="M78" s="16">
        <f t="shared" si="50"/>
        <v>2</v>
      </c>
      <c r="N78" s="11">
        <v>3</v>
      </c>
      <c r="O78" s="16">
        <f t="shared" si="51"/>
        <v>1</v>
      </c>
      <c r="P78" s="17">
        <f t="shared" si="52"/>
        <v>0.35</v>
      </c>
    </row>
    <row r="79" s="1" customFormat="1" spans="1:16">
      <c r="A79" s="3"/>
      <c r="B79" s="1" t="s">
        <v>140</v>
      </c>
      <c r="C79" s="10" t="s">
        <v>215</v>
      </c>
      <c r="D79" s="3" t="s">
        <v>246</v>
      </c>
      <c r="E79" s="11">
        <v>4</v>
      </c>
      <c r="F79" s="11">
        <v>4</v>
      </c>
      <c r="G79" s="11"/>
      <c r="H79" s="11"/>
      <c r="I79" s="11">
        <v>4</v>
      </c>
      <c r="J79" s="11">
        <f t="shared" si="48"/>
        <v>12</v>
      </c>
      <c r="K79" s="16">
        <f t="shared" si="49"/>
        <v>0.75</v>
      </c>
      <c r="L79" s="11">
        <v>3</v>
      </c>
      <c r="M79" s="16">
        <f t="shared" si="50"/>
        <v>1</v>
      </c>
      <c r="N79" s="11">
        <v>3</v>
      </c>
      <c r="O79" s="16">
        <f t="shared" si="51"/>
        <v>1</v>
      </c>
      <c r="P79" s="17">
        <f t="shared" si="52"/>
        <v>0.5</v>
      </c>
    </row>
    <row r="80" s="1" customFormat="1" spans="1:16">
      <c r="A80" s="3"/>
      <c r="B80" s="1" t="s">
        <v>216</v>
      </c>
      <c r="C80" s="10" t="s">
        <v>217</v>
      </c>
      <c r="D80" s="3" t="s">
        <v>246</v>
      </c>
      <c r="E80" s="11">
        <v>5</v>
      </c>
      <c r="F80" s="11">
        <v>8</v>
      </c>
      <c r="G80" s="11"/>
      <c r="H80" s="11"/>
      <c r="I80" s="11">
        <v>8</v>
      </c>
      <c r="J80" s="11">
        <f t="shared" si="48"/>
        <v>18</v>
      </c>
      <c r="K80" s="16">
        <f t="shared" si="49"/>
        <v>1.125</v>
      </c>
      <c r="L80" s="11">
        <v>5</v>
      </c>
      <c r="M80" s="16">
        <f t="shared" si="50"/>
        <v>1.66666666666667</v>
      </c>
      <c r="N80" s="11">
        <v>3</v>
      </c>
      <c r="O80" s="16">
        <f t="shared" si="51"/>
        <v>1</v>
      </c>
      <c r="P80" s="17">
        <f t="shared" si="52"/>
        <v>0.519230769230769</v>
      </c>
    </row>
    <row r="81" s="1" customFormat="1" spans="1:16">
      <c r="A81" s="3"/>
      <c r="B81" s="1" t="s">
        <v>62</v>
      </c>
      <c r="C81" s="10" t="s">
        <v>218</v>
      </c>
      <c r="D81" s="3" t="s">
        <v>246</v>
      </c>
      <c r="E81" s="11">
        <v>5</v>
      </c>
      <c r="F81" s="11">
        <v>6</v>
      </c>
      <c r="G81" s="11"/>
      <c r="H81" s="11"/>
      <c r="I81" s="11">
        <v>6</v>
      </c>
      <c r="J81" s="11">
        <f t="shared" si="48"/>
        <v>16</v>
      </c>
      <c r="K81" s="16">
        <f t="shared" si="49"/>
        <v>1</v>
      </c>
      <c r="L81" s="11">
        <v>3</v>
      </c>
      <c r="M81" s="16">
        <f t="shared" si="50"/>
        <v>1</v>
      </c>
      <c r="N81" s="11">
        <v>3</v>
      </c>
      <c r="O81" s="16">
        <f t="shared" si="51"/>
        <v>1</v>
      </c>
      <c r="P81" s="17">
        <f t="shared" si="52"/>
        <v>0.666666666666667</v>
      </c>
    </row>
    <row r="82" s="1" customFormat="1" spans="1:16">
      <c r="A82" s="3"/>
      <c r="B82" s="1" t="s">
        <v>219</v>
      </c>
      <c r="C82" s="1" t="s">
        <v>220</v>
      </c>
      <c r="D82" s="3" t="s">
        <v>246</v>
      </c>
      <c r="E82" s="11">
        <v>5</v>
      </c>
      <c r="F82" s="11">
        <v>4</v>
      </c>
      <c r="G82" s="11"/>
      <c r="H82" s="11"/>
      <c r="I82" s="11">
        <v>4</v>
      </c>
      <c r="J82" s="11">
        <f t="shared" si="48"/>
        <v>14</v>
      </c>
      <c r="K82" s="16">
        <f t="shared" si="49"/>
        <v>0.875</v>
      </c>
      <c r="L82" s="11">
        <v>4</v>
      </c>
      <c r="M82" s="16">
        <f t="shared" si="50"/>
        <v>1.33333333333333</v>
      </c>
      <c r="N82" s="11">
        <v>3</v>
      </c>
      <c r="O82" s="16">
        <f t="shared" si="51"/>
        <v>1</v>
      </c>
      <c r="P82" s="17">
        <f t="shared" si="52"/>
        <v>0.477272727272727</v>
      </c>
    </row>
    <row r="83" s="1" customFormat="1" spans="1:16">
      <c r="A83" s="3"/>
      <c r="B83" s="1" t="s">
        <v>251</v>
      </c>
      <c r="C83" s="10" t="s">
        <v>252</v>
      </c>
      <c r="D83" s="3" t="s">
        <v>246</v>
      </c>
      <c r="E83" s="11">
        <v>6</v>
      </c>
      <c r="F83" s="11">
        <v>8</v>
      </c>
      <c r="G83" s="11"/>
      <c r="H83" s="11"/>
      <c r="I83" s="11">
        <v>8</v>
      </c>
      <c r="J83" s="11">
        <f t="shared" si="48"/>
        <v>20</v>
      </c>
      <c r="K83" s="16">
        <f t="shared" si="49"/>
        <v>1.25</v>
      </c>
      <c r="L83" s="11">
        <v>3</v>
      </c>
      <c r="M83" s="16">
        <f t="shared" si="50"/>
        <v>1</v>
      </c>
      <c r="N83" s="11">
        <v>3</v>
      </c>
      <c r="O83" s="16">
        <f t="shared" si="51"/>
        <v>1</v>
      </c>
      <c r="P83" s="17">
        <f t="shared" si="52"/>
        <v>0.833333333333333</v>
      </c>
    </row>
    <row r="84" s="1" customFormat="1" spans="1:16">
      <c r="A84" s="3"/>
      <c r="B84" s="1" t="s">
        <v>253</v>
      </c>
      <c r="C84" s="10" t="s">
        <v>254</v>
      </c>
      <c r="D84" s="3" t="s">
        <v>246</v>
      </c>
      <c r="E84" s="11">
        <v>5</v>
      </c>
      <c r="F84" s="11">
        <v>6</v>
      </c>
      <c r="G84" s="11"/>
      <c r="H84" s="11"/>
      <c r="I84" s="11">
        <v>6</v>
      </c>
      <c r="J84" s="11">
        <f t="shared" si="48"/>
        <v>16</v>
      </c>
      <c r="K84" s="16">
        <f t="shared" si="49"/>
        <v>1</v>
      </c>
      <c r="L84" s="11">
        <v>4</v>
      </c>
      <c r="M84" s="16">
        <f t="shared" si="50"/>
        <v>1.33333333333333</v>
      </c>
      <c r="N84" s="11">
        <v>3</v>
      </c>
      <c r="O84" s="16">
        <f t="shared" si="51"/>
        <v>1</v>
      </c>
      <c r="P84" s="17">
        <f t="shared" si="52"/>
        <v>0.545454545454546</v>
      </c>
    </row>
    <row r="85" s="1" customFormat="1" spans="1:16">
      <c r="A85" s="3"/>
      <c r="B85" s="1" t="s">
        <v>146</v>
      </c>
      <c r="C85" s="10" t="s">
        <v>147</v>
      </c>
      <c r="D85" s="3" t="s">
        <v>247</v>
      </c>
      <c r="E85" s="11">
        <v>5</v>
      </c>
      <c r="F85" s="11">
        <v>6</v>
      </c>
      <c r="G85" s="11"/>
      <c r="H85" s="11"/>
      <c r="I85" s="11">
        <v>6</v>
      </c>
      <c r="J85" s="11">
        <f t="shared" si="48"/>
        <v>16</v>
      </c>
      <c r="K85" s="16">
        <f t="shared" si="49"/>
        <v>1</v>
      </c>
      <c r="L85" s="11">
        <v>5</v>
      </c>
      <c r="M85" s="16">
        <f t="shared" si="50"/>
        <v>1.66666666666667</v>
      </c>
      <c r="N85" s="11">
        <v>4</v>
      </c>
      <c r="O85" s="16">
        <f t="shared" si="51"/>
        <v>1.33333333333333</v>
      </c>
      <c r="P85" s="17">
        <f t="shared" si="52"/>
        <v>0.428571428571429</v>
      </c>
    </row>
    <row r="86" s="1" customFormat="1" spans="1:16">
      <c r="A86" s="3"/>
      <c r="B86" s="1" t="s">
        <v>148</v>
      </c>
      <c r="C86" s="1" t="s">
        <v>149</v>
      </c>
      <c r="D86" s="3" t="s">
        <v>247</v>
      </c>
      <c r="E86" s="11">
        <v>6</v>
      </c>
      <c r="F86" s="11">
        <v>8</v>
      </c>
      <c r="G86" s="11"/>
      <c r="H86" s="11"/>
      <c r="I86" s="11">
        <v>8</v>
      </c>
      <c r="J86" s="11">
        <f t="shared" si="48"/>
        <v>20</v>
      </c>
      <c r="K86" s="16">
        <f t="shared" si="49"/>
        <v>1.25</v>
      </c>
      <c r="L86" s="11">
        <v>4</v>
      </c>
      <c r="M86" s="16">
        <f t="shared" si="50"/>
        <v>1.33333333333333</v>
      </c>
      <c r="N86" s="11">
        <v>4</v>
      </c>
      <c r="O86" s="16">
        <f t="shared" si="51"/>
        <v>1.33333333333333</v>
      </c>
      <c r="P86" s="17">
        <f t="shared" si="52"/>
        <v>0.625</v>
      </c>
    </row>
    <row r="87" s="1" customFormat="1" spans="1:16">
      <c r="A87" s="3"/>
      <c r="B87" s="1" t="s">
        <v>150</v>
      </c>
      <c r="C87" s="10" t="s">
        <v>151</v>
      </c>
      <c r="D87" s="3" t="s">
        <v>248</v>
      </c>
      <c r="E87" s="11">
        <v>4</v>
      </c>
      <c r="F87" s="11">
        <v>3</v>
      </c>
      <c r="G87" s="11"/>
      <c r="H87" s="11"/>
      <c r="I87" s="11">
        <v>3</v>
      </c>
      <c r="J87" s="11">
        <f t="shared" si="48"/>
        <v>11</v>
      </c>
      <c r="K87" s="16">
        <f t="shared" si="49"/>
        <v>0.6875</v>
      </c>
      <c r="L87" s="11">
        <v>3</v>
      </c>
      <c r="M87" s="16">
        <f t="shared" si="50"/>
        <v>1</v>
      </c>
      <c r="N87" s="11">
        <v>4</v>
      </c>
      <c r="O87" s="16">
        <f t="shared" si="51"/>
        <v>1.33333333333333</v>
      </c>
      <c r="P87" s="17">
        <f t="shared" si="52"/>
        <v>0.4125</v>
      </c>
    </row>
    <row r="88" s="1" customFormat="1" spans="1:16">
      <c r="A88" s="3"/>
      <c r="B88" s="1" t="s">
        <v>152</v>
      </c>
      <c r="C88" s="10" t="s">
        <v>153</v>
      </c>
      <c r="D88" s="3" t="s">
        <v>246</v>
      </c>
      <c r="E88" s="11">
        <v>4</v>
      </c>
      <c r="F88" s="11">
        <v>5</v>
      </c>
      <c r="G88" s="11"/>
      <c r="H88" s="11"/>
      <c r="I88" s="11">
        <v>5</v>
      </c>
      <c r="J88" s="11">
        <f t="shared" si="48"/>
        <v>13</v>
      </c>
      <c r="K88" s="16">
        <f t="shared" si="49"/>
        <v>0.8125</v>
      </c>
      <c r="L88" s="11">
        <v>5</v>
      </c>
      <c r="M88" s="16">
        <f t="shared" si="50"/>
        <v>1.66666666666667</v>
      </c>
      <c r="N88" s="11">
        <v>4</v>
      </c>
      <c r="O88" s="16">
        <f t="shared" si="51"/>
        <v>1.33333333333333</v>
      </c>
      <c r="P88" s="17">
        <f t="shared" si="52"/>
        <v>0.348214285714286</v>
      </c>
    </row>
    <row r="89" s="1" customFormat="1" spans="1:16">
      <c r="A89" s="3"/>
      <c r="B89" s="1" t="s">
        <v>154</v>
      </c>
      <c r="C89" s="1" t="s">
        <v>155</v>
      </c>
      <c r="D89" s="3" t="s">
        <v>247</v>
      </c>
      <c r="E89" s="11">
        <v>5</v>
      </c>
      <c r="F89" s="11">
        <v>4</v>
      </c>
      <c r="G89" s="11"/>
      <c r="H89" s="11"/>
      <c r="I89" s="11">
        <v>4</v>
      </c>
      <c r="J89" s="11">
        <f t="shared" si="48"/>
        <v>14</v>
      </c>
      <c r="K89" s="16">
        <f t="shared" si="49"/>
        <v>0.875</v>
      </c>
      <c r="L89" s="11">
        <v>4</v>
      </c>
      <c r="M89" s="16">
        <f t="shared" si="50"/>
        <v>1.33333333333333</v>
      </c>
      <c r="N89" s="11">
        <v>4</v>
      </c>
      <c r="O89" s="16">
        <f t="shared" si="51"/>
        <v>1.33333333333333</v>
      </c>
      <c r="P89" s="17">
        <f t="shared" si="52"/>
        <v>0.4375</v>
      </c>
    </row>
    <row r="90" s="1" customFormat="1" spans="1:16">
      <c r="A90" s="3"/>
      <c r="B90" s="1" t="s">
        <v>225</v>
      </c>
      <c r="C90" s="1" t="s">
        <v>226</v>
      </c>
      <c r="D90" s="3" t="s">
        <v>247</v>
      </c>
      <c r="E90" s="11">
        <v>6</v>
      </c>
      <c r="F90" s="11">
        <v>7</v>
      </c>
      <c r="G90" s="11"/>
      <c r="H90" s="11"/>
      <c r="I90" s="11">
        <v>7</v>
      </c>
      <c r="J90" s="11">
        <f t="shared" si="48"/>
        <v>19</v>
      </c>
      <c r="K90" s="16">
        <f t="shared" si="49"/>
        <v>1.1875</v>
      </c>
      <c r="L90" s="11">
        <v>6</v>
      </c>
      <c r="M90" s="16">
        <f t="shared" si="50"/>
        <v>2</v>
      </c>
      <c r="N90" s="11">
        <v>5</v>
      </c>
      <c r="O90" s="16">
        <f t="shared" si="51"/>
        <v>1.66666666666667</v>
      </c>
      <c r="P90" s="17">
        <f t="shared" si="52"/>
        <v>0.419117647058823</v>
      </c>
    </row>
    <row r="91" s="1" customFormat="1" spans="1:16">
      <c r="A91" s="3"/>
      <c r="B91" s="1" t="s">
        <v>227</v>
      </c>
      <c r="C91" s="1" t="s">
        <v>228</v>
      </c>
      <c r="D91" s="3" t="s">
        <v>246</v>
      </c>
      <c r="E91" s="11">
        <v>5</v>
      </c>
      <c r="F91" s="11">
        <v>4</v>
      </c>
      <c r="G91" s="11"/>
      <c r="H91" s="11"/>
      <c r="I91" s="11">
        <v>4</v>
      </c>
      <c r="J91" s="11">
        <f t="shared" si="48"/>
        <v>14</v>
      </c>
      <c r="K91" s="16">
        <f t="shared" si="49"/>
        <v>0.875</v>
      </c>
      <c r="L91" s="11">
        <v>5</v>
      </c>
      <c r="M91" s="16">
        <f t="shared" si="50"/>
        <v>1.66666666666667</v>
      </c>
      <c r="N91" s="11">
        <v>5</v>
      </c>
      <c r="O91" s="16">
        <f t="shared" si="51"/>
        <v>1.66666666666667</v>
      </c>
      <c r="P91" s="17">
        <f t="shared" si="52"/>
        <v>0.35</v>
      </c>
    </row>
    <row r="92" s="1" customFormat="1" spans="1:16">
      <c r="A92" s="3"/>
      <c r="B92" s="1" t="s">
        <v>229</v>
      </c>
      <c r="C92" s="1" t="s">
        <v>230</v>
      </c>
      <c r="D92" s="3" t="s">
        <v>247</v>
      </c>
      <c r="E92" s="11">
        <v>5</v>
      </c>
      <c r="F92" s="11">
        <v>6</v>
      </c>
      <c r="G92" s="11"/>
      <c r="H92" s="11"/>
      <c r="I92" s="11">
        <v>6</v>
      </c>
      <c r="J92" s="11">
        <f t="shared" si="48"/>
        <v>16</v>
      </c>
      <c r="K92" s="16">
        <f t="shared" si="49"/>
        <v>1</v>
      </c>
      <c r="L92" s="11">
        <v>4</v>
      </c>
      <c r="M92" s="16">
        <f t="shared" si="50"/>
        <v>1.33333333333333</v>
      </c>
      <c r="N92" s="11">
        <v>5</v>
      </c>
      <c r="O92" s="16">
        <f t="shared" si="51"/>
        <v>1.66666666666667</v>
      </c>
      <c r="P92" s="17">
        <f t="shared" si="52"/>
        <v>0.461538461538462</v>
      </c>
    </row>
    <row r="93" s="1" customFormat="1" spans="1:16">
      <c r="A93" s="3"/>
      <c r="B93" s="1" t="s">
        <v>231</v>
      </c>
      <c r="C93" s="1" t="s">
        <v>232</v>
      </c>
      <c r="D93" s="3" t="s">
        <v>246</v>
      </c>
      <c r="E93" s="11">
        <v>6</v>
      </c>
      <c r="F93" s="11">
        <v>8</v>
      </c>
      <c r="G93" s="11"/>
      <c r="H93" s="11"/>
      <c r="I93" s="11">
        <v>8</v>
      </c>
      <c r="J93" s="11">
        <f t="shared" si="48"/>
        <v>20</v>
      </c>
      <c r="K93" s="16">
        <f t="shared" si="49"/>
        <v>1.25</v>
      </c>
      <c r="L93" s="11">
        <v>6</v>
      </c>
      <c r="M93" s="16">
        <f t="shared" si="50"/>
        <v>2</v>
      </c>
      <c r="N93" s="11">
        <v>5</v>
      </c>
      <c r="O93" s="16">
        <f t="shared" si="51"/>
        <v>1.66666666666667</v>
      </c>
      <c r="P93" s="17">
        <f t="shared" si="52"/>
        <v>0.441176470588235</v>
      </c>
    </row>
    <row r="94" s="1" customFormat="1" spans="1:16">
      <c r="A94" s="3"/>
      <c r="B94" s="1" t="s">
        <v>233</v>
      </c>
      <c r="C94" s="1" t="s">
        <v>234</v>
      </c>
      <c r="D94" s="3" t="s">
        <v>246</v>
      </c>
      <c r="E94" s="11">
        <v>5</v>
      </c>
      <c r="F94" s="11">
        <v>7</v>
      </c>
      <c r="G94" s="11"/>
      <c r="H94" s="11"/>
      <c r="I94" s="11">
        <v>7</v>
      </c>
      <c r="J94" s="11">
        <f t="shared" si="48"/>
        <v>17</v>
      </c>
      <c r="K94" s="16">
        <f t="shared" si="49"/>
        <v>1.0625</v>
      </c>
      <c r="L94" s="11">
        <v>5</v>
      </c>
      <c r="M94" s="16">
        <f t="shared" si="50"/>
        <v>1.66666666666667</v>
      </c>
      <c r="N94" s="11">
        <v>5</v>
      </c>
      <c r="O94" s="16">
        <f t="shared" si="51"/>
        <v>1.66666666666667</v>
      </c>
      <c r="P94" s="17">
        <f t="shared" si="52"/>
        <v>0.425</v>
      </c>
    </row>
    <row r="95" s="1" customFormat="1" spans="1:16">
      <c r="A95" s="3"/>
      <c r="B95" s="1" t="s">
        <v>156</v>
      </c>
      <c r="C95" s="1" t="s">
        <v>157</v>
      </c>
      <c r="D95" s="3" t="s">
        <v>246</v>
      </c>
      <c r="E95" s="11">
        <v>6</v>
      </c>
      <c r="F95" s="11">
        <v>7</v>
      </c>
      <c r="G95" s="11"/>
      <c r="H95" s="11"/>
      <c r="I95" s="11">
        <v>7</v>
      </c>
      <c r="J95" s="11">
        <f t="shared" si="48"/>
        <v>19</v>
      </c>
      <c r="K95" s="16">
        <f t="shared" si="49"/>
        <v>1.1875</v>
      </c>
      <c r="L95" s="11">
        <v>2</v>
      </c>
      <c r="M95" s="16">
        <f t="shared" si="50"/>
        <v>0.666666666666667</v>
      </c>
      <c r="N95" s="11">
        <v>3</v>
      </c>
      <c r="O95" s="16">
        <f t="shared" si="51"/>
        <v>1</v>
      </c>
      <c r="P95" s="17">
        <f t="shared" si="52"/>
        <v>1.01785714285714</v>
      </c>
    </row>
    <row r="96" s="1" customFormat="1" spans="1:16">
      <c r="A96" s="3"/>
      <c r="B96" s="1" t="s">
        <v>158</v>
      </c>
      <c r="C96" s="1" t="s">
        <v>159</v>
      </c>
      <c r="D96" s="3" t="s">
        <v>246</v>
      </c>
      <c r="E96" s="11">
        <v>5</v>
      </c>
      <c r="F96" s="11">
        <v>4</v>
      </c>
      <c r="G96" s="11"/>
      <c r="H96" s="11"/>
      <c r="I96" s="11">
        <v>4</v>
      </c>
      <c r="J96" s="11">
        <f t="shared" si="48"/>
        <v>14</v>
      </c>
      <c r="K96" s="16">
        <f t="shared" si="49"/>
        <v>0.875</v>
      </c>
      <c r="L96" s="11">
        <v>4</v>
      </c>
      <c r="M96" s="16">
        <f t="shared" si="50"/>
        <v>1.33333333333333</v>
      </c>
      <c r="N96" s="11">
        <v>3</v>
      </c>
      <c r="O96" s="16">
        <f t="shared" si="51"/>
        <v>1</v>
      </c>
      <c r="P96" s="17">
        <f t="shared" si="52"/>
        <v>0.477272727272727</v>
      </c>
    </row>
    <row r="97" s="1" customFormat="1" spans="1:16">
      <c r="A97" s="3"/>
      <c r="B97" s="1" t="s">
        <v>160</v>
      </c>
      <c r="C97" s="1" t="s">
        <v>161</v>
      </c>
      <c r="D97" s="3" t="s">
        <v>246</v>
      </c>
      <c r="E97" s="11">
        <v>5</v>
      </c>
      <c r="F97" s="11">
        <v>4</v>
      </c>
      <c r="G97" s="11"/>
      <c r="H97" s="11"/>
      <c r="I97" s="11">
        <v>4</v>
      </c>
      <c r="J97" s="11">
        <f t="shared" si="48"/>
        <v>14</v>
      </c>
      <c r="K97" s="16">
        <f t="shared" si="49"/>
        <v>0.875</v>
      </c>
      <c r="L97" s="11">
        <v>3</v>
      </c>
      <c r="M97" s="16">
        <f t="shared" si="50"/>
        <v>1</v>
      </c>
      <c r="N97" s="11">
        <v>3</v>
      </c>
      <c r="O97" s="16">
        <f t="shared" si="51"/>
        <v>1</v>
      </c>
      <c r="P97" s="17">
        <f t="shared" si="52"/>
        <v>0.583333333333333</v>
      </c>
    </row>
    <row r="98" s="1" customFormat="1" spans="1:16">
      <c r="A98" s="3"/>
      <c r="B98" s="1" t="s">
        <v>162</v>
      </c>
      <c r="C98" s="1" t="s">
        <v>163</v>
      </c>
      <c r="D98" s="3" t="s">
        <v>246</v>
      </c>
      <c r="E98" s="11">
        <v>5</v>
      </c>
      <c r="F98" s="11">
        <v>6</v>
      </c>
      <c r="G98" s="11"/>
      <c r="H98" s="11"/>
      <c r="I98" s="11">
        <v>6</v>
      </c>
      <c r="J98" s="11">
        <f t="shared" si="48"/>
        <v>16</v>
      </c>
      <c r="K98" s="16">
        <f t="shared" si="49"/>
        <v>1</v>
      </c>
      <c r="L98" s="11">
        <v>5</v>
      </c>
      <c r="M98" s="16">
        <f t="shared" si="50"/>
        <v>1.66666666666667</v>
      </c>
      <c r="N98" s="11">
        <v>3</v>
      </c>
      <c r="O98" s="16">
        <f t="shared" si="51"/>
        <v>1</v>
      </c>
      <c r="P98" s="17">
        <f t="shared" si="52"/>
        <v>0.461538461538461</v>
      </c>
    </row>
    <row r="99" s="1" customFormat="1" spans="1:16">
      <c r="A99" s="3"/>
      <c r="B99" s="1" t="s">
        <v>164</v>
      </c>
      <c r="C99" s="10" t="s">
        <v>235</v>
      </c>
      <c r="D99" s="3" t="s">
        <v>246</v>
      </c>
      <c r="E99" s="11">
        <v>5</v>
      </c>
      <c r="F99" s="11">
        <v>4</v>
      </c>
      <c r="G99" s="11"/>
      <c r="H99" s="11"/>
      <c r="I99" s="11">
        <v>4</v>
      </c>
      <c r="J99" s="11">
        <f t="shared" si="48"/>
        <v>14</v>
      </c>
      <c r="K99" s="16">
        <f t="shared" si="49"/>
        <v>0.875</v>
      </c>
      <c r="L99" s="11">
        <v>3</v>
      </c>
      <c r="M99" s="16">
        <f t="shared" si="50"/>
        <v>1</v>
      </c>
      <c r="N99" s="11">
        <v>4</v>
      </c>
      <c r="O99" s="16">
        <f t="shared" si="51"/>
        <v>1.33333333333333</v>
      </c>
      <c r="P99" s="17">
        <f t="shared" si="52"/>
        <v>0.525</v>
      </c>
    </row>
    <row r="100" s="1" customFormat="1" spans="1:16">
      <c r="A100" s="3"/>
      <c r="B100" s="1" t="s">
        <v>166</v>
      </c>
      <c r="C100" s="1" t="s">
        <v>236</v>
      </c>
      <c r="D100" s="3" t="s">
        <v>246</v>
      </c>
      <c r="E100" s="11">
        <v>5</v>
      </c>
      <c r="F100" s="11">
        <v>7</v>
      </c>
      <c r="G100" s="11"/>
      <c r="H100" s="11"/>
      <c r="I100" s="11">
        <v>7</v>
      </c>
      <c r="J100" s="11">
        <f t="shared" si="48"/>
        <v>17</v>
      </c>
      <c r="K100" s="16">
        <f t="shared" si="49"/>
        <v>1.0625</v>
      </c>
      <c r="L100" s="11">
        <v>3</v>
      </c>
      <c r="M100" s="16">
        <f t="shared" si="50"/>
        <v>1</v>
      </c>
      <c r="N100" s="11">
        <v>4</v>
      </c>
      <c r="O100" s="16">
        <f t="shared" si="51"/>
        <v>1.33333333333333</v>
      </c>
      <c r="P100" s="17">
        <f t="shared" si="52"/>
        <v>0.6375</v>
      </c>
    </row>
    <row r="101" s="1" customFormat="1" spans="1:16">
      <c r="A101" s="3"/>
      <c r="B101" s="1" t="s">
        <v>168</v>
      </c>
      <c r="C101" s="1" t="s">
        <v>237</v>
      </c>
      <c r="D101" s="3" t="s">
        <v>249</v>
      </c>
      <c r="E101" s="11">
        <v>5</v>
      </c>
      <c r="F101" s="11">
        <v>4</v>
      </c>
      <c r="G101" s="11"/>
      <c r="H101" s="11"/>
      <c r="I101" s="11">
        <v>4</v>
      </c>
      <c r="J101" s="11">
        <f t="shared" si="48"/>
        <v>14</v>
      </c>
      <c r="K101" s="16">
        <f t="shared" si="49"/>
        <v>0.875</v>
      </c>
      <c r="L101" s="11">
        <v>3</v>
      </c>
      <c r="M101" s="16">
        <f t="shared" si="50"/>
        <v>1</v>
      </c>
      <c r="N101" s="11">
        <v>4</v>
      </c>
      <c r="O101" s="16">
        <f t="shared" si="51"/>
        <v>1.33333333333333</v>
      </c>
      <c r="P101" s="17">
        <f t="shared" si="52"/>
        <v>0.525</v>
      </c>
    </row>
    <row r="102" s="1" customFormat="1" spans="1:16">
      <c r="A102" s="3"/>
      <c r="B102" s="1" t="s">
        <v>170</v>
      </c>
      <c r="C102" s="1" t="s">
        <v>238</v>
      </c>
      <c r="D102" s="3" t="s">
        <v>249</v>
      </c>
      <c r="E102" s="11">
        <v>4</v>
      </c>
      <c r="F102" s="11">
        <v>4</v>
      </c>
      <c r="G102" s="11"/>
      <c r="H102" s="11"/>
      <c r="I102" s="11">
        <v>4</v>
      </c>
      <c r="J102" s="11">
        <f t="shared" si="48"/>
        <v>12</v>
      </c>
      <c r="K102" s="16">
        <f t="shared" si="49"/>
        <v>0.75</v>
      </c>
      <c r="L102" s="11">
        <v>3</v>
      </c>
      <c r="M102" s="16">
        <f t="shared" si="50"/>
        <v>1</v>
      </c>
      <c r="N102" s="11">
        <v>4</v>
      </c>
      <c r="O102" s="16">
        <f t="shared" si="51"/>
        <v>1.33333333333333</v>
      </c>
      <c r="P102" s="17">
        <f t="shared" si="52"/>
        <v>0.45</v>
      </c>
    </row>
    <row r="103" s="1" customFormat="1" spans="1:16">
      <c r="A103" s="3"/>
      <c r="B103" s="1" t="s">
        <v>172</v>
      </c>
      <c r="C103" s="1" t="s">
        <v>173</v>
      </c>
      <c r="D103" s="3" t="s">
        <v>249</v>
      </c>
      <c r="E103" s="11">
        <v>5</v>
      </c>
      <c r="F103" s="11">
        <v>8</v>
      </c>
      <c r="G103" s="11"/>
      <c r="H103" s="11"/>
      <c r="I103" s="11">
        <v>8</v>
      </c>
      <c r="J103" s="11">
        <f t="shared" si="48"/>
        <v>18</v>
      </c>
      <c r="K103" s="16">
        <f t="shared" si="49"/>
        <v>1.125</v>
      </c>
      <c r="L103" s="11">
        <v>3</v>
      </c>
      <c r="M103" s="16">
        <f t="shared" si="50"/>
        <v>1</v>
      </c>
      <c r="N103" s="11">
        <v>4</v>
      </c>
      <c r="O103" s="16">
        <f t="shared" si="51"/>
        <v>1.33333333333333</v>
      </c>
      <c r="P103" s="17">
        <f t="shared" si="52"/>
        <v>0.675</v>
      </c>
    </row>
    <row r="104" s="1" customFormat="1" spans="1:16">
      <c r="A104" s="3"/>
      <c r="B104" s="1" t="s">
        <v>239</v>
      </c>
      <c r="C104" s="1" t="s">
        <v>175</v>
      </c>
      <c r="D104" s="3" t="s">
        <v>255</v>
      </c>
      <c r="E104" s="11">
        <v>5</v>
      </c>
      <c r="F104" s="11">
        <v>6</v>
      </c>
      <c r="G104" s="11"/>
      <c r="H104" s="11"/>
      <c r="I104" s="11">
        <v>6</v>
      </c>
      <c r="J104" s="11">
        <f t="shared" si="48"/>
        <v>16</v>
      </c>
      <c r="K104" s="16">
        <f t="shared" si="49"/>
        <v>1</v>
      </c>
      <c r="L104" s="11">
        <v>3</v>
      </c>
      <c r="M104" s="16">
        <f t="shared" si="50"/>
        <v>1</v>
      </c>
      <c r="N104" s="11">
        <v>4</v>
      </c>
      <c r="O104" s="16">
        <f t="shared" si="51"/>
        <v>1.33333333333333</v>
      </c>
      <c r="P104" s="17">
        <f t="shared" si="52"/>
        <v>0.6</v>
      </c>
    </row>
    <row r="105" s="1" customFormat="1" spans="1:16">
      <c r="A105" s="3"/>
      <c r="B105" s="1" t="s">
        <v>176</v>
      </c>
      <c r="C105" s="1" t="s">
        <v>177</v>
      </c>
      <c r="D105" s="3" t="s">
        <v>255</v>
      </c>
      <c r="E105" s="11">
        <v>5</v>
      </c>
      <c r="F105" s="11">
        <v>4</v>
      </c>
      <c r="G105" s="11"/>
      <c r="H105" s="11"/>
      <c r="I105" s="11">
        <v>4</v>
      </c>
      <c r="J105" s="11">
        <f t="shared" si="48"/>
        <v>14</v>
      </c>
      <c r="K105" s="16">
        <f t="shared" si="49"/>
        <v>0.875</v>
      </c>
      <c r="L105" s="11">
        <v>2</v>
      </c>
      <c r="M105" s="16">
        <f t="shared" si="50"/>
        <v>0.666666666666667</v>
      </c>
      <c r="N105" s="11">
        <v>2</v>
      </c>
      <c r="O105" s="16">
        <f t="shared" si="51"/>
        <v>0.666666666666667</v>
      </c>
      <c r="P105" s="17">
        <f t="shared" si="52"/>
        <v>0.875</v>
      </c>
    </row>
    <row r="106" s="1" customFormat="1" spans="1:16">
      <c r="A106" s="3"/>
      <c r="B106" s="1" t="s">
        <v>240</v>
      </c>
      <c r="C106" s="1" t="s">
        <v>241</v>
      </c>
      <c r="D106" s="3" t="s">
        <v>250</v>
      </c>
      <c r="E106" s="11">
        <v>6</v>
      </c>
      <c r="F106" s="11">
        <v>8</v>
      </c>
      <c r="G106" s="11"/>
      <c r="H106" s="11"/>
      <c r="I106" s="11">
        <v>8</v>
      </c>
      <c r="J106" s="11">
        <f t="shared" si="48"/>
        <v>20</v>
      </c>
      <c r="K106" s="16">
        <f t="shared" si="49"/>
        <v>1.25</v>
      </c>
      <c r="L106" s="11">
        <v>4</v>
      </c>
      <c r="M106" s="16">
        <f t="shared" si="50"/>
        <v>1.33333333333333</v>
      </c>
      <c r="N106" s="11">
        <v>2</v>
      </c>
      <c r="O106" s="16">
        <f t="shared" si="51"/>
        <v>0.666666666666667</v>
      </c>
      <c r="P106" s="17">
        <f t="shared" si="52"/>
        <v>0.75</v>
      </c>
    </row>
    <row r="107" s="1" customFormat="1" spans="1:16">
      <c r="A107" s="3"/>
      <c r="B107" s="1" t="s">
        <v>178</v>
      </c>
      <c r="C107" s="1" t="s">
        <v>179</v>
      </c>
      <c r="D107" s="3"/>
      <c r="E107" s="11">
        <v>5</v>
      </c>
      <c r="F107" s="11">
        <v>6</v>
      </c>
      <c r="G107" s="11"/>
      <c r="H107" s="11"/>
      <c r="I107" s="11">
        <v>6</v>
      </c>
      <c r="J107" s="11">
        <f t="shared" si="48"/>
        <v>16</v>
      </c>
      <c r="K107" s="16">
        <f t="shared" si="49"/>
        <v>1</v>
      </c>
      <c r="L107" s="11">
        <v>3</v>
      </c>
      <c r="M107" s="16">
        <f t="shared" si="50"/>
        <v>1</v>
      </c>
      <c r="N107" s="11">
        <v>2</v>
      </c>
      <c r="O107" s="16">
        <f t="shared" si="51"/>
        <v>0.666666666666667</v>
      </c>
      <c r="P107" s="17">
        <f t="shared" si="52"/>
        <v>0.75</v>
      </c>
    </row>
    <row r="108" s="1" customFormat="1" spans="1:16">
      <c r="A108" s="3"/>
      <c r="B108" s="1" t="s">
        <v>180</v>
      </c>
      <c r="C108" s="1" t="s">
        <v>181</v>
      </c>
      <c r="D108" s="3"/>
      <c r="E108" s="11">
        <v>5</v>
      </c>
      <c r="F108" s="11">
        <v>6</v>
      </c>
      <c r="G108" s="11"/>
      <c r="H108" s="11"/>
      <c r="I108" s="11">
        <v>6</v>
      </c>
      <c r="J108" s="11">
        <f t="shared" si="48"/>
        <v>16</v>
      </c>
      <c r="K108" s="16">
        <f t="shared" si="49"/>
        <v>1</v>
      </c>
      <c r="L108" s="11">
        <v>3</v>
      </c>
      <c r="M108" s="16">
        <f t="shared" si="50"/>
        <v>1</v>
      </c>
      <c r="N108" s="11">
        <v>2</v>
      </c>
      <c r="O108" s="16">
        <f t="shared" si="51"/>
        <v>0.666666666666667</v>
      </c>
      <c r="P108" s="17">
        <f t="shared" si="52"/>
        <v>0.75</v>
      </c>
    </row>
    <row r="109" s="1" customFormat="1" spans="1:16">
      <c r="A109" s="3"/>
      <c r="B109" s="1" t="s">
        <v>242</v>
      </c>
      <c r="C109" s="1" t="s">
        <v>243</v>
      </c>
      <c r="D109" s="3" t="s">
        <v>250</v>
      </c>
      <c r="E109" s="11">
        <v>5</v>
      </c>
      <c r="F109" s="11">
        <v>4</v>
      </c>
      <c r="G109" s="11"/>
      <c r="H109" s="11"/>
      <c r="I109" s="11">
        <v>4</v>
      </c>
      <c r="J109" s="11">
        <f t="shared" si="48"/>
        <v>14</v>
      </c>
      <c r="K109" s="16">
        <f t="shared" si="49"/>
        <v>0.875</v>
      </c>
      <c r="L109" s="11">
        <v>2</v>
      </c>
      <c r="M109" s="16">
        <f t="shared" si="50"/>
        <v>0.666666666666667</v>
      </c>
      <c r="N109" s="11">
        <v>2</v>
      </c>
      <c r="O109" s="16">
        <f t="shared" si="51"/>
        <v>0.666666666666667</v>
      </c>
      <c r="P109" s="17">
        <f t="shared" si="52"/>
        <v>0.875</v>
      </c>
    </row>
    <row r="110" s="1" customFormat="1" spans="1:16">
      <c r="A110" s="3"/>
      <c r="D110" s="3"/>
      <c r="E110" s="11"/>
      <c r="F110" s="11"/>
      <c r="G110" s="11"/>
      <c r="H110" s="11"/>
      <c r="I110" s="11"/>
      <c r="J110" s="11">
        <f t="shared" ref="J110:N110" si="53">SUM(J54:J109)</f>
        <v>889</v>
      </c>
      <c r="K110" s="11"/>
      <c r="L110" s="11">
        <f t="shared" si="53"/>
        <v>177</v>
      </c>
      <c r="M110" s="11"/>
      <c r="N110" s="11">
        <f t="shared" si="53"/>
        <v>165</v>
      </c>
      <c r="O110" s="11"/>
      <c r="P110" s="11"/>
    </row>
    <row r="111" s="1" customFormat="1" spans="4:4">
      <c r="D111" s="3"/>
    </row>
    <row r="112" s="2" customFormat="1" spans="1:4">
      <c r="A112" s="1"/>
      <c r="B112" s="1"/>
      <c r="C112" s="1"/>
      <c r="D112" s="3"/>
    </row>
    <row r="113" s="2" customFormat="1" spans="1:4">
      <c r="A113" s="1"/>
      <c r="B113" s="1"/>
      <c r="C113" s="1"/>
      <c r="D113" s="3"/>
    </row>
    <row r="114" customFormat="1" spans="1:16">
      <c r="A114" s="18" t="s">
        <v>185</v>
      </c>
      <c r="B114" s="1" t="s">
        <v>186</v>
      </c>
      <c r="C114" s="1" t="s">
        <v>187</v>
      </c>
      <c r="D114" s="3"/>
      <c r="E114" s="1">
        <v>1</v>
      </c>
      <c r="F114" s="1"/>
      <c r="G114" s="1"/>
      <c r="H114" s="1"/>
      <c r="I114" s="1">
        <v>1</v>
      </c>
      <c r="J114" s="1">
        <v>3</v>
      </c>
      <c r="K114" s="14" t="e">
        <f>J114/$I116</f>
        <v>#DIV/0!</v>
      </c>
      <c r="L114" s="1">
        <v>1</v>
      </c>
      <c r="M114" s="14">
        <f>1/6</f>
        <v>0.166666666666667</v>
      </c>
      <c r="N114" s="1">
        <v>1</v>
      </c>
      <c r="O114" s="14">
        <f>1/6</f>
        <v>0.166666666666667</v>
      </c>
      <c r="P114" s="15" t="e">
        <f>K114/(L114+0.5*O114)</f>
        <v>#DIV/0!</v>
      </c>
    </row>
    <row r="115" customFormat="1" spans="1:16">
      <c r="A115" s="18"/>
      <c r="B115" t="s">
        <v>188</v>
      </c>
      <c r="C115" t="s">
        <v>189</v>
      </c>
      <c r="D115" s="3"/>
      <c r="E115" s="1">
        <v>9</v>
      </c>
      <c r="F115" s="1"/>
      <c r="G115" s="1"/>
      <c r="H115" s="1"/>
      <c r="I115" s="1">
        <v>1</v>
      </c>
      <c r="J115" s="1">
        <v>19</v>
      </c>
      <c r="K115" s="14" t="e">
        <f>J115/$I116</f>
        <v>#DIV/0!</v>
      </c>
      <c r="L115" s="1">
        <v>5</v>
      </c>
      <c r="M115" s="14">
        <f>5/6</f>
        <v>0.833333333333333</v>
      </c>
      <c r="N115" s="1">
        <v>5</v>
      </c>
      <c r="O115" s="14">
        <f>5/6</f>
        <v>0.833333333333333</v>
      </c>
      <c r="P115" s="15" t="e">
        <f>K115/(L115+0.5*O115)</f>
        <v>#DIV/0!</v>
      </c>
    </row>
    <row r="116" s="1" customFormat="1" spans="4:4">
      <c r="D116" s="3"/>
    </row>
    <row r="117" customFormat="1" spans="1:15">
      <c r="A117" s="3" t="s">
        <v>17</v>
      </c>
      <c r="B117" s="1" t="s">
        <v>18</v>
      </c>
      <c r="C117" s="1" t="s">
        <v>19</v>
      </c>
      <c r="D117" s="3"/>
      <c r="E117" s="1">
        <v>9</v>
      </c>
      <c r="G117">
        <v>1</v>
      </c>
      <c r="I117">
        <f t="shared" ref="I117:I153" si="54">2*E117+G117</f>
        <v>19</v>
      </c>
      <c r="J117" s="13">
        <f t="shared" ref="J117:N117" si="55">I117/I$43</f>
        <v>1.11764705882353</v>
      </c>
      <c r="K117">
        <v>3</v>
      </c>
      <c r="L117" s="13">
        <f t="shared" si="55"/>
        <v>0.75</v>
      </c>
      <c r="M117">
        <v>2</v>
      </c>
      <c r="N117" s="13">
        <f t="shared" si="55"/>
        <v>2</v>
      </c>
      <c r="O117" s="19">
        <f>J117/(L117+N117*0.5)</f>
        <v>0.638655462184874</v>
      </c>
    </row>
    <row r="118" customFormat="1" spans="1:15">
      <c r="A118" s="3"/>
      <c r="B118" s="1" t="s">
        <v>20</v>
      </c>
      <c r="C118" s="1" t="s">
        <v>21</v>
      </c>
      <c r="D118" s="3"/>
      <c r="E118" s="1">
        <v>2</v>
      </c>
      <c r="G118">
        <v>3</v>
      </c>
      <c r="I118">
        <f t="shared" si="54"/>
        <v>7</v>
      </c>
      <c r="J118" s="13">
        <f t="shared" ref="J118:N118" si="56">I118/I$43</f>
        <v>0.411764705882353</v>
      </c>
      <c r="K118">
        <v>2</v>
      </c>
      <c r="L118" s="13">
        <f t="shared" si="56"/>
        <v>0.5</v>
      </c>
      <c r="M118">
        <v>2</v>
      </c>
      <c r="N118" s="13">
        <f t="shared" si="56"/>
        <v>2</v>
      </c>
      <c r="O118" s="19">
        <f t="shared" ref="O118:O153" si="57">J118/(L118+N118)</f>
        <v>0.164705882352941</v>
      </c>
    </row>
    <row r="119" s="1" customFormat="1" spans="1:15">
      <c r="A119" s="3"/>
      <c r="B119" s="1" t="s">
        <v>22</v>
      </c>
      <c r="C119" s="1" t="s">
        <v>23</v>
      </c>
      <c r="D119" s="3" t="s">
        <v>246</v>
      </c>
      <c r="E119" s="1">
        <v>2</v>
      </c>
      <c r="F119"/>
      <c r="G119">
        <v>3</v>
      </c>
      <c r="H119"/>
      <c r="I119">
        <f t="shared" si="54"/>
        <v>7</v>
      </c>
      <c r="J119" s="13">
        <f t="shared" ref="J119:N119" si="58">I119/I$43</f>
        <v>0.411764705882353</v>
      </c>
      <c r="K119">
        <v>3</v>
      </c>
      <c r="L119" s="13">
        <f t="shared" si="58"/>
        <v>0.75</v>
      </c>
      <c r="M119">
        <v>2</v>
      </c>
      <c r="N119" s="13">
        <f t="shared" si="58"/>
        <v>2</v>
      </c>
      <c r="O119" s="19">
        <f t="shared" si="57"/>
        <v>0.149732620320856</v>
      </c>
    </row>
    <row r="120" s="1" customFormat="1" spans="1:15">
      <c r="A120" s="3"/>
      <c r="B120" s="1" t="s">
        <v>24</v>
      </c>
      <c r="C120" s="1" t="s">
        <v>25</v>
      </c>
      <c r="D120" s="3" t="s">
        <v>246</v>
      </c>
      <c r="E120" s="1">
        <v>2</v>
      </c>
      <c r="F120"/>
      <c r="G120">
        <v>3</v>
      </c>
      <c r="H120"/>
      <c r="I120">
        <f t="shared" si="54"/>
        <v>7</v>
      </c>
      <c r="J120" s="13">
        <f t="shared" ref="J120:N120" si="59">I120/I$43</f>
        <v>0.411764705882353</v>
      </c>
      <c r="K120">
        <v>4</v>
      </c>
      <c r="L120" s="13">
        <f t="shared" si="59"/>
        <v>1</v>
      </c>
      <c r="M120">
        <v>2</v>
      </c>
      <c r="N120" s="13">
        <f t="shared" si="59"/>
        <v>2</v>
      </c>
      <c r="O120" s="19">
        <f t="shared" si="57"/>
        <v>0.137254901960784</v>
      </c>
    </row>
    <row r="121" s="1" customFormat="1" spans="1:15">
      <c r="A121" s="3"/>
      <c r="B121" s="1" t="s">
        <v>26</v>
      </c>
      <c r="C121" s="1" t="s">
        <v>27</v>
      </c>
      <c r="D121" s="3" t="s">
        <v>246</v>
      </c>
      <c r="E121" s="1">
        <v>2</v>
      </c>
      <c r="F121"/>
      <c r="G121">
        <v>3</v>
      </c>
      <c r="H121"/>
      <c r="I121">
        <f t="shared" si="54"/>
        <v>7</v>
      </c>
      <c r="J121" s="13">
        <f t="shared" ref="J121:N121" si="60">I121/I$43</f>
        <v>0.411764705882353</v>
      </c>
      <c r="K121">
        <v>2</v>
      </c>
      <c r="L121" s="13">
        <f t="shared" si="60"/>
        <v>0.5</v>
      </c>
      <c r="M121">
        <v>2</v>
      </c>
      <c r="N121" s="13">
        <f t="shared" si="60"/>
        <v>2</v>
      </c>
      <c r="O121" s="19">
        <f t="shared" si="57"/>
        <v>0.164705882352941</v>
      </c>
    </row>
    <row r="122" s="1" customFormat="1" spans="1:15">
      <c r="A122" s="3"/>
      <c r="B122" s="1" t="s">
        <v>28</v>
      </c>
      <c r="C122" s="1" t="s">
        <v>29</v>
      </c>
      <c r="D122" s="3" t="s">
        <v>246</v>
      </c>
      <c r="E122" s="1">
        <v>2</v>
      </c>
      <c r="F122"/>
      <c r="G122">
        <v>3</v>
      </c>
      <c r="H122"/>
      <c r="I122">
        <f t="shared" si="54"/>
        <v>7</v>
      </c>
      <c r="J122" s="13">
        <f t="shared" ref="J122:N122" si="61">I122/I$43</f>
        <v>0.411764705882353</v>
      </c>
      <c r="K122">
        <v>3</v>
      </c>
      <c r="L122" s="13">
        <f t="shared" si="61"/>
        <v>0.75</v>
      </c>
      <c r="M122">
        <v>2</v>
      </c>
      <c r="N122" s="13">
        <f t="shared" si="61"/>
        <v>2</v>
      </c>
      <c r="O122" s="19">
        <f t="shared" si="57"/>
        <v>0.149732620320856</v>
      </c>
    </row>
    <row r="123" s="1" customFormat="1" spans="1:15">
      <c r="A123" s="3"/>
      <c r="B123" s="1" t="s">
        <v>30</v>
      </c>
      <c r="C123" s="1" t="s">
        <v>31</v>
      </c>
      <c r="D123" s="3" t="s">
        <v>246</v>
      </c>
      <c r="E123" s="1">
        <v>2</v>
      </c>
      <c r="F123"/>
      <c r="G123">
        <v>3</v>
      </c>
      <c r="H123"/>
      <c r="I123">
        <f t="shared" si="54"/>
        <v>7</v>
      </c>
      <c r="J123" s="13">
        <f t="shared" ref="J123:N123" si="62">I123/I$43</f>
        <v>0.411764705882353</v>
      </c>
      <c r="K123">
        <v>4</v>
      </c>
      <c r="L123" s="13">
        <f t="shared" si="62"/>
        <v>1</v>
      </c>
      <c r="M123">
        <v>2</v>
      </c>
      <c r="N123" s="13">
        <f t="shared" si="62"/>
        <v>2</v>
      </c>
      <c r="O123" s="19">
        <f t="shared" si="57"/>
        <v>0.137254901960784</v>
      </c>
    </row>
    <row r="124" s="1" customFormat="1" spans="1:15">
      <c r="A124" s="3"/>
      <c r="B124" s="1" t="s">
        <v>32</v>
      </c>
      <c r="C124" s="1" t="s">
        <v>33</v>
      </c>
      <c r="D124" s="3" t="s">
        <v>246</v>
      </c>
      <c r="E124" s="1">
        <v>5</v>
      </c>
      <c r="F124"/>
      <c r="G124">
        <v>4</v>
      </c>
      <c r="H124"/>
      <c r="I124">
        <f t="shared" si="54"/>
        <v>14</v>
      </c>
      <c r="J124" s="13">
        <f t="shared" ref="J124:N124" si="63">I124/I$43</f>
        <v>0.823529411764706</v>
      </c>
      <c r="K124">
        <v>3</v>
      </c>
      <c r="L124" s="13">
        <f t="shared" si="63"/>
        <v>0.75</v>
      </c>
      <c r="M124">
        <v>2</v>
      </c>
      <c r="N124" s="13">
        <f t="shared" si="63"/>
        <v>2</v>
      </c>
      <c r="O124" s="19">
        <f t="shared" si="57"/>
        <v>0.299465240641711</v>
      </c>
    </row>
    <row r="125" s="1" customFormat="1" spans="1:15">
      <c r="A125" s="3"/>
      <c r="B125" s="1" t="s">
        <v>34</v>
      </c>
      <c r="C125" s="1" t="s">
        <v>35</v>
      </c>
      <c r="D125" s="3" t="s">
        <v>246</v>
      </c>
      <c r="E125" s="1">
        <v>5</v>
      </c>
      <c r="F125"/>
      <c r="G125">
        <v>4</v>
      </c>
      <c r="H125"/>
      <c r="I125">
        <f t="shared" si="54"/>
        <v>14</v>
      </c>
      <c r="J125" s="13">
        <f t="shared" ref="J125:N125" si="64">I125/I$43</f>
        <v>0.823529411764706</v>
      </c>
      <c r="K125">
        <v>2</v>
      </c>
      <c r="L125" s="13">
        <f t="shared" si="64"/>
        <v>0.5</v>
      </c>
      <c r="M125">
        <v>3</v>
      </c>
      <c r="N125" s="13">
        <f t="shared" si="64"/>
        <v>3</v>
      </c>
      <c r="O125" s="19">
        <f t="shared" si="57"/>
        <v>0.235294117647059</v>
      </c>
    </row>
    <row r="126" s="1" customFormat="1" spans="1:15">
      <c r="A126" s="3"/>
      <c r="B126" s="1" t="s">
        <v>36</v>
      </c>
      <c r="C126" s="1" t="s">
        <v>37</v>
      </c>
      <c r="D126" s="3" t="s">
        <v>246</v>
      </c>
      <c r="E126" s="1">
        <v>5</v>
      </c>
      <c r="F126"/>
      <c r="G126">
        <v>4</v>
      </c>
      <c r="H126"/>
      <c r="I126">
        <f t="shared" si="54"/>
        <v>14</v>
      </c>
      <c r="J126" s="13">
        <f t="shared" ref="J126:N126" si="65">I126/I$43</f>
        <v>0.823529411764706</v>
      </c>
      <c r="K126">
        <v>3</v>
      </c>
      <c r="L126" s="13">
        <f t="shared" si="65"/>
        <v>0.75</v>
      </c>
      <c r="M126">
        <v>3</v>
      </c>
      <c r="N126" s="13">
        <f t="shared" si="65"/>
        <v>3</v>
      </c>
      <c r="O126" s="19">
        <f t="shared" si="57"/>
        <v>0.219607843137255</v>
      </c>
    </row>
    <row r="127" s="1" customFormat="1" spans="1:15">
      <c r="A127" s="3"/>
      <c r="B127" s="1" t="s">
        <v>38</v>
      </c>
      <c r="C127" s="1" t="s">
        <v>39</v>
      </c>
      <c r="D127" s="3" t="s">
        <v>246</v>
      </c>
      <c r="E127" s="1">
        <v>5</v>
      </c>
      <c r="F127"/>
      <c r="G127">
        <v>4</v>
      </c>
      <c r="H127"/>
      <c r="I127">
        <f t="shared" si="54"/>
        <v>14</v>
      </c>
      <c r="J127" s="13">
        <f t="shared" ref="J127:N127" si="66">I127/I$43</f>
        <v>0.823529411764706</v>
      </c>
      <c r="K127">
        <v>3</v>
      </c>
      <c r="L127" s="13">
        <f t="shared" si="66"/>
        <v>0.75</v>
      </c>
      <c r="M127">
        <v>3</v>
      </c>
      <c r="N127" s="13">
        <f t="shared" si="66"/>
        <v>3</v>
      </c>
      <c r="O127" s="19">
        <f t="shared" si="57"/>
        <v>0.219607843137255</v>
      </c>
    </row>
    <row r="128" s="1" customFormat="1" spans="1:15">
      <c r="A128" s="3"/>
      <c r="B128" s="1" t="s">
        <v>40</v>
      </c>
      <c r="C128" s="1" t="s">
        <v>41</v>
      </c>
      <c r="D128" s="3" t="s">
        <v>246</v>
      </c>
      <c r="E128" s="1">
        <v>5</v>
      </c>
      <c r="F128"/>
      <c r="G128">
        <v>4</v>
      </c>
      <c r="H128"/>
      <c r="I128">
        <f t="shared" si="54"/>
        <v>14</v>
      </c>
      <c r="J128" s="13">
        <f t="shared" ref="J128:N128" si="67">I128/I$43</f>
        <v>0.823529411764706</v>
      </c>
      <c r="K128">
        <v>2</v>
      </c>
      <c r="L128" s="13">
        <f t="shared" si="67"/>
        <v>0.5</v>
      </c>
      <c r="M128">
        <v>3</v>
      </c>
      <c r="N128" s="13">
        <f t="shared" si="67"/>
        <v>3</v>
      </c>
      <c r="O128" s="19">
        <f t="shared" si="57"/>
        <v>0.235294117647059</v>
      </c>
    </row>
    <row r="129" s="1" customFormat="1" spans="1:15">
      <c r="A129" s="3"/>
      <c r="B129" s="1" t="s">
        <v>42</v>
      </c>
      <c r="C129" s="1" t="s">
        <v>43</v>
      </c>
      <c r="D129" s="3" t="s">
        <v>246</v>
      </c>
      <c r="E129" s="1">
        <v>5</v>
      </c>
      <c r="F129"/>
      <c r="G129">
        <v>4</v>
      </c>
      <c r="H129"/>
      <c r="I129">
        <f t="shared" si="54"/>
        <v>14</v>
      </c>
      <c r="J129" s="13">
        <f t="shared" ref="J129:N129" si="68">I129/I$43</f>
        <v>0.823529411764706</v>
      </c>
      <c r="K129">
        <v>2</v>
      </c>
      <c r="L129" s="13">
        <f t="shared" si="68"/>
        <v>0.5</v>
      </c>
      <c r="M129">
        <v>3</v>
      </c>
      <c r="N129" s="13">
        <f t="shared" si="68"/>
        <v>3</v>
      </c>
      <c r="O129" s="19">
        <f t="shared" si="57"/>
        <v>0.235294117647059</v>
      </c>
    </row>
    <row r="130" s="1" customFormat="1" spans="1:15">
      <c r="A130" s="3"/>
      <c r="B130" s="1" t="s">
        <v>44</v>
      </c>
      <c r="C130" s="1" t="s">
        <v>45</v>
      </c>
      <c r="D130" s="3" t="s">
        <v>246</v>
      </c>
      <c r="E130" s="1">
        <v>5</v>
      </c>
      <c r="F130"/>
      <c r="G130">
        <v>4</v>
      </c>
      <c r="H130"/>
      <c r="I130">
        <f t="shared" si="54"/>
        <v>14</v>
      </c>
      <c r="J130" s="13">
        <f t="shared" ref="J130:N130" si="69">I130/I$43</f>
        <v>0.823529411764706</v>
      </c>
      <c r="K130">
        <v>2</v>
      </c>
      <c r="L130" s="13">
        <f t="shared" si="69"/>
        <v>0.5</v>
      </c>
      <c r="M130">
        <v>3</v>
      </c>
      <c r="N130" s="13">
        <f t="shared" si="69"/>
        <v>3</v>
      </c>
      <c r="O130" s="19">
        <f t="shared" si="57"/>
        <v>0.235294117647059</v>
      </c>
    </row>
    <row r="131" s="1" customFormat="1" spans="1:15">
      <c r="A131" s="3"/>
      <c r="B131" s="1" t="s">
        <v>46</v>
      </c>
      <c r="C131" s="1" t="s">
        <v>47</v>
      </c>
      <c r="D131" s="3" t="s">
        <v>246</v>
      </c>
      <c r="E131" s="1">
        <v>6</v>
      </c>
      <c r="F131"/>
      <c r="G131">
        <v>2</v>
      </c>
      <c r="H131"/>
      <c r="I131">
        <f t="shared" si="54"/>
        <v>14</v>
      </c>
      <c r="J131" s="13">
        <f t="shared" ref="J131:N131" si="70">I131/I$43</f>
        <v>0.823529411764706</v>
      </c>
      <c r="K131">
        <v>2</v>
      </c>
      <c r="L131" s="13">
        <f t="shared" si="70"/>
        <v>0.5</v>
      </c>
      <c r="M131">
        <v>4</v>
      </c>
      <c r="N131" s="13">
        <f t="shared" si="70"/>
        <v>4</v>
      </c>
      <c r="O131" s="19">
        <f t="shared" si="57"/>
        <v>0.183006535947712</v>
      </c>
    </row>
    <row r="132" s="1" customFormat="1" spans="1:15">
      <c r="A132" s="3"/>
      <c r="B132" s="1" t="s">
        <v>48</v>
      </c>
      <c r="C132" s="1" t="s">
        <v>49</v>
      </c>
      <c r="D132" s="3" t="s">
        <v>246</v>
      </c>
      <c r="E132" s="1">
        <v>6</v>
      </c>
      <c r="F132"/>
      <c r="G132">
        <v>2</v>
      </c>
      <c r="H132"/>
      <c r="I132">
        <f t="shared" si="54"/>
        <v>14</v>
      </c>
      <c r="J132" s="13">
        <f t="shared" ref="J132:N132" si="71">I132/I$43</f>
        <v>0.823529411764706</v>
      </c>
      <c r="K132">
        <v>2</v>
      </c>
      <c r="L132" s="13">
        <f t="shared" si="71"/>
        <v>0.5</v>
      </c>
      <c r="M132">
        <v>4</v>
      </c>
      <c r="N132" s="13">
        <f t="shared" si="71"/>
        <v>4</v>
      </c>
      <c r="O132" s="19">
        <f t="shared" si="57"/>
        <v>0.183006535947712</v>
      </c>
    </row>
    <row r="133" s="1" customFormat="1" spans="1:15">
      <c r="A133" s="3"/>
      <c r="B133" s="1" t="s">
        <v>50</v>
      </c>
      <c r="C133" s="1" t="s">
        <v>51</v>
      </c>
      <c r="D133" s="3" t="s">
        <v>246</v>
      </c>
      <c r="E133" s="1">
        <v>6</v>
      </c>
      <c r="F133"/>
      <c r="G133">
        <v>2</v>
      </c>
      <c r="H133"/>
      <c r="I133">
        <f t="shared" si="54"/>
        <v>14</v>
      </c>
      <c r="J133" s="13">
        <f t="shared" ref="J133:N133" si="72">I133/I$43</f>
        <v>0.823529411764706</v>
      </c>
      <c r="K133">
        <v>2</v>
      </c>
      <c r="L133" s="13">
        <f t="shared" si="72"/>
        <v>0.5</v>
      </c>
      <c r="M133">
        <v>4</v>
      </c>
      <c r="N133" s="13">
        <f t="shared" si="72"/>
        <v>4</v>
      </c>
      <c r="O133" s="19">
        <f t="shared" si="57"/>
        <v>0.183006535947712</v>
      </c>
    </row>
    <row r="134" s="1" customFormat="1" spans="1:15">
      <c r="A134" s="3"/>
      <c r="B134" s="1" t="s">
        <v>52</v>
      </c>
      <c r="C134" s="1" t="s">
        <v>53</v>
      </c>
      <c r="D134" s="3" t="s">
        <v>246</v>
      </c>
      <c r="E134" s="1">
        <v>6</v>
      </c>
      <c r="F134"/>
      <c r="G134">
        <v>2</v>
      </c>
      <c r="H134"/>
      <c r="I134">
        <f t="shared" si="54"/>
        <v>14</v>
      </c>
      <c r="J134" s="13">
        <f t="shared" ref="J134:N134" si="73">I134/I$43</f>
        <v>0.823529411764706</v>
      </c>
      <c r="K134">
        <v>4</v>
      </c>
      <c r="L134" s="13">
        <f t="shared" si="73"/>
        <v>1</v>
      </c>
      <c r="M134">
        <v>4</v>
      </c>
      <c r="N134" s="13">
        <f t="shared" si="73"/>
        <v>4</v>
      </c>
      <c r="O134" s="19">
        <f t="shared" si="57"/>
        <v>0.164705882352941</v>
      </c>
    </row>
    <row r="135" s="1" customFormat="1" spans="1:15">
      <c r="A135" s="3"/>
      <c r="B135" s="1" t="s">
        <v>54</v>
      </c>
      <c r="C135" s="1" t="s">
        <v>55</v>
      </c>
      <c r="D135" s="3" t="s">
        <v>246</v>
      </c>
      <c r="E135" s="1">
        <v>6</v>
      </c>
      <c r="F135"/>
      <c r="G135">
        <v>2</v>
      </c>
      <c r="H135"/>
      <c r="I135">
        <f t="shared" si="54"/>
        <v>14</v>
      </c>
      <c r="J135" s="13">
        <f t="shared" ref="J135:N135" si="74">I135/I$43</f>
        <v>0.823529411764706</v>
      </c>
      <c r="K135">
        <v>3</v>
      </c>
      <c r="L135" s="13">
        <f t="shared" si="74"/>
        <v>0.75</v>
      </c>
      <c r="M135">
        <v>4</v>
      </c>
      <c r="N135" s="13">
        <f t="shared" si="74"/>
        <v>4</v>
      </c>
      <c r="O135" s="19">
        <f t="shared" si="57"/>
        <v>0.173374613003096</v>
      </c>
    </row>
    <row r="136" s="1" customFormat="1" spans="1:15">
      <c r="A136" s="3"/>
      <c r="B136" s="1" t="s">
        <v>56</v>
      </c>
      <c r="C136" s="1" t="s">
        <v>57</v>
      </c>
      <c r="D136" s="3" t="s">
        <v>246</v>
      </c>
      <c r="E136" s="1">
        <v>6</v>
      </c>
      <c r="F136"/>
      <c r="G136">
        <v>4</v>
      </c>
      <c r="H136"/>
      <c r="I136">
        <f t="shared" si="54"/>
        <v>16</v>
      </c>
      <c r="J136" s="13">
        <f t="shared" ref="J136:N136" si="75">I136/I$43</f>
        <v>0.941176470588235</v>
      </c>
      <c r="K136">
        <v>2</v>
      </c>
      <c r="L136" s="13">
        <f t="shared" si="75"/>
        <v>0.5</v>
      </c>
      <c r="M136">
        <v>4</v>
      </c>
      <c r="N136" s="13">
        <f t="shared" si="75"/>
        <v>4</v>
      </c>
      <c r="O136" s="19">
        <f t="shared" si="57"/>
        <v>0.209150326797386</v>
      </c>
    </row>
    <row r="137" s="1" customFormat="1" spans="1:15">
      <c r="A137" s="3"/>
      <c r="B137" s="1" t="s">
        <v>58</v>
      </c>
      <c r="C137" s="1" t="s">
        <v>59</v>
      </c>
      <c r="D137" s="3" t="s">
        <v>246</v>
      </c>
      <c r="E137" s="1">
        <v>6</v>
      </c>
      <c r="F137"/>
      <c r="G137">
        <v>2</v>
      </c>
      <c r="H137"/>
      <c r="I137">
        <f t="shared" si="54"/>
        <v>14</v>
      </c>
      <c r="J137" s="13">
        <f t="shared" ref="J137:N137" si="76">I137/I$43</f>
        <v>0.823529411764706</v>
      </c>
      <c r="K137">
        <v>4</v>
      </c>
      <c r="L137" s="13">
        <f t="shared" si="76"/>
        <v>1</v>
      </c>
      <c r="M137">
        <v>3</v>
      </c>
      <c r="N137" s="13">
        <f t="shared" si="76"/>
        <v>3</v>
      </c>
      <c r="O137" s="19">
        <f t="shared" si="57"/>
        <v>0.205882352941176</v>
      </c>
    </row>
    <row r="138" s="1" customFormat="1" spans="1:15">
      <c r="A138" s="3"/>
      <c r="B138" s="1" t="s">
        <v>60</v>
      </c>
      <c r="C138" s="1" t="s">
        <v>61</v>
      </c>
      <c r="D138" s="3" t="s">
        <v>256</v>
      </c>
      <c r="E138" s="1">
        <v>7</v>
      </c>
      <c r="F138"/>
      <c r="G138">
        <v>2</v>
      </c>
      <c r="H138"/>
      <c r="I138">
        <f t="shared" si="54"/>
        <v>16</v>
      </c>
      <c r="J138" s="13">
        <f t="shared" ref="J138:N138" si="77">I138/I$43</f>
        <v>0.941176470588235</v>
      </c>
      <c r="K138">
        <v>4</v>
      </c>
      <c r="L138" s="13">
        <f t="shared" si="77"/>
        <v>1</v>
      </c>
      <c r="M138">
        <v>3</v>
      </c>
      <c r="N138" s="13">
        <f t="shared" si="77"/>
        <v>3</v>
      </c>
      <c r="O138" s="19">
        <f t="shared" si="57"/>
        <v>0.235294117647059</v>
      </c>
    </row>
    <row r="139" s="1" customFormat="1" spans="1:15">
      <c r="A139" s="3"/>
      <c r="B139" s="1" t="s">
        <v>62</v>
      </c>
      <c r="C139" s="1" t="s">
        <v>63</v>
      </c>
      <c r="D139" s="3" t="s">
        <v>246</v>
      </c>
      <c r="E139" s="1">
        <v>7</v>
      </c>
      <c r="F139"/>
      <c r="G139">
        <v>2</v>
      </c>
      <c r="H139"/>
      <c r="I139">
        <f t="shared" si="54"/>
        <v>16</v>
      </c>
      <c r="J139" s="13">
        <f t="shared" ref="J139:N139" si="78">I139/I$43</f>
        <v>0.941176470588235</v>
      </c>
      <c r="K139">
        <v>2</v>
      </c>
      <c r="L139" s="13">
        <f t="shared" si="78"/>
        <v>0.5</v>
      </c>
      <c r="M139">
        <v>3</v>
      </c>
      <c r="N139" s="13">
        <f t="shared" si="78"/>
        <v>3</v>
      </c>
      <c r="O139" s="19">
        <f t="shared" si="57"/>
        <v>0.26890756302521</v>
      </c>
    </row>
    <row r="140" s="1" customFormat="1" spans="1:15">
      <c r="A140" s="3"/>
      <c r="B140" s="1" t="s">
        <v>64</v>
      </c>
      <c r="C140" s="1" t="s">
        <v>65</v>
      </c>
      <c r="D140" s="3" t="s">
        <v>246</v>
      </c>
      <c r="E140" s="1">
        <v>7</v>
      </c>
      <c r="F140"/>
      <c r="G140">
        <v>2</v>
      </c>
      <c r="H140"/>
      <c r="I140">
        <f t="shared" si="54"/>
        <v>16</v>
      </c>
      <c r="J140" s="13">
        <f t="shared" ref="J140:N140" si="79">I140/I$43</f>
        <v>0.941176470588235</v>
      </c>
      <c r="K140">
        <v>4</v>
      </c>
      <c r="L140" s="13">
        <f t="shared" si="79"/>
        <v>1</v>
      </c>
      <c r="M140">
        <v>3</v>
      </c>
      <c r="N140" s="13">
        <f t="shared" si="79"/>
        <v>3</v>
      </c>
      <c r="O140" s="19">
        <f t="shared" si="57"/>
        <v>0.235294117647059</v>
      </c>
    </row>
    <row r="141" s="1" customFormat="1" spans="1:15">
      <c r="A141" s="3"/>
      <c r="B141" s="1" t="s">
        <v>66</v>
      </c>
      <c r="C141" s="1" t="s">
        <v>67</v>
      </c>
      <c r="D141" s="3" t="s">
        <v>246</v>
      </c>
      <c r="E141" s="1">
        <v>7</v>
      </c>
      <c r="F141"/>
      <c r="G141">
        <v>2</v>
      </c>
      <c r="H141"/>
      <c r="I141">
        <f t="shared" si="54"/>
        <v>16</v>
      </c>
      <c r="J141" s="13">
        <f t="shared" ref="J141:N141" si="80">I141/I$43</f>
        <v>0.941176470588235</v>
      </c>
      <c r="K141">
        <v>3</v>
      </c>
      <c r="L141" s="13">
        <f t="shared" si="80"/>
        <v>0.75</v>
      </c>
      <c r="M141">
        <v>3</v>
      </c>
      <c r="N141" s="13">
        <f t="shared" si="80"/>
        <v>3</v>
      </c>
      <c r="O141" s="19">
        <f t="shared" si="57"/>
        <v>0.250980392156863</v>
      </c>
    </row>
    <row r="142" s="1" customFormat="1" spans="1:15">
      <c r="A142" s="3"/>
      <c r="B142" s="1" t="s">
        <v>68</v>
      </c>
      <c r="C142" s="1" t="s">
        <v>69</v>
      </c>
      <c r="D142" s="3" t="s">
        <v>246</v>
      </c>
      <c r="E142" s="1">
        <v>7</v>
      </c>
      <c r="F142"/>
      <c r="G142">
        <v>3</v>
      </c>
      <c r="H142"/>
      <c r="I142">
        <f t="shared" si="54"/>
        <v>17</v>
      </c>
      <c r="J142" s="13">
        <f t="shared" ref="J142:N142" si="81">I142/I$43</f>
        <v>1</v>
      </c>
      <c r="K142">
        <v>4</v>
      </c>
      <c r="L142" s="13">
        <f t="shared" si="81"/>
        <v>1</v>
      </c>
      <c r="M142">
        <v>5</v>
      </c>
      <c r="N142" s="13">
        <f t="shared" si="81"/>
        <v>5</v>
      </c>
      <c r="O142" s="19">
        <f t="shared" si="57"/>
        <v>0.166666666666667</v>
      </c>
    </row>
    <row r="143" s="1" customFormat="1" spans="1:15">
      <c r="A143" s="3"/>
      <c r="B143" s="1" t="s">
        <v>70</v>
      </c>
      <c r="C143" s="1" t="s">
        <v>71</v>
      </c>
      <c r="D143" s="3" t="s">
        <v>246</v>
      </c>
      <c r="E143" s="1">
        <v>7</v>
      </c>
      <c r="F143"/>
      <c r="G143">
        <v>3</v>
      </c>
      <c r="H143"/>
      <c r="I143">
        <f t="shared" si="54"/>
        <v>17</v>
      </c>
      <c r="J143" s="13">
        <f t="shared" ref="J143:N143" si="82">I143/I$43</f>
        <v>1</v>
      </c>
      <c r="K143">
        <v>4</v>
      </c>
      <c r="L143" s="13">
        <f t="shared" si="82"/>
        <v>1</v>
      </c>
      <c r="M143">
        <v>5</v>
      </c>
      <c r="N143" s="13">
        <f t="shared" si="82"/>
        <v>5</v>
      </c>
      <c r="O143" s="19">
        <f t="shared" si="57"/>
        <v>0.166666666666667</v>
      </c>
    </row>
    <row r="144" s="1" customFormat="1" spans="1:15">
      <c r="A144" s="3"/>
      <c r="B144" s="1" t="s">
        <v>72</v>
      </c>
      <c r="C144" s="1" t="s">
        <v>73</v>
      </c>
      <c r="D144" s="3" t="s">
        <v>246</v>
      </c>
      <c r="E144" s="1">
        <v>8</v>
      </c>
      <c r="F144"/>
      <c r="G144">
        <v>4</v>
      </c>
      <c r="H144"/>
      <c r="I144">
        <f t="shared" si="54"/>
        <v>20</v>
      </c>
      <c r="J144" s="13">
        <f t="shared" ref="J144:N144" si="83">I144/I$43</f>
        <v>1.17647058823529</v>
      </c>
      <c r="K144">
        <v>3</v>
      </c>
      <c r="L144" s="13">
        <f t="shared" si="83"/>
        <v>0.75</v>
      </c>
      <c r="M144">
        <v>3</v>
      </c>
      <c r="N144" s="13">
        <f t="shared" si="83"/>
        <v>3</v>
      </c>
      <c r="O144" s="19">
        <f t="shared" si="57"/>
        <v>0.313725490196078</v>
      </c>
    </row>
    <row r="145" s="1" customFormat="1" spans="1:15">
      <c r="A145" s="3"/>
      <c r="B145" s="1" t="s">
        <v>74</v>
      </c>
      <c r="C145" s="1" t="s">
        <v>75</v>
      </c>
      <c r="D145" s="3" t="s">
        <v>250</v>
      </c>
      <c r="E145" s="1">
        <v>5</v>
      </c>
      <c r="F145"/>
      <c r="G145">
        <v>3</v>
      </c>
      <c r="H145"/>
      <c r="I145">
        <f t="shared" si="54"/>
        <v>13</v>
      </c>
      <c r="J145" s="13">
        <f t="shared" ref="J145:N145" si="84">I145/I$43</f>
        <v>0.764705882352941</v>
      </c>
      <c r="K145">
        <v>4</v>
      </c>
      <c r="L145" s="13">
        <f t="shared" si="84"/>
        <v>1</v>
      </c>
      <c r="M145">
        <v>3</v>
      </c>
      <c r="N145" s="13">
        <f t="shared" si="84"/>
        <v>3</v>
      </c>
      <c r="O145" s="19">
        <f t="shared" si="57"/>
        <v>0.191176470588235</v>
      </c>
    </row>
    <row r="146" s="1" customFormat="1" spans="1:15">
      <c r="A146" s="3"/>
      <c r="B146" s="1" t="s">
        <v>76</v>
      </c>
      <c r="C146" s="1" t="s">
        <v>77</v>
      </c>
      <c r="D146" s="3" t="s">
        <v>246</v>
      </c>
      <c r="E146" s="1">
        <v>5</v>
      </c>
      <c r="F146"/>
      <c r="G146">
        <v>3</v>
      </c>
      <c r="H146"/>
      <c r="I146">
        <f t="shared" si="54"/>
        <v>13</v>
      </c>
      <c r="J146" s="13">
        <f t="shared" ref="J146:N146" si="85">I146/I$43</f>
        <v>0.764705882352941</v>
      </c>
      <c r="K146">
        <v>4</v>
      </c>
      <c r="L146" s="13">
        <f t="shared" si="85"/>
        <v>1</v>
      </c>
      <c r="M146">
        <v>3</v>
      </c>
      <c r="N146" s="13">
        <f t="shared" si="85"/>
        <v>3</v>
      </c>
      <c r="O146" s="19">
        <f t="shared" si="57"/>
        <v>0.191176470588235</v>
      </c>
    </row>
    <row r="147" s="1" customFormat="1" spans="1:15">
      <c r="A147" s="3"/>
      <c r="B147" s="1" t="s">
        <v>78</v>
      </c>
      <c r="C147" s="1" t="s">
        <v>79</v>
      </c>
      <c r="D147" s="3" t="s">
        <v>246</v>
      </c>
      <c r="E147" s="1">
        <v>5</v>
      </c>
      <c r="F147"/>
      <c r="G147">
        <v>3</v>
      </c>
      <c r="H147"/>
      <c r="I147">
        <f t="shared" si="54"/>
        <v>13</v>
      </c>
      <c r="J147" s="13">
        <f t="shared" ref="J147:N147" si="86">I147/I$43</f>
        <v>0.764705882352941</v>
      </c>
      <c r="K147">
        <v>4</v>
      </c>
      <c r="L147" s="13">
        <f t="shared" si="86"/>
        <v>1</v>
      </c>
      <c r="M147">
        <v>3</v>
      </c>
      <c r="N147" s="13">
        <f t="shared" si="86"/>
        <v>3</v>
      </c>
      <c r="O147" s="19">
        <f t="shared" si="57"/>
        <v>0.191176470588235</v>
      </c>
    </row>
    <row r="148" s="1" customFormat="1" spans="1:15">
      <c r="A148" s="3"/>
      <c r="B148" s="1" t="s">
        <v>80</v>
      </c>
      <c r="C148" s="1" t="s">
        <v>81</v>
      </c>
      <c r="D148" s="3" t="s">
        <v>246</v>
      </c>
      <c r="E148" s="1">
        <v>5</v>
      </c>
      <c r="F148"/>
      <c r="G148">
        <v>3</v>
      </c>
      <c r="H148"/>
      <c r="I148">
        <f t="shared" si="54"/>
        <v>13</v>
      </c>
      <c r="J148" s="13">
        <f t="shared" ref="J148:N148" si="87">I148/I$43</f>
        <v>0.764705882352941</v>
      </c>
      <c r="K148">
        <v>4</v>
      </c>
      <c r="L148" s="13">
        <f t="shared" si="87"/>
        <v>1</v>
      </c>
      <c r="M148">
        <v>3</v>
      </c>
      <c r="N148" s="13">
        <f t="shared" si="87"/>
        <v>3</v>
      </c>
      <c r="O148" s="19">
        <f t="shared" si="57"/>
        <v>0.191176470588235</v>
      </c>
    </row>
    <row r="149" s="1" customFormat="1" spans="1:15">
      <c r="A149" s="3"/>
      <c r="B149" s="1" t="s">
        <v>82</v>
      </c>
      <c r="C149" s="1" t="s">
        <v>83</v>
      </c>
      <c r="D149" s="3" t="s">
        <v>246</v>
      </c>
      <c r="E149" s="1">
        <v>8</v>
      </c>
      <c r="F149"/>
      <c r="G149">
        <v>1</v>
      </c>
      <c r="H149"/>
      <c r="I149">
        <f t="shared" si="54"/>
        <v>17</v>
      </c>
      <c r="J149" s="13">
        <f t="shared" ref="J149:N149" si="88">I149/I$43</f>
        <v>1</v>
      </c>
      <c r="K149">
        <v>4</v>
      </c>
      <c r="L149" s="13">
        <f t="shared" si="88"/>
        <v>1</v>
      </c>
      <c r="M149">
        <v>6</v>
      </c>
      <c r="N149" s="13">
        <f t="shared" si="88"/>
        <v>6</v>
      </c>
      <c r="O149" s="19">
        <f t="shared" si="57"/>
        <v>0.142857142857143</v>
      </c>
    </row>
    <row r="150" s="1" customFormat="1" spans="1:15">
      <c r="A150" s="3"/>
      <c r="B150" s="1" t="s">
        <v>84</v>
      </c>
      <c r="C150" s="1" t="s">
        <v>85</v>
      </c>
      <c r="D150" s="3" t="s">
        <v>246</v>
      </c>
      <c r="E150" s="1">
        <v>5</v>
      </c>
      <c r="F150"/>
      <c r="G150">
        <v>4</v>
      </c>
      <c r="H150"/>
      <c r="I150">
        <f t="shared" si="54"/>
        <v>14</v>
      </c>
      <c r="J150" s="13">
        <f t="shared" ref="J150:N150" si="89">I150/I$43</f>
        <v>0.823529411764706</v>
      </c>
      <c r="K150">
        <v>4</v>
      </c>
      <c r="L150" s="13">
        <f t="shared" si="89"/>
        <v>1</v>
      </c>
      <c r="M150">
        <v>3</v>
      </c>
      <c r="N150" s="13">
        <f t="shared" si="89"/>
        <v>3</v>
      </c>
      <c r="O150" s="19">
        <f t="shared" si="57"/>
        <v>0.205882352941176</v>
      </c>
    </row>
    <row r="151" s="1" customFormat="1" spans="1:15">
      <c r="A151" s="3"/>
      <c r="B151" s="1" t="s">
        <v>86</v>
      </c>
      <c r="C151" s="1" t="s">
        <v>87</v>
      </c>
      <c r="D151" s="3" t="s">
        <v>246</v>
      </c>
      <c r="E151" s="1">
        <v>6</v>
      </c>
      <c r="F151"/>
      <c r="G151">
        <v>4</v>
      </c>
      <c r="H151"/>
      <c r="I151">
        <f t="shared" si="54"/>
        <v>16</v>
      </c>
      <c r="J151" s="13">
        <f t="shared" ref="J151:N151" si="90">I151/I$43</f>
        <v>0.941176470588235</v>
      </c>
      <c r="K151">
        <v>6</v>
      </c>
      <c r="L151" s="13">
        <f t="shared" si="90"/>
        <v>1.5</v>
      </c>
      <c r="M151">
        <v>3</v>
      </c>
      <c r="N151" s="13">
        <f t="shared" si="90"/>
        <v>3</v>
      </c>
      <c r="O151" s="19">
        <f t="shared" si="57"/>
        <v>0.209150326797386</v>
      </c>
    </row>
    <row r="152" s="1" customFormat="1" spans="1:15">
      <c r="A152" s="3"/>
      <c r="B152" s="1" t="s">
        <v>88</v>
      </c>
      <c r="C152" s="1" t="s">
        <v>89</v>
      </c>
      <c r="D152" s="3" t="s">
        <v>246</v>
      </c>
      <c r="E152" s="1">
        <v>3</v>
      </c>
      <c r="F152"/>
      <c r="G152">
        <v>4</v>
      </c>
      <c r="H152"/>
      <c r="I152">
        <f t="shared" si="54"/>
        <v>10</v>
      </c>
      <c r="J152" s="13">
        <f t="shared" ref="J152:N152" si="91">I152/I$43</f>
        <v>0.588235294117647</v>
      </c>
      <c r="K152">
        <v>2</v>
      </c>
      <c r="L152" s="13">
        <f t="shared" si="91"/>
        <v>0.5</v>
      </c>
      <c r="M152">
        <v>3</v>
      </c>
      <c r="N152" s="13">
        <f t="shared" si="91"/>
        <v>3</v>
      </c>
      <c r="O152" s="19">
        <f t="shared" si="57"/>
        <v>0.168067226890756</v>
      </c>
    </row>
    <row r="153" s="1" customFormat="1" spans="1:15">
      <c r="A153" s="3"/>
      <c r="B153" s="1" t="s">
        <v>90</v>
      </c>
      <c r="C153" s="1" t="s">
        <v>91</v>
      </c>
      <c r="D153" s="3" t="s">
        <v>257</v>
      </c>
      <c r="E153" s="1">
        <v>9</v>
      </c>
      <c r="F153"/>
      <c r="G153">
        <v>4</v>
      </c>
      <c r="H153"/>
      <c r="I153">
        <f t="shared" si="54"/>
        <v>22</v>
      </c>
      <c r="J153" s="13">
        <f t="shared" ref="J153:N153" si="92">I153/I$43</f>
        <v>1.29411764705882</v>
      </c>
      <c r="K153">
        <v>3</v>
      </c>
      <c r="L153" s="13">
        <f t="shared" si="92"/>
        <v>0.75</v>
      </c>
      <c r="M153">
        <v>6</v>
      </c>
      <c r="N153" s="13">
        <f t="shared" si="92"/>
        <v>6</v>
      </c>
      <c r="O153" s="19">
        <f t="shared" si="57"/>
        <v>0.191721132897604</v>
      </c>
    </row>
    <row r="154" s="1" customFormat="1" spans="1:15">
      <c r="A154" s="3"/>
      <c r="B154" s="2"/>
      <c r="C154" s="2"/>
      <c r="D154" s="2"/>
      <c r="E154" s="1"/>
      <c r="F154"/>
      <c r="G154"/>
      <c r="H154"/>
      <c r="I154">
        <f>SUM(I117:I152)</f>
        <v>486</v>
      </c>
      <c r="J154"/>
      <c r="K154">
        <f>SUM(K117:K153)</f>
        <v>116</v>
      </c>
      <c r="L154"/>
      <c r="M154">
        <f>SUM(M117:M153)</f>
        <v>119</v>
      </c>
      <c r="N154"/>
      <c r="O154"/>
    </row>
    <row r="155" s="1" customFormat="1" spans="1:4">
      <c r="A155" s="3"/>
      <c r="B155" s="2"/>
      <c r="C155" s="2"/>
      <c r="D155" s="2"/>
    </row>
    <row r="156" s="1" customFormat="1" spans="1:4">
      <c r="A156" s="3"/>
      <c r="B156" s="2"/>
      <c r="C156" s="2"/>
      <c r="D156" s="2"/>
    </row>
    <row r="157" s="1" customFormat="1" spans="1:4">
      <c r="A157" s="3"/>
      <c r="B157" s="2"/>
      <c r="C157" s="2"/>
      <c r="D157" s="2"/>
    </row>
    <row r="158" s="1" customFormat="1" spans="1:4">
      <c r="A158" s="3"/>
      <c r="B158" s="2"/>
      <c r="C158" s="2"/>
      <c r="D158" s="2"/>
    </row>
  </sheetData>
  <mergeCells count="6">
    <mergeCell ref="A1:I1"/>
    <mergeCell ref="A7:A51"/>
    <mergeCell ref="A54:A109"/>
    <mergeCell ref="A114:A115"/>
    <mergeCell ref="A117:A158"/>
    <mergeCell ref="B154:D158"/>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Sheet5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tory xu</dc:creator>
  <cp:lastModifiedBy>tory xu</cp:lastModifiedBy>
  <dcterms:created xsi:type="dcterms:W3CDTF">2017-12-19T14:25:00Z</dcterms:created>
  <dcterms:modified xsi:type="dcterms:W3CDTF">2017-12-25T06:51:32Z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