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TET\SINOTE2022\爬蟲平台\"/>
    </mc:Choice>
  </mc:AlternateContent>
  <xr:revisionPtr revIDLastSave="0" documentId="13_ncr:1_{A6A1EBF6-7406-43C6-892B-F73F7ED9C72C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111年觀測設備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'111年觀測設備'!$A$2:$AN$193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3" i="1" l="1"/>
  <c r="AC193" i="1"/>
  <c r="V193" i="1"/>
  <c r="Z193" i="1" s="1"/>
  <c r="G193" i="1"/>
  <c r="AD192" i="1"/>
  <c r="AC192" i="1"/>
  <c r="V192" i="1"/>
  <c r="Z192" i="1" s="1"/>
  <c r="G192" i="1"/>
  <c r="AD191" i="1"/>
  <c r="AC191" i="1"/>
  <c r="V191" i="1"/>
  <c r="A191" i="1" s="1"/>
  <c r="G191" i="1"/>
  <c r="AD190" i="1"/>
  <c r="AC190" i="1"/>
  <c r="V190" i="1"/>
  <c r="A190" i="1" s="1"/>
  <c r="G190" i="1"/>
  <c r="AD189" i="1"/>
  <c r="AC189" i="1"/>
  <c r="V189" i="1"/>
  <c r="Z189" i="1" s="1"/>
  <c r="G189" i="1"/>
  <c r="AD188" i="1"/>
  <c r="AC188" i="1"/>
  <c r="V188" i="1"/>
  <c r="G188" i="1"/>
  <c r="AD187" i="1"/>
  <c r="AC187" i="1"/>
  <c r="V187" i="1"/>
  <c r="A187" i="1" s="1"/>
  <c r="G187" i="1"/>
  <c r="AD186" i="1"/>
  <c r="AC186" i="1"/>
  <c r="V186" i="1"/>
  <c r="A186" i="1" s="1"/>
  <c r="G186" i="1"/>
  <c r="AD185" i="1"/>
  <c r="AC185" i="1"/>
  <c r="V185" i="1"/>
  <c r="A185" i="1" s="1"/>
  <c r="G185" i="1"/>
  <c r="AD184" i="1"/>
  <c r="AC184" i="1"/>
  <c r="V184" i="1"/>
  <c r="G184" i="1"/>
  <c r="AD183" i="1"/>
  <c r="AC183" i="1"/>
  <c r="V183" i="1"/>
  <c r="A183" i="1" s="1"/>
  <c r="G183" i="1"/>
  <c r="AD182" i="1"/>
  <c r="AC182" i="1"/>
  <c r="V182" i="1"/>
  <c r="A182" i="1" s="1"/>
  <c r="G182" i="1"/>
  <c r="AD181" i="1"/>
  <c r="AC181" i="1"/>
  <c r="V181" i="1"/>
  <c r="Z181" i="1" s="1"/>
  <c r="G181" i="1"/>
  <c r="AC180" i="1"/>
  <c r="V180" i="1"/>
  <c r="G180" i="1"/>
  <c r="AC179" i="1"/>
  <c r="V179" i="1"/>
  <c r="G179" i="1"/>
  <c r="AC178" i="1"/>
  <c r="V178" i="1"/>
  <c r="G178" i="1"/>
  <c r="AC177" i="1"/>
  <c r="V177" i="1"/>
  <c r="A177" i="1" s="1"/>
  <c r="G177" i="1"/>
  <c r="AC176" i="1"/>
  <c r="V176" i="1"/>
  <c r="G176" i="1"/>
  <c r="AC175" i="1"/>
  <c r="V175" i="1"/>
  <c r="Z175" i="1" s="1"/>
  <c r="G175" i="1"/>
  <c r="AC174" i="1"/>
  <c r="V174" i="1"/>
  <c r="A174" i="1" s="1"/>
  <c r="G174" i="1"/>
  <c r="AC173" i="1"/>
  <c r="V173" i="1"/>
  <c r="Z173" i="1" s="1"/>
  <c r="G173" i="1"/>
  <c r="A173" i="1"/>
  <c r="AC172" i="1"/>
  <c r="V172" i="1"/>
  <c r="Z172" i="1" s="1"/>
  <c r="G172" i="1"/>
  <c r="AC171" i="1"/>
  <c r="V171" i="1"/>
  <c r="Z171" i="1" s="1"/>
  <c r="G171" i="1"/>
  <c r="AC170" i="1"/>
  <c r="V170" i="1"/>
  <c r="A170" i="1" s="1"/>
  <c r="G170" i="1"/>
  <c r="AC169" i="1"/>
  <c r="V169" i="1"/>
  <c r="A169" i="1" s="1"/>
  <c r="G169" i="1"/>
  <c r="AC168" i="1"/>
  <c r="V168" i="1"/>
  <c r="G168" i="1"/>
  <c r="AD167" i="1"/>
  <c r="AC167" i="1"/>
  <c r="V167" i="1"/>
  <c r="Z167" i="1" s="1"/>
  <c r="G167" i="1"/>
  <c r="A167" i="1"/>
  <c r="AD166" i="1"/>
  <c r="AC166" i="1"/>
  <c r="V166" i="1"/>
  <c r="Z166" i="1" s="1"/>
  <c r="G166" i="1"/>
  <c r="AD165" i="1"/>
  <c r="AC165" i="1"/>
  <c r="V165" i="1"/>
  <c r="A165" i="1" s="1"/>
  <c r="G165" i="1"/>
  <c r="AD164" i="1"/>
  <c r="AC164" i="1"/>
  <c r="V164" i="1"/>
  <c r="Z164" i="1" s="1"/>
  <c r="G164" i="1"/>
  <c r="AD163" i="1"/>
  <c r="AC163" i="1"/>
  <c r="V163" i="1"/>
  <c r="Z163" i="1" s="1"/>
  <c r="G163" i="1"/>
  <c r="A163" i="1"/>
  <c r="AD162" i="1"/>
  <c r="AC162" i="1"/>
  <c r="V162" i="1"/>
  <c r="A162" i="1" s="1"/>
  <c r="G162" i="1"/>
  <c r="AD161" i="1"/>
  <c r="AC161" i="1"/>
  <c r="V161" i="1"/>
  <c r="A161" i="1" s="1"/>
  <c r="G161" i="1"/>
  <c r="AD160" i="1"/>
  <c r="AC160" i="1"/>
  <c r="V160" i="1"/>
  <c r="G160" i="1"/>
  <c r="AD159" i="1"/>
  <c r="AC159" i="1"/>
  <c r="V159" i="1"/>
  <c r="A159" i="1" s="1"/>
  <c r="G159" i="1"/>
  <c r="AD158" i="1"/>
  <c r="AC158" i="1"/>
  <c r="V158" i="1"/>
  <c r="G158" i="1"/>
  <c r="AD157" i="1"/>
  <c r="AC157" i="1"/>
  <c r="V157" i="1"/>
  <c r="A157" i="1" s="1"/>
  <c r="G157" i="1"/>
  <c r="AD156" i="1"/>
  <c r="AC156" i="1"/>
  <c r="V156" i="1"/>
  <c r="G156" i="1"/>
  <c r="AD155" i="1"/>
  <c r="AC155" i="1"/>
  <c r="V155" i="1"/>
  <c r="Z155" i="1" s="1"/>
  <c r="G155" i="1"/>
  <c r="A155" i="1"/>
  <c r="AD154" i="1"/>
  <c r="AC154" i="1"/>
  <c r="V154" i="1"/>
  <c r="A154" i="1" s="1"/>
  <c r="G154" i="1"/>
  <c r="AD153" i="1"/>
  <c r="AC153" i="1"/>
  <c r="V153" i="1"/>
  <c r="A153" i="1" s="1"/>
  <c r="G153" i="1"/>
  <c r="AD152" i="1"/>
  <c r="AC152" i="1"/>
  <c r="V152" i="1"/>
  <c r="Z152" i="1" s="1"/>
  <c r="G152" i="1"/>
  <c r="AD151" i="1"/>
  <c r="AC151" i="1"/>
  <c r="V151" i="1"/>
  <c r="G151" i="1"/>
  <c r="A151" i="1"/>
  <c r="AD150" i="1"/>
  <c r="AC150" i="1"/>
  <c r="V150" i="1"/>
  <c r="Z150" i="1" s="1"/>
  <c r="G150" i="1"/>
  <c r="AD149" i="1"/>
  <c r="AC149" i="1"/>
  <c r="V149" i="1"/>
  <c r="A149" i="1" s="1"/>
  <c r="G149" i="1"/>
  <c r="AD148" i="1"/>
  <c r="AC148" i="1"/>
  <c r="V148" i="1"/>
  <c r="Z148" i="1" s="1"/>
  <c r="G148" i="1"/>
  <c r="AD147" i="1"/>
  <c r="AC147" i="1"/>
  <c r="Z147" i="1"/>
  <c r="V147" i="1"/>
  <c r="A147" i="1" s="1"/>
  <c r="G147" i="1"/>
  <c r="AD146" i="1"/>
  <c r="AC146" i="1"/>
  <c r="V146" i="1"/>
  <c r="A146" i="1" s="1"/>
  <c r="G146" i="1"/>
  <c r="AD145" i="1"/>
  <c r="AC145" i="1"/>
  <c r="V145" i="1"/>
  <c r="A145" i="1" s="1"/>
  <c r="G145" i="1"/>
  <c r="AD144" i="1"/>
  <c r="AC144" i="1"/>
  <c r="V144" i="1"/>
  <c r="G144" i="1"/>
  <c r="AD143" i="1"/>
  <c r="AC143" i="1"/>
  <c r="V143" i="1"/>
  <c r="A143" i="1" s="1"/>
  <c r="G143" i="1"/>
  <c r="AD142" i="1"/>
  <c r="AC142" i="1"/>
  <c r="V142" i="1"/>
  <c r="G142" i="1"/>
  <c r="A142" i="1"/>
  <c r="AD141" i="1"/>
  <c r="AC141" i="1"/>
  <c r="V141" i="1"/>
  <c r="A141" i="1" s="1"/>
  <c r="G141" i="1"/>
  <c r="AD140" i="1"/>
  <c r="AC140" i="1"/>
  <c r="V140" i="1"/>
  <c r="Z140" i="1" s="1"/>
  <c r="G140" i="1"/>
  <c r="AD139" i="1"/>
  <c r="AC139" i="1"/>
  <c r="Z139" i="1"/>
  <c r="V139" i="1"/>
  <c r="A139" i="1" s="1"/>
  <c r="G139" i="1"/>
  <c r="AD138" i="1"/>
  <c r="AC138" i="1"/>
  <c r="V138" i="1"/>
  <c r="A138" i="1" s="1"/>
  <c r="G138" i="1"/>
  <c r="AD137" i="1"/>
  <c r="AC137" i="1"/>
  <c r="V137" i="1"/>
  <c r="A137" i="1" s="1"/>
  <c r="G137" i="1"/>
  <c r="AD136" i="1"/>
  <c r="AC136" i="1"/>
  <c r="V136" i="1"/>
  <c r="G136" i="1"/>
  <c r="AD135" i="1"/>
  <c r="AC135" i="1"/>
  <c r="V135" i="1"/>
  <c r="Z135" i="1" s="1"/>
  <c r="G135" i="1"/>
  <c r="AD134" i="1"/>
  <c r="AC134" i="1"/>
  <c r="V134" i="1"/>
  <c r="A134" i="1" s="1"/>
  <c r="G134" i="1"/>
  <c r="AD133" i="1"/>
  <c r="AC133" i="1"/>
  <c r="V133" i="1"/>
  <c r="A133" i="1" s="1"/>
  <c r="G133" i="1"/>
  <c r="AD132" i="1"/>
  <c r="AC132" i="1"/>
  <c r="V132" i="1"/>
  <c r="Z132" i="1" s="1"/>
  <c r="G132" i="1"/>
  <c r="AD131" i="1"/>
  <c r="AC131" i="1"/>
  <c r="Z131" i="1" s="1"/>
  <c r="V131" i="1"/>
  <c r="G131" i="1"/>
  <c r="A131" i="1"/>
  <c r="AD130" i="1"/>
  <c r="AC130" i="1"/>
  <c r="V130" i="1"/>
  <c r="A130" i="1" s="1"/>
  <c r="G130" i="1"/>
  <c r="AD129" i="1"/>
  <c r="AC129" i="1"/>
  <c r="Z129" i="1"/>
  <c r="V129" i="1"/>
  <c r="A129" i="1" s="1"/>
  <c r="G129" i="1"/>
  <c r="AD128" i="1"/>
  <c r="AC128" i="1"/>
  <c r="V128" i="1"/>
  <c r="G128" i="1"/>
  <c r="AD127" i="1"/>
  <c r="AC127" i="1"/>
  <c r="Z127" i="1" s="1"/>
  <c r="V127" i="1"/>
  <c r="G127" i="1"/>
  <c r="A127" i="1"/>
  <c r="AD126" i="1"/>
  <c r="AC126" i="1"/>
  <c r="V126" i="1"/>
  <c r="A126" i="1" s="1"/>
  <c r="G126" i="1"/>
  <c r="AD125" i="1"/>
  <c r="AC125" i="1"/>
  <c r="V125" i="1"/>
  <c r="Z125" i="1" s="1"/>
  <c r="G125" i="1"/>
  <c r="A125" i="1"/>
  <c r="AD124" i="1"/>
  <c r="AC124" i="1"/>
  <c r="V124" i="1"/>
  <c r="G124" i="1"/>
  <c r="AD123" i="1"/>
  <c r="AC123" i="1"/>
  <c r="V123" i="1"/>
  <c r="A123" i="1" s="1"/>
  <c r="G123" i="1"/>
  <c r="AD122" i="1"/>
  <c r="AC122" i="1"/>
  <c r="Z122" i="1"/>
  <c r="V122" i="1"/>
  <c r="G122" i="1"/>
  <c r="A122" i="1"/>
  <c r="AD121" i="1"/>
  <c r="AC121" i="1"/>
  <c r="Z121" i="1" s="1"/>
  <c r="V121" i="1"/>
  <c r="G121" i="1"/>
  <c r="A121" i="1"/>
  <c r="AD120" i="1"/>
  <c r="AC120" i="1"/>
  <c r="V120" i="1"/>
  <c r="Z120" i="1" s="1"/>
  <c r="G120" i="1"/>
  <c r="AD119" i="1"/>
  <c r="AC119" i="1"/>
  <c r="Z119" i="1"/>
  <c r="V119" i="1"/>
  <c r="G119" i="1"/>
  <c r="A119" i="1"/>
  <c r="AD118" i="1"/>
  <c r="AC118" i="1"/>
  <c r="Z118" i="1" s="1"/>
  <c r="V118" i="1"/>
  <c r="G118" i="1"/>
  <c r="A118" i="1"/>
  <c r="AD117" i="1"/>
  <c r="AC117" i="1"/>
  <c r="Z117" i="1"/>
  <c r="V117" i="1"/>
  <c r="A117" i="1" s="1"/>
  <c r="G117" i="1"/>
  <c r="AD116" i="1"/>
  <c r="AC116" i="1"/>
  <c r="V116" i="1"/>
  <c r="Z116" i="1" s="1"/>
  <c r="G116" i="1"/>
  <c r="AD115" i="1"/>
  <c r="AC115" i="1"/>
  <c r="Z115" i="1" s="1"/>
  <c r="V115" i="1"/>
  <c r="A115" i="1" s="1"/>
  <c r="G115" i="1"/>
  <c r="AD114" i="1"/>
  <c r="AC114" i="1"/>
  <c r="V114" i="1"/>
  <c r="Z114" i="1" s="1"/>
  <c r="G114" i="1"/>
  <c r="AD113" i="1"/>
  <c r="AC113" i="1"/>
  <c r="V113" i="1"/>
  <c r="A113" i="1" s="1"/>
  <c r="G113" i="1"/>
  <c r="AD112" i="1"/>
  <c r="AC112" i="1"/>
  <c r="V112" i="1"/>
  <c r="G112" i="1"/>
  <c r="AD111" i="1"/>
  <c r="AC111" i="1"/>
  <c r="Z111" i="1"/>
  <c r="V111" i="1"/>
  <c r="G111" i="1"/>
  <c r="A111" i="1"/>
  <c r="AD110" i="1"/>
  <c r="AC110" i="1"/>
  <c r="Z110" i="1"/>
  <c r="V110" i="1"/>
  <c r="A110" i="1" s="1"/>
  <c r="G110" i="1"/>
  <c r="AD109" i="1"/>
  <c r="AC109" i="1"/>
  <c r="V109" i="1"/>
  <c r="A109" i="1" s="1"/>
  <c r="G109" i="1"/>
  <c r="AD108" i="1"/>
  <c r="AC108" i="1"/>
  <c r="V108" i="1"/>
  <c r="G108" i="1"/>
  <c r="AD107" i="1"/>
  <c r="AC107" i="1"/>
  <c r="V107" i="1"/>
  <c r="A107" i="1" s="1"/>
  <c r="G107" i="1"/>
  <c r="AD106" i="1"/>
  <c r="AC106" i="1"/>
  <c r="V106" i="1"/>
  <c r="A106" i="1" s="1"/>
  <c r="G106" i="1"/>
  <c r="AD105" i="1"/>
  <c r="AC105" i="1"/>
  <c r="Z105" i="1" s="1"/>
  <c r="V105" i="1"/>
  <c r="A105" i="1" s="1"/>
  <c r="G105" i="1"/>
  <c r="AD104" i="1"/>
  <c r="AC104" i="1"/>
  <c r="V104" i="1"/>
  <c r="G104" i="1"/>
  <c r="AD103" i="1"/>
  <c r="AC103" i="1"/>
  <c r="V103" i="1"/>
  <c r="A103" i="1" s="1"/>
  <c r="G103" i="1"/>
  <c r="AD102" i="1"/>
  <c r="AC102" i="1"/>
  <c r="Z102" i="1"/>
  <c r="V102" i="1"/>
  <c r="A102" i="1" s="1"/>
  <c r="G102" i="1"/>
  <c r="AD101" i="1"/>
  <c r="AC101" i="1"/>
  <c r="V101" i="1"/>
  <c r="A101" i="1" s="1"/>
  <c r="G101" i="1"/>
  <c r="AD100" i="1"/>
  <c r="AC100" i="1"/>
  <c r="V100" i="1"/>
  <c r="G100" i="1"/>
  <c r="AD99" i="1"/>
  <c r="AC99" i="1"/>
  <c r="V99" i="1"/>
  <c r="Z99" i="1" s="1"/>
  <c r="G99" i="1"/>
  <c r="AD98" i="1"/>
  <c r="AC98" i="1"/>
  <c r="V98" i="1"/>
  <c r="A98" i="1" s="1"/>
  <c r="G98" i="1"/>
  <c r="AD97" i="1"/>
  <c r="AC97" i="1"/>
  <c r="Z97" i="1"/>
  <c r="V97" i="1"/>
  <c r="A97" i="1" s="1"/>
  <c r="G97" i="1"/>
  <c r="AD96" i="1"/>
  <c r="AC96" i="1"/>
  <c r="Z96" i="1" s="1"/>
  <c r="G96" i="1"/>
  <c r="A96" i="1"/>
  <c r="AD95" i="1"/>
  <c r="AC95" i="1"/>
  <c r="Z95" i="1" s="1"/>
  <c r="G95" i="1"/>
  <c r="A95" i="1"/>
  <c r="AD94" i="1"/>
  <c r="AC94" i="1"/>
  <c r="Z94" i="1" s="1"/>
  <c r="G94" i="1"/>
  <c r="A94" i="1"/>
  <c r="AD93" i="1"/>
  <c r="AC93" i="1"/>
  <c r="Z93" i="1" s="1"/>
  <c r="G93" i="1"/>
  <c r="A93" i="1"/>
  <c r="AD92" i="1"/>
  <c r="AC92" i="1"/>
  <c r="Z92" i="1" s="1"/>
  <c r="G92" i="1"/>
  <c r="A92" i="1"/>
  <c r="AD91" i="1"/>
  <c r="AC91" i="1"/>
  <c r="Z91" i="1"/>
  <c r="G91" i="1"/>
  <c r="A91" i="1"/>
  <c r="AD90" i="1"/>
  <c r="AC90" i="1"/>
  <c r="Z90" i="1" s="1"/>
  <c r="G90" i="1"/>
  <c r="A90" i="1"/>
  <c r="AD89" i="1"/>
  <c r="AC89" i="1"/>
  <c r="Z89" i="1" s="1"/>
  <c r="G89" i="1"/>
  <c r="A89" i="1"/>
  <c r="AD88" i="1"/>
  <c r="AC88" i="1"/>
  <c r="Z88" i="1" s="1"/>
  <c r="G88" i="1"/>
  <c r="A88" i="1"/>
  <c r="AD87" i="1"/>
  <c r="AC87" i="1"/>
  <c r="Z87" i="1" s="1"/>
  <c r="G87" i="1"/>
  <c r="A87" i="1"/>
  <c r="AD86" i="1"/>
  <c r="AC86" i="1"/>
  <c r="Z86" i="1" s="1"/>
  <c r="G86" i="1"/>
  <c r="A86" i="1"/>
  <c r="AD85" i="1"/>
  <c r="AC85" i="1"/>
  <c r="Z85" i="1" s="1"/>
  <c r="G85" i="1"/>
  <c r="A85" i="1"/>
  <c r="AD84" i="1"/>
  <c r="AC84" i="1"/>
  <c r="Z84" i="1" s="1"/>
  <c r="G84" i="1"/>
  <c r="A84" i="1"/>
  <c r="AD83" i="1"/>
  <c r="AC83" i="1"/>
  <c r="V83" i="1"/>
  <c r="G83" i="1"/>
  <c r="A83" i="1"/>
  <c r="AD82" i="1"/>
  <c r="AC82" i="1"/>
  <c r="V82" i="1"/>
  <c r="A82" i="1" s="1"/>
  <c r="G82" i="1"/>
  <c r="AD81" i="1"/>
  <c r="AC81" i="1"/>
  <c r="V81" i="1"/>
  <c r="Z81" i="1" s="1"/>
  <c r="G81" i="1"/>
  <c r="AD80" i="1"/>
  <c r="AC80" i="1"/>
  <c r="V80" i="1"/>
  <c r="A80" i="1" s="1"/>
  <c r="G80" i="1"/>
  <c r="AD79" i="1"/>
  <c r="AC79" i="1"/>
  <c r="V79" i="1"/>
  <c r="Z79" i="1" s="1"/>
  <c r="G79" i="1"/>
  <c r="AD78" i="1"/>
  <c r="AC78" i="1"/>
  <c r="V78" i="1"/>
  <c r="G78" i="1"/>
  <c r="A78" i="1"/>
  <c r="AD77" i="1"/>
  <c r="AC77" i="1"/>
  <c r="V77" i="1"/>
  <c r="Z77" i="1" s="1"/>
  <c r="G77" i="1"/>
  <c r="AD76" i="1"/>
  <c r="AC76" i="1"/>
  <c r="V76" i="1"/>
  <c r="A76" i="1" s="1"/>
  <c r="G76" i="1"/>
  <c r="AD75" i="1"/>
  <c r="AC75" i="1"/>
  <c r="V75" i="1"/>
  <c r="Z75" i="1" s="1"/>
  <c r="G75" i="1"/>
  <c r="AD74" i="1"/>
  <c r="AC74" i="1"/>
  <c r="Z74" i="1" s="1"/>
  <c r="V74" i="1"/>
  <c r="A74" i="1" s="1"/>
  <c r="G74" i="1"/>
  <c r="AD73" i="1"/>
  <c r="AC73" i="1"/>
  <c r="V73" i="1"/>
  <c r="G73" i="1"/>
  <c r="AD72" i="1"/>
  <c r="AC72" i="1"/>
  <c r="V72" i="1"/>
  <c r="A72" i="1" s="1"/>
  <c r="G72" i="1"/>
  <c r="AD71" i="1"/>
  <c r="AC71" i="1"/>
  <c r="V71" i="1"/>
  <c r="G71" i="1"/>
  <c r="AD70" i="1"/>
  <c r="AC70" i="1"/>
  <c r="Z70" i="1" s="1"/>
  <c r="V70" i="1"/>
  <c r="G70" i="1"/>
  <c r="A70" i="1"/>
  <c r="AD69" i="1"/>
  <c r="AC69" i="1"/>
  <c r="V69" i="1"/>
  <c r="G69" i="1"/>
  <c r="AD68" i="1"/>
  <c r="AC68" i="1"/>
  <c r="V68" i="1"/>
  <c r="A68" i="1" s="1"/>
  <c r="G68" i="1"/>
  <c r="AD67" i="1"/>
  <c r="AC67" i="1"/>
  <c r="V67" i="1"/>
  <c r="G67" i="1"/>
  <c r="A67" i="1"/>
  <c r="AD66" i="1"/>
  <c r="AC66" i="1"/>
  <c r="V66" i="1"/>
  <c r="A66" i="1" s="1"/>
  <c r="G66" i="1"/>
  <c r="AD65" i="1"/>
  <c r="AC65" i="1"/>
  <c r="V65" i="1"/>
  <c r="Z65" i="1" s="1"/>
  <c r="G65" i="1"/>
  <c r="AD64" i="1"/>
  <c r="AC64" i="1"/>
  <c r="V64" i="1"/>
  <c r="A64" i="1" s="1"/>
  <c r="G64" i="1"/>
  <c r="AD63" i="1"/>
  <c r="AC63" i="1"/>
  <c r="V63" i="1"/>
  <c r="Z63" i="1" s="1"/>
  <c r="G63" i="1"/>
  <c r="AD62" i="1"/>
  <c r="AC62" i="1"/>
  <c r="V62" i="1"/>
  <c r="A62" i="1" s="1"/>
  <c r="G62" i="1"/>
  <c r="AD61" i="1"/>
  <c r="AC61" i="1"/>
  <c r="V61" i="1"/>
  <c r="Z61" i="1" s="1"/>
  <c r="G61" i="1"/>
  <c r="AD60" i="1"/>
  <c r="AC60" i="1"/>
  <c r="V60" i="1"/>
  <c r="A60" i="1" s="1"/>
  <c r="G60" i="1"/>
  <c r="AD59" i="1"/>
  <c r="AC59" i="1"/>
  <c r="V59" i="1"/>
  <c r="Z59" i="1" s="1"/>
  <c r="G59" i="1"/>
  <c r="AD58" i="1"/>
  <c r="AC58" i="1"/>
  <c r="Z58" i="1" s="1"/>
  <c r="V58" i="1"/>
  <c r="A58" i="1" s="1"/>
  <c r="G58" i="1"/>
  <c r="AD57" i="1"/>
  <c r="AC57" i="1"/>
  <c r="V57" i="1"/>
  <c r="G57" i="1"/>
  <c r="AD56" i="1"/>
  <c r="AC56" i="1"/>
  <c r="V56" i="1"/>
  <c r="A56" i="1" s="1"/>
  <c r="G56" i="1"/>
  <c r="AD55" i="1"/>
  <c r="AC55" i="1"/>
  <c r="V55" i="1"/>
  <c r="G55" i="1"/>
  <c r="AD54" i="1"/>
  <c r="AC54" i="1"/>
  <c r="Z54" i="1" s="1"/>
  <c r="V54" i="1"/>
  <c r="G54" i="1"/>
  <c r="A54" i="1"/>
  <c r="AD53" i="1"/>
  <c r="AC53" i="1"/>
  <c r="V53" i="1"/>
  <c r="G53" i="1"/>
  <c r="AD52" i="1"/>
  <c r="AC52" i="1"/>
  <c r="V52" i="1"/>
  <c r="A52" i="1" s="1"/>
  <c r="G52" i="1"/>
  <c r="AD51" i="1"/>
  <c r="AC51" i="1"/>
  <c r="V51" i="1"/>
  <c r="G51" i="1"/>
  <c r="A51" i="1"/>
  <c r="AD50" i="1"/>
  <c r="AC50" i="1"/>
  <c r="V50" i="1"/>
  <c r="A50" i="1" s="1"/>
  <c r="G50" i="1"/>
  <c r="AD49" i="1"/>
  <c r="AC49" i="1"/>
  <c r="V49" i="1"/>
  <c r="Z49" i="1" s="1"/>
  <c r="G49" i="1"/>
  <c r="AD48" i="1"/>
  <c r="AC48" i="1"/>
  <c r="V48" i="1"/>
  <c r="A48" i="1" s="1"/>
  <c r="G48" i="1"/>
  <c r="AD47" i="1"/>
  <c r="AC47" i="1"/>
  <c r="V47" i="1"/>
  <c r="Z47" i="1" s="1"/>
  <c r="G47" i="1"/>
  <c r="AD46" i="1"/>
  <c r="AC46" i="1"/>
  <c r="V46" i="1"/>
  <c r="G46" i="1"/>
  <c r="A46" i="1"/>
  <c r="AD45" i="1"/>
  <c r="AC45" i="1"/>
  <c r="V45" i="1"/>
  <c r="Z45" i="1" s="1"/>
  <c r="G45" i="1"/>
  <c r="AD44" i="1"/>
  <c r="AC44" i="1"/>
  <c r="V44" i="1"/>
  <c r="A44" i="1" s="1"/>
  <c r="G44" i="1"/>
  <c r="AD43" i="1"/>
  <c r="AC43" i="1"/>
  <c r="V43" i="1"/>
  <c r="Z43" i="1" s="1"/>
  <c r="G43" i="1"/>
  <c r="AD42" i="1"/>
  <c r="AC42" i="1"/>
  <c r="Z42" i="1" s="1"/>
  <c r="V42" i="1"/>
  <c r="A42" i="1" s="1"/>
  <c r="G42" i="1"/>
  <c r="AD41" i="1"/>
  <c r="AC41" i="1"/>
  <c r="V41" i="1"/>
  <c r="G41" i="1"/>
  <c r="AD40" i="1"/>
  <c r="AC40" i="1"/>
  <c r="V40" i="1"/>
  <c r="A40" i="1" s="1"/>
  <c r="G40" i="1"/>
  <c r="AD39" i="1"/>
  <c r="AC39" i="1"/>
  <c r="V39" i="1"/>
  <c r="G39" i="1"/>
  <c r="AD38" i="1"/>
  <c r="AC38" i="1"/>
  <c r="Z38" i="1" s="1"/>
  <c r="V38" i="1"/>
  <c r="G38" i="1"/>
  <c r="A38" i="1"/>
  <c r="AD37" i="1"/>
  <c r="AC37" i="1"/>
  <c r="V37" i="1"/>
  <c r="G37" i="1"/>
  <c r="AD36" i="1"/>
  <c r="AC36" i="1"/>
  <c r="V36" i="1"/>
  <c r="A36" i="1" s="1"/>
  <c r="G36" i="1"/>
  <c r="AD35" i="1"/>
  <c r="AC35" i="1"/>
  <c r="V35" i="1"/>
  <c r="G35" i="1"/>
  <c r="A35" i="1"/>
  <c r="AD34" i="1"/>
  <c r="AC34" i="1"/>
  <c r="V34" i="1"/>
  <c r="A34" i="1" s="1"/>
  <c r="G34" i="1"/>
  <c r="AD33" i="1"/>
  <c r="AC33" i="1"/>
  <c r="V33" i="1"/>
  <c r="Z33" i="1" s="1"/>
  <c r="G33" i="1"/>
  <c r="AD32" i="1"/>
  <c r="AC32" i="1"/>
  <c r="V32" i="1"/>
  <c r="A32" i="1" s="1"/>
  <c r="G32" i="1"/>
  <c r="AD31" i="1"/>
  <c r="AC31" i="1"/>
  <c r="V31" i="1"/>
  <c r="Z31" i="1" s="1"/>
  <c r="G31" i="1"/>
  <c r="AD30" i="1"/>
  <c r="AC30" i="1"/>
  <c r="V30" i="1"/>
  <c r="A30" i="1" s="1"/>
  <c r="G30" i="1"/>
  <c r="AD29" i="1"/>
  <c r="AC29" i="1"/>
  <c r="V29" i="1"/>
  <c r="Z29" i="1" s="1"/>
  <c r="G29" i="1"/>
  <c r="AD28" i="1"/>
  <c r="AC28" i="1"/>
  <c r="V28" i="1"/>
  <c r="A28" i="1" s="1"/>
  <c r="G28" i="1"/>
  <c r="AD27" i="1"/>
  <c r="AC27" i="1"/>
  <c r="V27" i="1"/>
  <c r="Z27" i="1" s="1"/>
  <c r="G27" i="1"/>
  <c r="AD26" i="1"/>
  <c r="AC26" i="1"/>
  <c r="Z26" i="1" s="1"/>
  <c r="V26" i="1"/>
  <c r="A26" i="1" s="1"/>
  <c r="G26" i="1"/>
  <c r="AD25" i="1"/>
  <c r="AC25" i="1"/>
  <c r="V25" i="1"/>
  <c r="G25" i="1"/>
  <c r="AD24" i="1"/>
  <c r="AC24" i="1"/>
  <c r="V24" i="1"/>
  <c r="A24" i="1" s="1"/>
  <c r="G24" i="1"/>
  <c r="AD23" i="1"/>
  <c r="AC23" i="1"/>
  <c r="V23" i="1"/>
  <c r="G23" i="1"/>
  <c r="AD22" i="1"/>
  <c r="AC22" i="1"/>
  <c r="Z22" i="1" s="1"/>
  <c r="V22" i="1"/>
  <c r="G22" i="1"/>
  <c r="A22" i="1"/>
  <c r="AD21" i="1"/>
  <c r="AC21" i="1"/>
  <c r="V21" i="1"/>
  <c r="G21" i="1"/>
  <c r="AD20" i="1"/>
  <c r="AC20" i="1"/>
  <c r="V20" i="1"/>
  <c r="A20" i="1" s="1"/>
  <c r="G20" i="1"/>
  <c r="AD19" i="1"/>
  <c r="AC19" i="1"/>
  <c r="V19" i="1"/>
  <c r="G19" i="1"/>
  <c r="A19" i="1"/>
  <c r="AD18" i="1"/>
  <c r="AC18" i="1"/>
  <c r="V18" i="1"/>
  <c r="A18" i="1" s="1"/>
  <c r="G18" i="1"/>
  <c r="AD17" i="1"/>
  <c r="AC17" i="1"/>
  <c r="V17" i="1"/>
  <c r="Z17" i="1" s="1"/>
  <c r="G17" i="1"/>
  <c r="AD16" i="1"/>
  <c r="AC16" i="1"/>
  <c r="V16" i="1"/>
  <c r="A16" i="1" s="1"/>
  <c r="G16" i="1"/>
  <c r="AD15" i="1"/>
  <c r="AC15" i="1"/>
  <c r="V15" i="1"/>
  <c r="Z15" i="1" s="1"/>
  <c r="G15" i="1"/>
  <c r="AD14" i="1"/>
  <c r="AC14" i="1"/>
  <c r="V14" i="1"/>
  <c r="G14" i="1"/>
  <c r="A14" i="1"/>
  <c r="AD13" i="1"/>
  <c r="AC13" i="1"/>
  <c r="V13" i="1"/>
  <c r="Z13" i="1" s="1"/>
  <c r="G13" i="1"/>
  <c r="AD12" i="1"/>
  <c r="AC12" i="1"/>
  <c r="V12" i="1"/>
  <c r="A12" i="1" s="1"/>
  <c r="G12" i="1"/>
  <c r="AD11" i="1"/>
  <c r="AC11" i="1"/>
  <c r="V11" i="1"/>
  <c r="Z11" i="1" s="1"/>
  <c r="G11" i="1"/>
  <c r="AD10" i="1"/>
  <c r="AC10" i="1"/>
  <c r="Z10" i="1" s="1"/>
  <c r="V10" i="1"/>
  <c r="A10" i="1" s="1"/>
  <c r="G10" i="1"/>
  <c r="AD9" i="1"/>
  <c r="AC9" i="1"/>
  <c r="V9" i="1"/>
  <c r="G9" i="1"/>
  <c r="AD8" i="1"/>
  <c r="AC8" i="1"/>
  <c r="V8" i="1"/>
  <c r="A8" i="1" s="1"/>
  <c r="G8" i="1"/>
  <c r="AD7" i="1"/>
  <c r="AC7" i="1"/>
  <c r="V7" i="1"/>
  <c r="G7" i="1"/>
  <c r="AD6" i="1"/>
  <c r="AC6" i="1"/>
  <c r="V6" i="1"/>
  <c r="G6" i="1"/>
  <c r="A6" i="1"/>
  <c r="AD5" i="1"/>
  <c r="AC5" i="1"/>
  <c r="V5" i="1"/>
  <c r="G5" i="1"/>
  <c r="AD4" i="1"/>
  <c r="AC4" i="1"/>
  <c r="V4" i="1"/>
  <c r="A4" i="1" s="1"/>
  <c r="G4" i="1"/>
  <c r="AD3" i="1"/>
  <c r="AC3" i="1"/>
  <c r="V3" i="1"/>
  <c r="G3" i="1"/>
  <c r="A3" i="1"/>
  <c r="Z103" i="1" l="1"/>
  <c r="Z124" i="1"/>
  <c r="Z130" i="1"/>
  <c r="Z137" i="1"/>
  <c r="Z142" i="1"/>
  <c r="Z151" i="1"/>
  <c r="Z168" i="1"/>
  <c r="A171" i="1"/>
  <c r="Z174" i="1"/>
  <c r="Z185" i="1"/>
  <c r="A189" i="1"/>
  <c r="Z190" i="1"/>
  <c r="Z19" i="1"/>
  <c r="Z21" i="1"/>
  <c r="A27" i="1"/>
  <c r="Z30" i="1"/>
  <c r="Z34" i="1"/>
  <c r="Z51" i="1"/>
  <c r="Z53" i="1"/>
  <c r="A59" i="1"/>
  <c r="Z62" i="1"/>
  <c r="Z66" i="1"/>
  <c r="Z83" i="1"/>
  <c r="Z112" i="1"/>
  <c r="A114" i="1"/>
  <c r="Z180" i="1"/>
  <c r="Z23" i="1"/>
  <c r="Z25" i="1"/>
  <c r="Z55" i="1"/>
  <c r="Z57" i="1"/>
  <c r="Z107" i="1"/>
  <c r="Z146" i="1"/>
  <c r="Z159" i="1"/>
  <c r="Z126" i="1"/>
  <c r="Z178" i="1"/>
  <c r="A181" i="1"/>
  <c r="Z182" i="1"/>
  <c r="Z184" i="1"/>
  <c r="Z6" i="1"/>
  <c r="Z104" i="1"/>
  <c r="Z123" i="1"/>
  <c r="Z3" i="1"/>
  <c r="Z5" i="1"/>
  <c r="A11" i="1"/>
  <c r="Z14" i="1"/>
  <c r="Z18" i="1"/>
  <c r="Z35" i="1"/>
  <c r="Z37" i="1"/>
  <c r="A43" i="1"/>
  <c r="Z46" i="1"/>
  <c r="Z50" i="1"/>
  <c r="Z67" i="1"/>
  <c r="Z69" i="1"/>
  <c r="A75" i="1"/>
  <c r="Z78" i="1"/>
  <c r="Z128" i="1"/>
  <c r="A135" i="1"/>
  <c r="Z138" i="1"/>
  <c r="Z145" i="1"/>
  <c r="Z156" i="1"/>
  <c r="Z158" i="1"/>
  <c r="A172" i="1"/>
  <c r="Z186" i="1"/>
  <c r="Z188" i="1"/>
  <c r="Z7" i="1"/>
  <c r="Z9" i="1"/>
  <c r="Z39" i="1"/>
  <c r="Z41" i="1"/>
  <c r="Z71" i="1"/>
  <c r="Z73" i="1"/>
  <c r="Z101" i="1"/>
  <c r="Z113" i="1"/>
  <c r="Z160" i="1"/>
  <c r="Z179" i="1"/>
  <c r="A15" i="1"/>
  <c r="A47" i="1"/>
  <c r="A63" i="1"/>
  <c r="Z98" i="1"/>
  <c r="Z149" i="1"/>
  <c r="Z157" i="1"/>
  <c r="Z165" i="1"/>
  <c r="Z100" i="1"/>
  <c r="Z106" i="1"/>
  <c r="Z109" i="1"/>
  <c r="Z134" i="1"/>
  <c r="Z143" i="1"/>
  <c r="Z154" i="1"/>
  <c r="Z162" i="1"/>
  <c r="A23" i="1"/>
  <c r="A39" i="1"/>
  <c r="A71" i="1"/>
  <c r="A99" i="1"/>
  <c r="A150" i="1"/>
  <c r="A158" i="1"/>
  <c r="A166" i="1"/>
  <c r="A178" i="1"/>
  <c r="A180" i="1"/>
  <c r="A7" i="1"/>
  <c r="A55" i="1"/>
  <c r="Z108" i="1"/>
  <c r="Z133" i="1"/>
  <c r="Z136" i="1"/>
  <c r="Z153" i="1"/>
  <c r="Z161" i="1"/>
  <c r="Z82" i="1"/>
  <c r="Z141" i="1"/>
  <c r="Z144" i="1"/>
  <c r="Z170" i="1"/>
  <c r="Z176" i="1"/>
  <c r="A31" i="1"/>
  <c r="A79" i="1"/>
  <c r="A179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Z169" i="1"/>
  <c r="A176" i="1"/>
  <c r="Z177" i="1"/>
  <c r="Z183" i="1"/>
  <c r="Z187" i="1"/>
  <c r="Z191" i="1"/>
  <c r="A193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175" i="1"/>
  <c r="A184" i="1"/>
  <c r="A188" i="1"/>
  <c r="A192" i="1"/>
</calcChain>
</file>

<file path=xl/sharedStrings.xml><?xml version="1.0" encoding="utf-8"?>
<sst xmlns="http://schemas.openxmlformats.org/spreadsheetml/2006/main" count="4149" uniqueCount="1527">
  <si>
    <t>測站基本資料</t>
    <phoneticPr fontId="3" type="noConversion"/>
  </si>
  <si>
    <t>設備基本資料</t>
    <phoneticPr fontId="3" type="noConversion"/>
  </si>
  <si>
    <t>ST_ID</t>
    <phoneticPr fontId="3" type="noConversion"/>
  </si>
  <si>
    <t>內部編號</t>
    <phoneticPr fontId="3" type="noConversion"/>
  </si>
  <si>
    <t>地區</t>
  </si>
  <si>
    <t>內部設備ID</t>
    <phoneticPr fontId="3" type="noConversion"/>
  </si>
  <si>
    <t>類別</t>
    <phoneticPr fontId="3" type="noConversion"/>
  </si>
  <si>
    <t>No</t>
    <phoneticPr fontId="3" type="noConversion"/>
  </si>
  <si>
    <t>ST_NameC</t>
    <phoneticPr fontId="3" type="noConversion"/>
  </si>
  <si>
    <t>ST_NameE</t>
    <phoneticPr fontId="3" type="noConversion"/>
  </si>
  <si>
    <t>Basin</t>
    <phoneticPr fontId="3" type="noConversion"/>
  </si>
  <si>
    <t>Basinno</t>
    <phoneticPr fontId="3" type="noConversion"/>
  </si>
  <si>
    <t>Subbasin</t>
    <phoneticPr fontId="3" type="noConversion"/>
  </si>
  <si>
    <t>Subbasinno</t>
    <phoneticPr fontId="3" type="noConversion"/>
  </si>
  <si>
    <t>RiverNameC</t>
    <phoneticPr fontId="3" type="noConversion"/>
  </si>
  <si>
    <t>ST_Site</t>
    <phoneticPr fontId="3" type="noConversion"/>
  </si>
  <si>
    <t>County</t>
    <phoneticPr fontId="3" type="noConversion"/>
  </si>
  <si>
    <t>Town</t>
    <phoneticPr fontId="3" type="noConversion"/>
  </si>
  <si>
    <t>Village</t>
    <phoneticPr fontId="3" type="noConversion"/>
  </si>
  <si>
    <t xml:space="preserve">EPSG3826_X
</t>
    <phoneticPr fontId="3" type="noConversion"/>
  </si>
  <si>
    <t>EPSG3826_Y</t>
    <phoneticPr fontId="3" type="noConversion"/>
  </si>
  <si>
    <t>Build_Date</t>
    <phoneticPr fontId="3" type="noConversion"/>
  </si>
  <si>
    <t>Branch</t>
    <phoneticPr fontId="3" type="noConversion"/>
  </si>
  <si>
    <t>Branch_ID</t>
    <phoneticPr fontId="3" type="noConversion"/>
  </si>
  <si>
    <t>Status</t>
    <phoneticPr fontId="3" type="noConversion"/>
  </si>
  <si>
    <t>Notes</t>
    <phoneticPr fontId="3" type="noConversion"/>
  </si>
  <si>
    <t>SensorID</t>
    <phoneticPr fontId="3" type="noConversion"/>
  </si>
  <si>
    <t>SR_NameC</t>
    <phoneticPr fontId="3" type="noConversion"/>
  </si>
  <si>
    <t>OBS_Type</t>
    <phoneticPr fontId="3" type="noConversion"/>
  </si>
  <si>
    <t>Sensor_Type</t>
    <phoneticPr fontId="3" type="noConversion"/>
  </si>
  <si>
    <t>Brand</t>
    <phoneticPr fontId="3" type="noConversion"/>
  </si>
  <si>
    <t>Build_Site</t>
    <phoneticPr fontId="3" type="noConversion"/>
  </si>
  <si>
    <t xml:space="preserve">EPSG3826_X
</t>
    <phoneticPr fontId="3" type="noConversion"/>
  </si>
  <si>
    <t>EPSG3826_Y</t>
    <phoneticPr fontId="3" type="noConversion"/>
  </si>
  <si>
    <t>Build_Date</t>
    <phoneticPr fontId="3" type="noConversion"/>
  </si>
  <si>
    <t>Build_Proj</t>
    <phoneticPr fontId="3" type="noConversion"/>
  </si>
  <si>
    <t>Maint_Proj</t>
    <phoneticPr fontId="3" type="noConversion"/>
  </si>
  <si>
    <t>Proj_Year</t>
    <phoneticPr fontId="3" type="noConversion"/>
  </si>
  <si>
    <t>Status</t>
    <phoneticPr fontId="3" type="noConversion"/>
  </si>
  <si>
    <t>Notes</t>
    <phoneticPr fontId="3" type="noConversion"/>
  </si>
  <si>
    <t>Note2</t>
    <phoneticPr fontId="3" type="noConversion"/>
  </si>
  <si>
    <t>ifem1-1</t>
    <phoneticPr fontId="3" type="noConversion"/>
  </si>
  <si>
    <t>HF-0007</t>
    <phoneticPr fontId="3" type="noConversion"/>
  </si>
  <si>
    <t>野溪</t>
    <phoneticPr fontId="3" type="noConversion"/>
  </si>
  <si>
    <t>001</t>
    <phoneticPr fontId="3" type="noConversion"/>
  </si>
  <si>
    <t>Nan-ao-bei River_Jin-yue Bridge</t>
  </si>
  <si>
    <t>南澳溪</t>
  </si>
  <si>
    <t>金岳</t>
  </si>
  <si>
    <t>南澳北溪</t>
  </si>
  <si>
    <t>金岳橋</t>
  </si>
  <si>
    <t>宜蘭縣</t>
  </si>
  <si>
    <t>南澳鄉</t>
    <phoneticPr fontId="3" type="noConversion"/>
  </si>
  <si>
    <t>碧候村</t>
    <phoneticPr fontId="3" type="noConversion"/>
  </si>
  <si>
    <t>110/06/11</t>
  </si>
  <si>
    <t>臺北分局</t>
  </si>
  <si>
    <t>0001</t>
    <phoneticPr fontId="3" type="noConversion"/>
  </si>
  <si>
    <t>雷達波水位流速計</t>
    <phoneticPr fontId="3" type="noConversion"/>
  </si>
  <si>
    <t>水位、流速</t>
    <phoneticPr fontId="3" type="noConversion"/>
  </si>
  <si>
    <t>110/06/11</t>
    <phoneticPr fontId="3" type="noConversion"/>
  </si>
  <si>
    <t>110年度宜蘭地區野溪水文特性調查分析與運用</t>
  </si>
  <si>
    <t>111年度臺北分局水土保持構造物巡查及水砂觀測設置維護</t>
    <phoneticPr fontId="3" type="noConversion"/>
  </si>
  <si>
    <t>ifem1-2</t>
  </si>
  <si>
    <t>HF-0017</t>
    <phoneticPr fontId="3" type="noConversion"/>
  </si>
  <si>
    <t>野溪</t>
    <phoneticPr fontId="3" type="noConversion"/>
  </si>
  <si>
    <t>002</t>
  </si>
  <si>
    <t>Wu-yu River_Check Dam</t>
  </si>
  <si>
    <t>南澳</t>
  </si>
  <si>
    <t>武雲溪</t>
  </si>
  <si>
    <t>防砂壩</t>
  </si>
  <si>
    <t>南澳鄉</t>
    <phoneticPr fontId="3" type="noConversion"/>
  </si>
  <si>
    <t>南澳村</t>
    <phoneticPr fontId="3" type="noConversion"/>
  </si>
  <si>
    <t>0002</t>
    <phoneticPr fontId="3" type="noConversion"/>
  </si>
  <si>
    <t>水位、流速</t>
    <phoneticPr fontId="3" type="noConversion"/>
  </si>
  <si>
    <t>防砂壩</t>
    <phoneticPr fontId="3" type="noConversion"/>
  </si>
  <si>
    <t>110/06/11</t>
    <phoneticPr fontId="3" type="noConversion"/>
  </si>
  <si>
    <t>ifem1-3</t>
  </si>
  <si>
    <t>HF-0015</t>
    <phoneticPr fontId="3" type="noConversion"/>
  </si>
  <si>
    <t>001</t>
    <phoneticPr fontId="3" type="noConversion"/>
  </si>
  <si>
    <t>Dong-ao-bei River_Bu-land Bridge No.1</t>
  </si>
  <si>
    <t>東澳溪</t>
  </si>
  <si>
    <t>東澳北溪</t>
  </si>
  <si>
    <t>布浪1號橋</t>
  </si>
  <si>
    <t>南澳鄉</t>
    <phoneticPr fontId="3" type="noConversion"/>
  </si>
  <si>
    <t>東岳村</t>
    <phoneticPr fontId="3" type="noConversion"/>
  </si>
  <si>
    <t>110/06/10</t>
  </si>
  <si>
    <t>0003</t>
    <phoneticPr fontId="3" type="noConversion"/>
  </si>
  <si>
    <t>雷達波水位流速計</t>
    <phoneticPr fontId="3" type="noConversion"/>
  </si>
  <si>
    <t>水位、流速</t>
    <phoneticPr fontId="3" type="noConversion"/>
  </si>
  <si>
    <t>布浪1號橋</t>
    <phoneticPr fontId="3" type="noConversion"/>
  </si>
  <si>
    <t>110/06/10</t>
    <phoneticPr fontId="3" type="noConversion"/>
  </si>
  <si>
    <t>ifem1-4</t>
  </si>
  <si>
    <t>HF-0016</t>
    <phoneticPr fontId="3" type="noConversion"/>
  </si>
  <si>
    <t>Dong-ao-nan River_Ground Sill</t>
  </si>
  <si>
    <t>東澳南溪</t>
  </si>
  <si>
    <t>固床工</t>
  </si>
  <si>
    <t>東岳村</t>
    <phoneticPr fontId="3" type="noConversion"/>
  </si>
  <si>
    <t>0004</t>
    <phoneticPr fontId="3" type="noConversion"/>
  </si>
  <si>
    <t>固床工</t>
    <phoneticPr fontId="3" type="noConversion"/>
  </si>
  <si>
    <t>110/06/10</t>
    <phoneticPr fontId="3" type="noConversion"/>
  </si>
  <si>
    <t>ifem1-5</t>
  </si>
  <si>
    <t>HF-0021</t>
    <phoneticPr fontId="3" type="noConversion"/>
  </si>
  <si>
    <t>001</t>
    <phoneticPr fontId="3" type="noConversion"/>
  </si>
  <si>
    <t>Su-ao River_You-ku Bridge  No.1</t>
  </si>
  <si>
    <t>蘇澳溪</t>
  </si>
  <si>
    <t>白米河</t>
  </si>
  <si>
    <t>油庫1號橋</t>
  </si>
  <si>
    <t>蘇澳鎮</t>
    <phoneticPr fontId="3" type="noConversion"/>
  </si>
  <si>
    <t>永春里</t>
    <phoneticPr fontId="3" type="noConversion"/>
  </si>
  <si>
    <t>0005</t>
    <phoneticPr fontId="3" type="noConversion"/>
  </si>
  <si>
    <t>油庫1號橋</t>
    <phoneticPr fontId="3" type="noConversion"/>
  </si>
  <si>
    <t>ifem1-24</t>
  </si>
  <si>
    <t>HF-0018</t>
    <phoneticPr fontId="3" type="noConversion"/>
  </si>
  <si>
    <t>Hou-hou-keng River_Ground Sill</t>
  </si>
  <si>
    <t>蘇澳溪</t>
    <phoneticPr fontId="3" type="noConversion"/>
  </si>
  <si>
    <t>猴猴坑溪</t>
    <phoneticPr fontId="3" type="noConversion"/>
  </si>
  <si>
    <t>永春里</t>
    <phoneticPr fontId="3" type="noConversion"/>
  </si>
  <si>
    <t>110/10/29</t>
  </si>
  <si>
    <t>0006</t>
    <phoneticPr fontId="3" type="noConversion"/>
  </si>
  <si>
    <t>雷達波水位流速計</t>
    <phoneticPr fontId="3" type="noConversion"/>
  </si>
  <si>
    <t>固床工</t>
    <phoneticPr fontId="3" type="noConversion"/>
  </si>
  <si>
    <t>110/10/29</t>
    <phoneticPr fontId="3" type="noConversion"/>
  </si>
  <si>
    <t>不同護岸鋪面材質粗糙係數分析探討</t>
  </si>
  <si>
    <t>非契約項目，加值安裝</t>
    <phoneticPr fontId="3" type="noConversion"/>
  </si>
  <si>
    <t>ifem1-25</t>
  </si>
  <si>
    <t>HF-0033</t>
    <phoneticPr fontId="3" type="noConversion"/>
  </si>
  <si>
    <t>003</t>
    <phoneticPr fontId="3" type="noConversion"/>
  </si>
  <si>
    <t>Hou-hou-keng River_Embankment  No.1</t>
  </si>
  <si>
    <t>護岸01</t>
    <phoneticPr fontId="3" type="noConversion"/>
  </si>
  <si>
    <t>蘇澳鎮</t>
    <phoneticPr fontId="3" type="noConversion"/>
  </si>
  <si>
    <t>0007</t>
    <phoneticPr fontId="3" type="noConversion"/>
  </si>
  <si>
    <t>護岸</t>
    <phoneticPr fontId="3" type="noConversion"/>
  </si>
  <si>
    <t>ifem1-26</t>
  </si>
  <si>
    <t>HF-0034</t>
    <phoneticPr fontId="3" type="noConversion"/>
  </si>
  <si>
    <t>004</t>
    <phoneticPr fontId="3" type="noConversion"/>
  </si>
  <si>
    <t>Hou-hou-keng River_Embankment  No.2</t>
  </si>
  <si>
    <t>護岸02</t>
    <phoneticPr fontId="3" type="noConversion"/>
  </si>
  <si>
    <t>蘇澳鎮</t>
    <phoneticPr fontId="3" type="noConversion"/>
  </si>
  <si>
    <t>0008</t>
    <phoneticPr fontId="3" type="noConversion"/>
  </si>
  <si>
    <t>ifem1-6</t>
  </si>
  <si>
    <t>HF-0014</t>
    <phoneticPr fontId="3" type="noConversion"/>
  </si>
  <si>
    <t>Wu-lao-keng River_Check Dam</t>
  </si>
  <si>
    <t>新城溪</t>
  </si>
  <si>
    <t>武荖坑溪</t>
  </si>
  <si>
    <t>聖湖里</t>
    <phoneticPr fontId="3" type="noConversion"/>
  </si>
  <si>
    <t>0009</t>
    <phoneticPr fontId="3" type="noConversion"/>
  </si>
  <si>
    <t>雷達波水位流速計</t>
    <phoneticPr fontId="3" type="noConversion"/>
  </si>
  <si>
    <t>111年度臺北分局水土保持構造物巡查及水砂觀測設置維護</t>
    <phoneticPr fontId="3" type="noConversion"/>
  </si>
  <si>
    <t>ifem1-7</t>
  </si>
  <si>
    <t>HF-0012</t>
    <phoneticPr fontId="3" type="noConversion"/>
  </si>
  <si>
    <t>An-ping-keng River_Check Dam</t>
  </si>
  <si>
    <t>冬山河</t>
  </si>
  <si>
    <t>冬山河下游</t>
  </si>
  <si>
    <t>安平坑溪</t>
  </si>
  <si>
    <t>冬山鄉</t>
    <phoneticPr fontId="3" type="noConversion"/>
  </si>
  <si>
    <t>安平村</t>
    <phoneticPr fontId="3" type="noConversion"/>
  </si>
  <si>
    <t>0010</t>
    <phoneticPr fontId="3" type="noConversion"/>
  </si>
  <si>
    <t>111年度臺北分局水土保持構造物巡查及水砂觀測設置維護</t>
    <phoneticPr fontId="3" type="noConversion"/>
  </si>
  <si>
    <t>ifem1-8</t>
  </si>
  <si>
    <t>HF-0013</t>
    <phoneticPr fontId="3" type="noConversion"/>
  </si>
  <si>
    <t>Zhao-an-keng River_Check Dam</t>
  </si>
  <si>
    <t>照安坑溪</t>
  </si>
  <si>
    <t>0011</t>
    <phoneticPr fontId="3" type="noConversion"/>
  </si>
  <si>
    <t>111年度臺北分局水土保持構造物巡查及水砂觀測設置維護</t>
    <phoneticPr fontId="3" type="noConversion"/>
  </si>
  <si>
    <t>ifem1-9</t>
  </si>
  <si>
    <t>HF-0022</t>
    <phoneticPr fontId="3" type="noConversion"/>
  </si>
  <si>
    <t>Mi-mo-deng  River_Ke-fa Bridge</t>
  </si>
  <si>
    <t>蘭陽溪</t>
  </si>
  <si>
    <t>米磨登溪</t>
  </si>
  <si>
    <t>可法橋</t>
  </si>
  <si>
    <t>大同鄉</t>
    <phoneticPr fontId="3" type="noConversion"/>
  </si>
  <si>
    <t>南山村</t>
    <phoneticPr fontId="3" type="noConversion"/>
  </si>
  <si>
    <t>110/08/13</t>
  </si>
  <si>
    <t>0012</t>
    <phoneticPr fontId="3" type="noConversion"/>
  </si>
  <si>
    <t>雷達波水位流速計</t>
    <phoneticPr fontId="3" type="noConversion"/>
  </si>
  <si>
    <t>水位、流速</t>
    <phoneticPr fontId="3" type="noConversion"/>
  </si>
  <si>
    <t>可法橋</t>
    <phoneticPr fontId="3" type="noConversion"/>
  </si>
  <si>
    <t>110/08/13</t>
    <phoneticPr fontId="3" type="noConversion"/>
  </si>
  <si>
    <t>ifem1-10</t>
  </si>
  <si>
    <t>HF-0009</t>
    <phoneticPr fontId="3" type="noConversion"/>
  </si>
  <si>
    <t>Jia-lan River_Check Dam</t>
  </si>
  <si>
    <t>加蘭溪</t>
  </si>
  <si>
    <t>茂安村</t>
    <phoneticPr fontId="3" type="noConversion"/>
  </si>
  <si>
    <t>0013</t>
    <phoneticPr fontId="3" type="noConversion"/>
  </si>
  <si>
    <t>雷達波水位流速計</t>
    <phoneticPr fontId="3" type="noConversion"/>
  </si>
  <si>
    <t>ifem1-11</t>
  </si>
  <si>
    <t>HF-0020</t>
    <phoneticPr fontId="3" type="noConversion"/>
  </si>
  <si>
    <t>003</t>
  </si>
  <si>
    <t>Ma-lun River_Check Dam</t>
  </si>
  <si>
    <t>碼崙溪</t>
  </si>
  <si>
    <t>防砂壩02</t>
    <phoneticPr fontId="3" type="noConversion"/>
  </si>
  <si>
    <t>大同鄉</t>
    <phoneticPr fontId="3" type="noConversion"/>
  </si>
  <si>
    <t>樂水村</t>
    <phoneticPr fontId="3" type="noConversion"/>
  </si>
  <si>
    <t>0014</t>
    <phoneticPr fontId="3" type="noConversion"/>
  </si>
  <si>
    <t>110/06/09</t>
    <phoneticPr fontId="3" type="noConversion"/>
  </si>
  <si>
    <t>ifem1-12</t>
  </si>
  <si>
    <t>HF-0005</t>
    <phoneticPr fontId="3" type="noConversion"/>
  </si>
  <si>
    <t>004</t>
  </si>
  <si>
    <t>Ma-lun River_Ma-lun Bridge</t>
  </si>
  <si>
    <t>碼崙橋</t>
  </si>
  <si>
    <t>0015</t>
    <phoneticPr fontId="3" type="noConversion"/>
  </si>
  <si>
    <t>碼崙橋</t>
    <phoneticPr fontId="3" type="noConversion"/>
  </si>
  <si>
    <t>ifem1-13</t>
  </si>
  <si>
    <t>HF-0011</t>
    <phoneticPr fontId="3" type="noConversion"/>
  </si>
  <si>
    <t>005</t>
  </si>
  <si>
    <t>Da-gou River_Check Dam</t>
  </si>
  <si>
    <t>牛鬥山</t>
  </si>
  <si>
    <t>打狗溪</t>
  </si>
  <si>
    <t>4號防砂壩</t>
    <phoneticPr fontId="3" type="noConversion"/>
  </si>
  <si>
    <t>大同鄉</t>
    <phoneticPr fontId="3" type="noConversion"/>
  </si>
  <si>
    <t>復興村</t>
    <phoneticPr fontId="3" type="noConversion"/>
  </si>
  <si>
    <t>111/05/23</t>
    <phoneticPr fontId="3" type="noConversion"/>
  </si>
  <si>
    <t>0016</t>
    <phoneticPr fontId="3" type="noConversion"/>
  </si>
  <si>
    <t>4號防砂壩</t>
    <phoneticPr fontId="3" type="noConversion"/>
  </si>
  <si>
    <t>ifem1-14</t>
  </si>
  <si>
    <t>HF-0003</t>
    <phoneticPr fontId="3" type="noConversion"/>
  </si>
  <si>
    <t>006</t>
  </si>
  <si>
    <t>Beng-shan-hu-ye River_Wu Ming Bridge  No.1</t>
  </si>
  <si>
    <t>五十溪</t>
  </si>
  <si>
    <t>崩山湖野溪</t>
  </si>
  <si>
    <t>無名橋01</t>
  </si>
  <si>
    <t>員山鄉</t>
    <phoneticPr fontId="3" type="noConversion"/>
  </si>
  <si>
    <t>湖西村</t>
    <phoneticPr fontId="3" type="noConversion"/>
  </si>
  <si>
    <t>110/05/26</t>
  </si>
  <si>
    <t>0017</t>
    <phoneticPr fontId="3" type="noConversion"/>
  </si>
  <si>
    <t>110/05/26</t>
    <phoneticPr fontId="3" type="noConversion"/>
  </si>
  <si>
    <t>ifem1-15</t>
  </si>
  <si>
    <t>HF-0004</t>
    <phoneticPr fontId="3" type="noConversion"/>
  </si>
  <si>
    <t>007</t>
  </si>
  <si>
    <t>Beng-shan-hu-ye River_Wu Ming Bridge  No.2</t>
  </si>
  <si>
    <t>無名橋02</t>
  </si>
  <si>
    <t>0018</t>
    <phoneticPr fontId="3" type="noConversion"/>
  </si>
  <si>
    <t>ifem1-16</t>
  </si>
  <si>
    <t>HF-0002</t>
    <phoneticPr fontId="3" type="noConversion"/>
  </si>
  <si>
    <t>008</t>
  </si>
  <si>
    <t>Xiao-jiao River_Ground Sill</t>
  </si>
  <si>
    <t>大礁溪</t>
  </si>
  <si>
    <t>小礁溪</t>
  </si>
  <si>
    <t>礁溪鄉</t>
    <phoneticPr fontId="3" type="noConversion"/>
  </si>
  <si>
    <t>匏崙村</t>
    <phoneticPr fontId="3" type="noConversion"/>
  </si>
  <si>
    <t>110/06/09</t>
  </si>
  <si>
    <t>0019</t>
    <phoneticPr fontId="3" type="noConversion"/>
  </si>
  <si>
    <t>ifem1-17</t>
  </si>
  <si>
    <t>HF-0006</t>
    <phoneticPr fontId="3" type="noConversion"/>
  </si>
  <si>
    <t>009</t>
  </si>
  <si>
    <t>Fan-she-keng River_Han-xi Check Dam</t>
  </si>
  <si>
    <t>翻社坑溪</t>
  </si>
  <si>
    <t>寒溪防砂壩</t>
  </si>
  <si>
    <t>寒溪村</t>
    <phoneticPr fontId="3" type="noConversion"/>
  </si>
  <si>
    <t>0020</t>
    <phoneticPr fontId="3" type="noConversion"/>
  </si>
  <si>
    <t>ifem1-18</t>
  </si>
  <si>
    <t>HF-0010</t>
    <phoneticPr fontId="3" type="noConversion"/>
  </si>
  <si>
    <t>010</t>
  </si>
  <si>
    <t>3號防砂壩</t>
    <phoneticPr fontId="3" type="noConversion"/>
  </si>
  <si>
    <t>大進村</t>
    <phoneticPr fontId="3" type="noConversion"/>
  </si>
  <si>
    <t>0021</t>
    <phoneticPr fontId="3" type="noConversion"/>
  </si>
  <si>
    <t>3號防砂壩副壩右翼</t>
    <phoneticPr fontId="3" type="noConversion"/>
  </si>
  <si>
    <t>111/05/23</t>
    <phoneticPr fontId="3" type="noConversion"/>
  </si>
  <si>
    <t>111年度臺北分局水土保持構造物巡查及水砂觀測設置維護</t>
  </si>
  <si>
    <t>ifem1-21</t>
    <phoneticPr fontId="3" type="noConversion"/>
  </si>
  <si>
    <t>HF-0024</t>
    <phoneticPr fontId="3" type="noConversion"/>
  </si>
  <si>
    <t>野溪</t>
    <phoneticPr fontId="3" type="noConversion"/>
  </si>
  <si>
    <t>011</t>
  </si>
  <si>
    <t>Jia-na-fu River_Dun-hou  Bridge</t>
  </si>
  <si>
    <t>加納富溪</t>
    <phoneticPr fontId="3" type="noConversion"/>
  </si>
  <si>
    <t>加納富溪</t>
    <phoneticPr fontId="3" type="noConversion"/>
  </si>
  <si>
    <t>敦厚橋</t>
  </si>
  <si>
    <t>宜蘭縣</t>
    <phoneticPr fontId="3" type="noConversion"/>
  </si>
  <si>
    <t>四季村</t>
    <phoneticPr fontId="3" type="noConversion"/>
  </si>
  <si>
    <t>0022</t>
    <phoneticPr fontId="3" type="noConversion"/>
  </si>
  <si>
    <t>敦厚橋</t>
    <phoneticPr fontId="3" type="noConversion"/>
  </si>
  <si>
    <t>110/08/13</t>
    <phoneticPr fontId="3" type="noConversion"/>
  </si>
  <si>
    <t>ifem1-22</t>
    <phoneticPr fontId="3" type="noConversion"/>
  </si>
  <si>
    <t>HF-0024</t>
  </si>
  <si>
    <t>012</t>
  </si>
  <si>
    <t>Dequan River_Dequan Bridge</t>
    <phoneticPr fontId="3" type="noConversion"/>
  </si>
  <si>
    <t>埤南溪</t>
  </si>
  <si>
    <t>德荃溪(宜縣DF069)</t>
    <phoneticPr fontId="3" type="noConversion"/>
  </si>
  <si>
    <t>德荃橋</t>
  </si>
  <si>
    <t>0023</t>
    <phoneticPr fontId="3" type="noConversion"/>
  </si>
  <si>
    <t>雷達波水位流速計</t>
    <phoneticPr fontId="3" type="noConversion"/>
  </si>
  <si>
    <t>德荃橋下游側</t>
    <phoneticPr fontId="3" type="noConversion"/>
  </si>
  <si>
    <t>110/08/13</t>
    <phoneticPr fontId="3" type="noConversion"/>
  </si>
  <si>
    <t>坡地水砂觀測技術推動評估計畫</t>
  </si>
  <si>
    <t>ifem1-23</t>
    <phoneticPr fontId="3" type="noConversion"/>
  </si>
  <si>
    <t>HF-0025</t>
  </si>
  <si>
    <t>013</t>
  </si>
  <si>
    <t>Meiyou River_Check Dam</t>
    <phoneticPr fontId="3" type="noConversion"/>
  </si>
  <si>
    <t>夫布爾溪</t>
  </si>
  <si>
    <t>美優溪</t>
  </si>
  <si>
    <t>美優溪防砂壩</t>
  </si>
  <si>
    <t>0024</t>
    <phoneticPr fontId="3" type="noConversion"/>
  </si>
  <si>
    <t>美優橋上游防砂壩右翼</t>
    <phoneticPr fontId="3" type="noConversion"/>
  </si>
  <si>
    <t>sino1-美優溪1</t>
    <phoneticPr fontId="3" type="noConversion"/>
  </si>
  <si>
    <t>宜蘭南山</t>
  </si>
  <si>
    <t>36-1</t>
    <phoneticPr fontId="3" type="noConversion"/>
  </si>
  <si>
    <t>0001</t>
    <phoneticPr fontId="3" type="noConversion"/>
  </si>
  <si>
    <t>超音波水位計</t>
  </si>
  <si>
    <t>水位</t>
    <phoneticPr fontId="3" type="noConversion"/>
  </si>
  <si>
    <t>110/09/23</t>
    <phoneticPr fontId="3" type="noConversion"/>
  </si>
  <si>
    <t>非契約項目，加值安裝</t>
    <phoneticPr fontId="3" type="noConversion"/>
  </si>
  <si>
    <t>sino1-美優溪2</t>
    <phoneticPr fontId="3" type="noConversion"/>
  </si>
  <si>
    <t>36-2</t>
    <phoneticPr fontId="3" type="noConversion"/>
  </si>
  <si>
    <t>南山村</t>
    <phoneticPr fontId="3" type="noConversion"/>
  </si>
  <si>
    <t>0001</t>
    <phoneticPr fontId="3" type="noConversion"/>
  </si>
  <si>
    <t>光感式濁度計</t>
  </si>
  <si>
    <t>濁度</t>
    <phoneticPr fontId="3" type="noConversion"/>
  </si>
  <si>
    <t>110/09/23</t>
    <phoneticPr fontId="3" type="noConversion"/>
  </si>
  <si>
    <t>ifem1-19</t>
  </si>
  <si>
    <t>HF-0001</t>
    <phoneticPr fontId="3" type="noConversion"/>
  </si>
  <si>
    <t>De-zi-kou River_Check Dam</t>
    <phoneticPr fontId="3" type="noConversion"/>
  </si>
  <si>
    <t>得子口溪</t>
  </si>
  <si>
    <t>五峰旗</t>
  </si>
  <si>
    <t>大忠村</t>
    <phoneticPr fontId="3" type="noConversion"/>
  </si>
  <si>
    <t>0025</t>
    <phoneticPr fontId="3" type="noConversion"/>
  </si>
  <si>
    <t>水位、流速</t>
    <phoneticPr fontId="3" type="noConversion"/>
  </si>
  <si>
    <t>ifem1-20</t>
    <phoneticPr fontId="3" type="noConversion"/>
  </si>
  <si>
    <t>HF-0008</t>
    <phoneticPr fontId="3" type="noConversion"/>
  </si>
  <si>
    <t>002</t>
    <phoneticPr fontId="3" type="noConversion"/>
  </si>
  <si>
    <t>Lin-mei River_Check Dam</t>
    <phoneticPr fontId="3" type="noConversion"/>
  </si>
  <si>
    <t>林美溪</t>
  </si>
  <si>
    <t>林美村</t>
    <phoneticPr fontId="3" type="noConversion"/>
  </si>
  <si>
    <t>0026</t>
    <phoneticPr fontId="3" type="noConversion"/>
  </si>
  <si>
    <t>ifem1-27</t>
  </si>
  <si>
    <t>HF-0031</t>
    <phoneticPr fontId="3" type="noConversion"/>
  </si>
  <si>
    <t>Fu-de-keng River_Check Dam</t>
    <phoneticPr fontId="3" type="noConversion"/>
  </si>
  <si>
    <t>頭城沿海</t>
    <phoneticPr fontId="3" type="noConversion"/>
  </si>
  <si>
    <t>福德坑溪</t>
    <phoneticPr fontId="3" type="noConversion"/>
  </si>
  <si>
    <t>頭城鎮</t>
    <phoneticPr fontId="3" type="noConversion"/>
  </si>
  <si>
    <t>福成里</t>
    <phoneticPr fontId="3" type="noConversion"/>
  </si>
  <si>
    <t>0027</t>
    <phoneticPr fontId="3" type="noConversion"/>
  </si>
  <si>
    <t>防砂壩</t>
    <phoneticPr fontId="3" type="noConversion"/>
  </si>
  <si>
    <t>110/10/29</t>
    <phoneticPr fontId="3" type="noConversion"/>
  </si>
  <si>
    <t>ifem1-28</t>
  </si>
  <si>
    <t>HF-0030</t>
    <phoneticPr fontId="3" type="noConversion"/>
  </si>
  <si>
    <t>Fu-de-keng River_Embankment  No.1</t>
    <phoneticPr fontId="3" type="noConversion"/>
  </si>
  <si>
    <t>護岸01</t>
    <phoneticPr fontId="3" type="noConversion"/>
  </si>
  <si>
    <t>0028</t>
    <phoneticPr fontId="3" type="noConversion"/>
  </si>
  <si>
    <t>雷達波水位流速計</t>
    <phoneticPr fontId="3" type="noConversion"/>
  </si>
  <si>
    <t>護岸</t>
    <phoneticPr fontId="3" type="noConversion"/>
  </si>
  <si>
    <t>ifem1-29</t>
  </si>
  <si>
    <t>HF-0032</t>
    <phoneticPr fontId="3" type="noConversion"/>
  </si>
  <si>
    <t>Fu-de-keng River_Embankment  No.2</t>
    <phoneticPr fontId="3" type="noConversion"/>
  </si>
  <si>
    <t>護岸02</t>
    <phoneticPr fontId="3" type="noConversion"/>
  </si>
  <si>
    <t>0029</t>
    <phoneticPr fontId="3" type="noConversion"/>
  </si>
  <si>
    <t>ifem1-30</t>
  </si>
  <si>
    <t>HF-0026</t>
    <phoneticPr fontId="3" type="noConversion"/>
  </si>
  <si>
    <t>Da-tie-keng River_Check Dam</t>
    <phoneticPr fontId="3" type="noConversion"/>
  </si>
  <si>
    <t>淡水河</t>
    <phoneticPr fontId="3" type="noConversion"/>
  </si>
  <si>
    <t>石門</t>
    <phoneticPr fontId="3" type="noConversion"/>
  </si>
  <si>
    <t>打鐵坑溪</t>
    <phoneticPr fontId="3" type="noConversion"/>
  </si>
  <si>
    <t>桃園市</t>
    <phoneticPr fontId="3" type="noConversion"/>
  </si>
  <si>
    <t>龍潭區</t>
    <phoneticPr fontId="3" type="noConversion"/>
  </si>
  <si>
    <t>三林里</t>
    <phoneticPr fontId="3" type="noConversion"/>
  </si>
  <si>
    <t> 2746892</t>
  </si>
  <si>
    <t>111/04/29</t>
  </si>
  <si>
    <t>0030</t>
    <phoneticPr fontId="3" type="noConversion"/>
  </si>
  <si>
    <t>110/09/22</t>
    <phoneticPr fontId="3" type="noConversion"/>
  </si>
  <si>
    <t>ifem1-31</t>
  </si>
  <si>
    <t>HF-0027</t>
    <phoneticPr fontId="3" type="noConversion"/>
  </si>
  <si>
    <t>Da-tie-keng River_Embankment  No.1</t>
    <phoneticPr fontId="3" type="noConversion"/>
  </si>
  <si>
    <t> 2746901</t>
    <phoneticPr fontId="3" type="noConversion"/>
  </si>
  <si>
    <t>0031</t>
    <phoneticPr fontId="3" type="noConversion"/>
  </si>
  <si>
    <t>ifem1-32</t>
  </si>
  <si>
    <t>HF-0028</t>
    <phoneticPr fontId="3" type="noConversion"/>
  </si>
  <si>
    <t>Da-tie-keng River_Embankment  No.2</t>
    <phoneticPr fontId="3" type="noConversion"/>
  </si>
  <si>
    <t>石門</t>
    <phoneticPr fontId="3" type="noConversion"/>
  </si>
  <si>
    <t> 2746907</t>
    <phoneticPr fontId="3" type="noConversion"/>
  </si>
  <si>
    <t>0032</t>
    <phoneticPr fontId="3" type="noConversion"/>
  </si>
  <si>
    <t> 2746907</t>
    <phoneticPr fontId="3" type="noConversion"/>
  </si>
  <si>
    <t>sino1-蘇樂下游1</t>
    <phoneticPr fontId="3" type="noConversion"/>
  </si>
  <si>
    <t>石門</t>
  </si>
  <si>
    <t>1-1</t>
    <phoneticPr fontId="3" type="noConversion"/>
  </si>
  <si>
    <t>水庫</t>
    <phoneticPr fontId="3" type="noConversion"/>
  </si>
  <si>
    <t>Su Le River_Su Le Bridge Upstream Check Dam No.10</t>
    <phoneticPr fontId="3" type="noConversion"/>
  </si>
  <si>
    <t>淡水河</t>
  </si>
  <si>
    <t>卡議蘭</t>
  </si>
  <si>
    <t>蘇樂溪</t>
    <phoneticPr fontId="3" type="noConversion"/>
  </si>
  <si>
    <t>蘇樂橋上游10號防砂壩</t>
    <phoneticPr fontId="3" type="noConversion"/>
  </si>
  <si>
    <t>桃園市</t>
  </si>
  <si>
    <t>復興鄉</t>
    <phoneticPr fontId="3" type="noConversion"/>
  </si>
  <si>
    <t>高義村</t>
    <phoneticPr fontId="3" type="noConversion"/>
  </si>
  <si>
    <t>109/05/28</t>
  </si>
  <si>
    <t>水位</t>
    <phoneticPr fontId="3" type="noConversion"/>
  </si>
  <si>
    <t>蘇樂橋上游10號防砂壩右翼</t>
    <phoneticPr fontId="3" type="noConversion"/>
  </si>
  <si>
    <t>109/05/28</t>
    <phoneticPr fontId="3" type="noConversion"/>
  </si>
  <si>
    <t>109年石門水庫集水區崩塌地演變與土砂料源調查評估</t>
    <phoneticPr fontId="3" type="noConversion"/>
  </si>
  <si>
    <t>111年度石門水庫集水區減砂入庫土砂觀測分析暨調適方案追蹤評估</t>
    <phoneticPr fontId="3" type="noConversion"/>
  </si>
  <si>
    <t>sino1-蘇樂下游2</t>
    <phoneticPr fontId="3" type="noConversion"/>
  </si>
  <si>
    <t>1-2</t>
    <phoneticPr fontId="3" type="noConversion"/>
  </si>
  <si>
    <t>sino1-玉峰2號1</t>
    <phoneticPr fontId="3" type="noConversion"/>
  </si>
  <si>
    <t>2-1</t>
    <phoneticPr fontId="3" type="noConversion"/>
  </si>
  <si>
    <t xml:space="preserve">Yu Feng No.2 River_ next Yu Feng  Bridge Check Dam </t>
    <phoneticPr fontId="3" type="noConversion"/>
  </si>
  <si>
    <t>泰平</t>
  </si>
  <si>
    <t>玉峰2號野溪</t>
    <phoneticPr fontId="3" type="noConversion"/>
  </si>
  <si>
    <t>玉峰橋旁防砂壩</t>
    <phoneticPr fontId="3" type="noConversion"/>
  </si>
  <si>
    <t>新竹縣</t>
  </si>
  <si>
    <t>尖石鄉</t>
    <phoneticPr fontId="3" type="noConversion"/>
  </si>
  <si>
    <t>玉峰村</t>
    <phoneticPr fontId="3" type="noConversion"/>
  </si>
  <si>
    <t>109/05/26</t>
  </si>
  <si>
    <t>0003</t>
    <phoneticPr fontId="3" type="noConversion"/>
  </si>
  <si>
    <t>玉峰橋旁防砂壩左側護岸</t>
    <phoneticPr fontId="3" type="noConversion"/>
  </si>
  <si>
    <t>109/05/26</t>
    <phoneticPr fontId="3" type="noConversion"/>
  </si>
  <si>
    <t>sino1-玉峰2號2</t>
    <phoneticPr fontId="3" type="noConversion"/>
  </si>
  <si>
    <t>2-2</t>
    <phoneticPr fontId="3" type="noConversion"/>
  </si>
  <si>
    <t>玉峰2號野溪</t>
    <phoneticPr fontId="3" type="noConversion"/>
  </si>
  <si>
    <t>濁度</t>
    <phoneticPr fontId="3" type="noConversion"/>
  </si>
  <si>
    <t>109/05/26</t>
    <phoneticPr fontId="3" type="noConversion"/>
  </si>
  <si>
    <t>sino1-匹亞1</t>
    <phoneticPr fontId="3" type="noConversion"/>
  </si>
  <si>
    <t>3-1</t>
    <phoneticPr fontId="3" type="noConversion"/>
  </si>
  <si>
    <t>Pi Ya River_Downstream Junction</t>
    <phoneticPr fontId="3" type="noConversion"/>
  </si>
  <si>
    <t>匹亞溪</t>
    <phoneticPr fontId="3" type="noConversion"/>
  </si>
  <si>
    <t>下游匯流口處</t>
    <phoneticPr fontId="3" type="noConversion"/>
  </si>
  <si>
    <t>高義村</t>
    <phoneticPr fontId="3" type="noConversion"/>
  </si>
  <si>
    <t>109/05/27</t>
  </si>
  <si>
    <t>0004</t>
    <phoneticPr fontId="3" type="noConversion"/>
  </si>
  <si>
    <t>下游匯流口處沉砂池旁護岸</t>
    <phoneticPr fontId="3" type="noConversion"/>
  </si>
  <si>
    <t>109/05/27</t>
    <phoneticPr fontId="3" type="noConversion"/>
  </si>
  <si>
    <t>sino1-匹亞2</t>
    <phoneticPr fontId="3" type="noConversion"/>
  </si>
  <si>
    <t>3-2</t>
    <phoneticPr fontId="3" type="noConversion"/>
  </si>
  <si>
    <t>匹亞溪</t>
    <phoneticPr fontId="3" type="noConversion"/>
  </si>
  <si>
    <t>復興鄉</t>
    <phoneticPr fontId="3" type="noConversion"/>
  </si>
  <si>
    <t>高義村</t>
    <phoneticPr fontId="3" type="noConversion"/>
  </si>
  <si>
    <t>下游匯流口處沉砂池旁護岸</t>
    <phoneticPr fontId="3" type="noConversion"/>
  </si>
  <si>
    <t>109年石門水庫集水區崩塌地演變與土砂料源調查評估</t>
    <phoneticPr fontId="3" type="noConversion"/>
  </si>
  <si>
    <t>sino1-卡拉1</t>
    <phoneticPr fontId="3" type="noConversion"/>
  </si>
  <si>
    <t>4-1</t>
    <phoneticPr fontId="3" type="noConversion"/>
  </si>
  <si>
    <t>Ka La River_Ha Yai Bridge</t>
    <phoneticPr fontId="3" type="noConversion"/>
  </si>
  <si>
    <t>卡拉溪</t>
  </si>
  <si>
    <t>卡拉溪</t>
    <phoneticPr fontId="3" type="noConversion"/>
  </si>
  <si>
    <t>哈崖橋</t>
  </si>
  <si>
    <t>109/05/25</t>
  </si>
  <si>
    <t>哈崖橋</t>
    <phoneticPr fontId="3" type="noConversion"/>
  </si>
  <si>
    <t>109/05/25</t>
    <phoneticPr fontId="3" type="noConversion"/>
  </si>
  <si>
    <t>sino1-卡拉2</t>
    <phoneticPr fontId="3" type="noConversion"/>
  </si>
  <si>
    <t>4-2</t>
    <phoneticPr fontId="3" type="noConversion"/>
  </si>
  <si>
    <t>濁度</t>
    <phoneticPr fontId="3" type="noConversion"/>
  </si>
  <si>
    <t>哈崖橋</t>
    <phoneticPr fontId="3" type="noConversion"/>
  </si>
  <si>
    <t>109/05/25</t>
    <phoneticPr fontId="3" type="noConversion"/>
  </si>
  <si>
    <t>109年石門水庫集水區崩塌地演變與土砂料源調查評估</t>
    <phoneticPr fontId="3" type="noConversion"/>
  </si>
  <si>
    <t>111年度石門水庫集水區減砂入庫土砂觀測分析暨調適方案追蹤評估</t>
    <phoneticPr fontId="3" type="noConversion"/>
  </si>
  <si>
    <t>sino1-泰平下游1</t>
    <phoneticPr fontId="3" type="noConversion"/>
  </si>
  <si>
    <t>5-1</t>
    <phoneticPr fontId="3" type="noConversion"/>
  </si>
  <si>
    <t>水庫</t>
    <phoneticPr fontId="3" type="noConversion"/>
  </si>
  <si>
    <t>Tai Ping River_Tai Ping Bridge Downstream Check Dam</t>
    <phoneticPr fontId="3" type="noConversion"/>
  </si>
  <si>
    <t>泰平溪</t>
    <phoneticPr fontId="3" type="noConversion"/>
  </si>
  <si>
    <t>泰平溪橋下游防砂壩</t>
    <phoneticPr fontId="3" type="noConversion"/>
  </si>
  <si>
    <t>復興鄉</t>
    <phoneticPr fontId="3" type="noConversion"/>
  </si>
  <si>
    <t>三光村</t>
    <phoneticPr fontId="3" type="noConversion"/>
  </si>
  <si>
    <t>水位</t>
    <phoneticPr fontId="3" type="noConversion"/>
  </si>
  <si>
    <t>泰平溪橋下游防砂壩右翼</t>
    <phoneticPr fontId="3" type="noConversion"/>
  </si>
  <si>
    <t>109/05/27</t>
    <phoneticPr fontId="3" type="noConversion"/>
  </si>
  <si>
    <t>sino1-泰平下游2</t>
    <phoneticPr fontId="3" type="noConversion"/>
  </si>
  <si>
    <t>5-2</t>
    <phoneticPr fontId="3" type="noConversion"/>
  </si>
  <si>
    <t>sino1-霞雲1</t>
    <phoneticPr fontId="3" type="noConversion"/>
  </si>
  <si>
    <t>19-1</t>
    <phoneticPr fontId="3" type="noConversion"/>
  </si>
  <si>
    <t>Xia Yun River_Xia Yun Bridge Upstream Check Dam</t>
    <phoneticPr fontId="3" type="noConversion"/>
  </si>
  <si>
    <t>角板</t>
  </si>
  <si>
    <t>霞雲溪</t>
    <phoneticPr fontId="3" type="noConversion"/>
  </si>
  <si>
    <t>霞雲橋上游防砂壩</t>
    <phoneticPr fontId="3" type="noConversion"/>
  </si>
  <si>
    <t>羅浮村</t>
    <phoneticPr fontId="3" type="noConversion"/>
  </si>
  <si>
    <t>110/06/07</t>
  </si>
  <si>
    <t>0007</t>
    <phoneticPr fontId="3" type="noConversion"/>
  </si>
  <si>
    <t>霞雲橋上游防砂壩左翼</t>
    <phoneticPr fontId="3" type="noConversion"/>
  </si>
  <si>
    <t>110/06/07</t>
    <phoneticPr fontId="3" type="noConversion"/>
  </si>
  <si>
    <t>110年度石門水庫集水區土砂來源調查分析及治理對策與成效評估</t>
    <phoneticPr fontId="3" type="noConversion"/>
  </si>
  <si>
    <t>sino1-霞雲2</t>
    <phoneticPr fontId="3" type="noConversion"/>
  </si>
  <si>
    <t>19-2</t>
    <phoneticPr fontId="3" type="noConversion"/>
  </si>
  <si>
    <t>sino1-爺亨1</t>
    <phoneticPr fontId="3" type="noConversion"/>
  </si>
  <si>
    <t>20-1</t>
    <phoneticPr fontId="3" type="noConversion"/>
  </si>
  <si>
    <t>Yu Feng No.7 River(Ye Heng River)_Ye Heng Bridge</t>
    <phoneticPr fontId="3" type="noConversion"/>
  </si>
  <si>
    <t>巴陵</t>
  </si>
  <si>
    <t>玉峰7號野溪(爺亨溪)</t>
    <phoneticPr fontId="3" type="noConversion"/>
  </si>
  <si>
    <t>爺亨橋</t>
  </si>
  <si>
    <t>110/06/08</t>
  </si>
  <si>
    <t>爺亨橋</t>
    <phoneticPr fontId="3" type="noConversion"/>
  </si>
  <si>
    <t>sino1-爺亨2</t>
    <phoneticPr fontId="3" type="noConversion"/>
  </si>
  <si>
    <t>20-2</t>
    <phoneticPr fontId="3" type="noConversion"/>
  </si>
  <si>
    <t>sino1-泰平3號1</t>
    <phoneticPr fontId="3" type="noConversion"/>
  </si>
  <si>
    <t>21-1</t>
    <phoneticPr fontId="3" type="noConversion"/>
  </si>
  <si>
    <t>Tai Ping No.3 River_Noname Bridge</t>
    <phoneticPr fontId="3" type="noConversion"/>
  </si>
  <si>
    <t>泰平3號野溪</t>
    <phoneticPr fontId="3" type="noConversion"/>
  </si>
  <si>
    <t>無名橋</t>
  </si>
  <si>
    <t>尖石鄉</t>
    <phoneticPr fontId="3" type="noConversion"/>
  </si>
  <si>
    <t>玉峰村</t>
    <phoneticPr fontId="3" type="noConversion"/>
  </si>
  <si>
    <t>泰平3號野溪橋</t>
    <phoneticPr fontId="3" type="noConversion"/>
  </si>
  <si>
    <t>sino1-泰平3號2</t>
    <phoneticPr fontId="3" type="noConversion"/>
  </si>
  <si>
    <t>21-2</t>
    <phoneticPr fontId="3" type="noConversion"/>
  </si>
  <si>
    <t>sino1-老鷹溪1</t>
    <phoneticPr fontId="3" type="noConversion"/>
  </si>
  <si>
    <t>22-1</t>
    <phoneticPr fontId="3" type="noConversion"/>
  </si>
  <si>
    <t>Yu Feng No.10 River(Eagle River)_ Junction Check Dam</t>
    <phoneticPr fontId="3" type="noConversion"/>
  </si>
  <si>
    <t>下宇老</t>
  </si>
  <si>
    <t>玉峰10號野溪(老鷹溪)</t>
    <phoneticPr fontId="3" type="noConversion"/>
  </si>
  <si>
    <t>匯流口處防砂壩</t>
    <phoneticPr fontId="3" type="noConversion"/>
  </si>
  <si>
    <t>匯流口處防砂壩右翼</t>
    <phoneticPr fontId="3" type="noConversion"/>
  </si>
  <si>
    <t>sino1-老應溪2</t>
    <phoneticPr fontId="3" type="noConversion"/>
  </si>
  <si>
    <t>22-2</t>
    <phoneticPr fontId="3" type="noConversion"/>
  </si>
  <si>
    <t>sino1-秀巒橋1</t>
    <phoneticPr fontId="3" type="noConversion"/>
  </si>
  <si>
    <t>23-1</t>
    <phoneticPr fontId="3" type="noConversion"/>
  </si>
  <si>
    <t>Bai Shi River_Xiu Luan Upstream</t>
    <phoneticPr fontId="3" type="noConversion"/>
  </si>
  <si>
    <t>秀巒</t>
  </si>
  <si>
    <t>白石溪</t>
    <phoneticPr fontId="3" type="noConversion"/>
  </si>
  <si>
    <t>秀巒橋上游</t>
    <phoneticPr fontId="3" type="noConversion"/>
  </si>
  <si>
    <t>秀巒村</t>
    <phoneticPr fontId="3" type="noConversion"/>
  </si>
  <si>
    <t>110/06/18</t>
  </si>
  <si>
    <t>0011</t>
    <phoneticPr fontId="3" type="noConversion"/>
  </si>
  <si>
    <t>秀巒橋上游</t>
  </si>
  <si>
    <t>110/06/18</t>
    <phoneticPr fontId="3" type="noConversion"/>
  </si>
  <si>
    <t>sino1-秀巒橋2</t>
    <phoneticPr fontId="3" type="noConversion"/>
  </si>
  <si>
    <t>23-2</t>
    <phoneticPr fontId="3" type="noConversion"/>
  </si>
  <si>
    <t>sino1-葛樂喜1</t>
    <phoneticPr fontId="3" type="noConversion"/>
  </si>
  <si>
    <t>24-1</t>
    <phoneticPr fontId="3" type="noConversion"/>
  </si>
  <si>
    <t>014</t>
  </si>
  <si>
    <t>Ge Le Xi River_Noname Bridge</t>
    <phoneticPr fontId="3" type="noConversion"/>
  </si>
  <si>
    <t>鎮西堡</t>
  </si>
  <si>
    <t>葛樂喜溪</t>
    <phoneticPr fontId="3" type="noConversion"/>
  </si>
  <si>
    <t>0012</t>
    <phoneticPr fontId="3" type="noConversion"/>
  </si>
  <si>
    <t>sino1-葛樂喜2</t>
    <phoneticPr fontId="3" type="noConversion"/>
  </si>
  <si>
    <t>24-2</t>
    <phoneticPr fontId="3" type="noConversion"/>
  </si>
  <si>
    <t>sino1-寶里苦1</t>
    <phoneticPr fontId="3" type="noConversion"/>
  </si>
  <si>
    <t>25-1</t>
    <phoneticPr fontId="3" type="noConversion"/>
  </si>
  <si>
    <t>015</t>
  </si>
  <si>
    <t>Bao Li Ku River_Gao Yi Bridge</t>
    <phoneticPr fontId="3" type="noConversion"/>
  </si>
  <si>
    <t>寶里苦野溪</t>
    <phoneticPr fontId="3" type="noConversion"/>
  </si>
  <si>
    <t>高義橋</t>
  </si>
  <si>
    <t>高義村</t>
    <phoneticPr fontId="3" type="noConversion"/>
  </si>
  <si>
    <t>0013</t>
    <phoneticPr fontId="3" type="noConversion"/>
  </si>
  <si>
    <t>高義橋下游護岸左側</t>
    <phoneticPr fontId="3" type="noConversion"/>
  </si>
  <si>
    <t>sino1-寶里苦2</t>
    <phoneticPr fontId="3" type="noConversion"/>
  </si>
  <si>
    <t>25-2</t>
    <phoneticPr fontId="3" type="noConversion"/>
  </si>
  <si>
    <t>sino1-蘇樂上游1</t>
    <phoneticPr fontId="3" type="noConversion"/>
  </si>
  <si>
    <t>26-1</t>
    <phoneticPr fontId="3" type="noConversion"/>
  </si>
  <si>
    <t>016</t>
  </si>
  <si>
    <t>Su Le River_Su Le Bridge Upstream Check Dam No.15</t>
    <phoneticPr fontId="3" type="noConversion"/>
  </si>
  <si>
    <t>蘇樂溪</t>
    <phoneticPr fontId="3" type="noConversion"/>
  </si>
  <si>
    <t>蘇樂橋上游15號防砂壩</t>
    <phoneticPr fontId="3" type="noConversion"/>
  </si>
  <si>
    <t>110/06/17</t>
  </si>
  <si>
    <t>0014</t>
    <phoneticPr fontId="3" type="noConversion"/>
  </si>
  <si>
    <t>蘇樂橋上游15號防砂壩</t>
  </si>
  <si>
    <t>110/06/17</t>
    <phoneticPr fontId="3" type="noConversion"/>
  </si>
  <si>
    <t>sino1-蘇樂上游2</t>
    <phoneticPr fontId="3" type="noConversion"/>
  </si>
  <si>
    <t>26-2</t>
    <phoneticPr fontId="3" type="noConversion"/>
  </si>
  <si>
    <t>sino1-宇內1</t>
    <phoneticPr fontId="3" type="noConversion"/>
  </si>
  <si>
    <t>38-1</t>
    <phoneticPr fontId="3" type="noConversion"/>
  </si>
  <si>
    <t>017</t>
    <phoneticPr fontId="3" type="noConversion"/>
  </si>
  <si>
    <t>Yu Nei River_He Ping Bridge Downstream Check Dam</t>
    <phoneticPr fontId="3" type="noConversion"/>
  </si>
  <si>
    <t>高坡</t>
    <phoneticPr fontId="3" type="noConversion"/>
  </si>
  <si>
    <t>宇內溪</t>
    <phoneticPr fontId="3" type="noConversion"/>
  </si>
  <si>
    <t>宇內溪和平橋下游防砂壩</t>
    <phoneticPr fontId="3" type="noConversion"/>
  </si>
  <si>
    <t>義盛村</t>
    <phoneticPr fontId="3" type="noConversion"/>
  </si>
  <si>
    <t>111/05/20</t>
    <phoneticPr fontId="3" type="noConversion"/>
  </si>
  <si>
    <t>白石溪_秀巒橋上游移設置此</t>
    <phoneticPr fontId="3" type="noConversion"/>
  </si>
  <si>
    <t>0015</t>
    <phoneticPr fontId="3" type="noConversion"/>
  </si>
  <si>
    <t>sino1-宇內2</t>
    <phoneticPr fontId="3" type="noConversion"/>
  </si>
  <si>
    <t>38-2</t>
    <phoneticPr fontId="3" type="noConversion"/>
  </si>
  <si>
    <t>ifem1-33</t>
    <phoneticPr fontId="3" type="noConversion"/>
  </si>
  <si>
    <t>HF-0036</t>
    <phoneticPr fontId="3" type="noConversion"/>
  </si>
  <si>
    <t>018</t>
    <phoneticPr fontId="3" type="noConversion"/>
  </si>
  <si>
    <t>Tai-ping River_Tai-ping Bridge Downstream Check Dam</t>
    <phoneticPr fontId="3" type="noConversion"/>
  </si>
  <si>
    <t>淡水河</t>
    <phoneticPr fontId="3" type="noConversion"/>
  </si>
  <si>
    <t>泰平</t>
    <phoneticPr fontId="3" type="noConversion"/>
  </si>
  <si>
    <t>泰平溪橋上游防砂壩</t>
    <phoneticPr fontId="3" type="noConversion"/>
  </si>
  <si>
    <t>111/05/23</t>
    <phoneticPr fontId="3" type="noConversion"/>
  </si>
  <si>
    <t>0033</t>
    <phoneticPr fontId="3" type="noConversion"/>
  </si>
  <si>
    <t>雷達波水位流速計</t>
  </si>
  <si>
    <t>水位、流速</t>
  </si>
  <si>
    <t>泰平溪橋上游防砂壩右翼</t>
    <phoneticPr fontId="3" type="noConversion"/>
  </si>
  <si>
    <t>sino1-泰平上游1</t>
    <phoneticPr fontId="3" type="noConversion"/>
  </si>
  <si>
    <t>39-1</t>
    <phoneticPr fontId="3" type="noConversion"/>
  </si>
  <si>
    <t>Tai Ping River_Tai Ping Bridge Upstream Check Dam</t>
    <phoneticPr fontId="3" type="noConversion"/>
  </si>
  <si>
    <t>0016</t>
    <phoneticPr fontId="3" type="noConversion"/>
  </si>
  <si>
    <t>sino1-泰平上游2</t>
    <phoneticPr fontId="3" type="noConversion"/>
  </si>
  <si>
    <t>39-2</t>
    <phoneticPr fontId="3" type="noConversion"/>
  </si>
  <si>
    <t>Tai Ping River_Tai Ping Bridge Upstream Check Dam</t>
  </si>
  <si>
    <t>ifem2-11</t>
    <phoneticPr fontId="3" type="noConversion"/>
  </si>
  <si>
    <t>SN-0004</t>
  </si>
  <si>
    <t>Cuo-teng-keng River_Zhong-he Bridge</t>
    <phoneticPr fontId="3" type="noConversion"/>
  </si>
  <si>
    <t>大甲溪</t>
  </si>
  <si>
    <t>抽藤坑溪</t>
  </si>
  <si>
    <t>中和橋</t>
  </si>
  <si>
    <t>臺中市</t>
  </si>
  <si>
    <t>新社區</t>
    <phoneticPr fontId="3" type="noConversion"/>
  </si>
  <si>
    <t>中和里</t>
    <phoneticPr fontId="3" type="noConversion"/>
  </si>
  <si>
    <t>110/07/30</t>
  </si>
  <si>
    <t>臺中分局</t>
    <phoneticPr fontId="3" type="noConversion"/>
  </si>
  <si>
    <t>0001</t>
    <phoneticPr fontId="3" type="noConversion"/>
  </si>
  <si>
    <t>中和橋上游側</t>
    <phoneticPr fontId="3" type="noConversion"/>
  </si>
  <si>
    <t>110/07/30</t>
    <phoneticPr fontId="3" type="noConversion"/>
  </si>
  <si>
    <t>111年臺中分局水砂觀測維護設置暨水土保持構造物巡查</t>
    <phoneticPr fontId="3" type="noConversion"/>
  </si>
  <si>
    <t>110/07/30安裝上游側，因溪床礫石阻擋流速異常，110/10/28調整至下游側。</t>
    <phoneticPr fontId="3" type="noConversion"/>
  </si>
  <si>
    <t>ifem2-12</t>
    <phoneticPr fontId="3" type="noConversion"/>
  </si>
  <si>
    <t>SN-0005</t>
  </si>
  <si>
    <t>Cuo-teng-keng River_Cuol-teng-keng Bridge No.2</t>
    <phoneticPr fontId="3" type="noConversion"/>
  </si>
  <si>
    <t>抽藤坑溪二號橋</t>
  </si>
  <si>
    <t>0002</t>
    <phoneticPr fontId="3" type="noConversion"/>
  </si>
  <si>
    <t>抽藤坑溪二號橋上游側</t>
    <phoneticPr fontId="3" type="noConversion"/>
  </si>
  <si>
    <t>sino2-13</t>
    <phoneticPr fontId="3" type="noConversion"/>
  </si>
  <si>
    <t>臺中新社</t>
  </si>
  <si>
    <t>32-1</t>
    <phoneticPr fontId="3" type="noConversion"/>
  </si>
  <si>
    <t>大甲溪</t>
    <phoneticPr fontId="3" type="noConversion"/>
  </si>
  <si>
    <t>抽藤坑溪</t>
    <phoneticPr fontId="3" type="noConversion"/>
  </si>
  <si>
    <t>抽藤坑溪二號橋</t>
    <phoneticPr fontId="3" type="noConversion"/>
  </si>
  <si>
    <t>抽藤坑溪二號橋下游右岸護岸</t>
    <phoneticPr fontId="3" type="noConversion"/>
  </si>
  <si>
    <t>sino2-14</t>
    <phoneticPr fontId="3" type="noConversion"/>
  </si>
  <si>
    <t>32-2</t>
    <phoneticPr fontId="3" type="noConversion"/>
  </si>
  <si>
    <t>ifem2-3</t>
  </si>
  <si>
    <t>SN-0006</t>
  </si>
  <si>
    <t>Shi-shui-ke River_Fan-she-ling Bridge</t>
    <phoneticPr fontId="3" type="noConversion"/>
  </si>
  <si>
    <t>食水嵙溪</t>
  </si>
  <si>
    <t>番社嶺橋</t>
  </si>
  <si>
    <t>大南里</t>
    <phoneticPr fontId="3" type="noConversion"/>
  </si>
  <si>
    <t>0003</t>
    <phoneticPr fontId="3" type="noConversion"/>
  </si>
  <si>
    <t>番社嶺橋下游側</t>
    <phoneticPr fontId="3" type="noConversion"/>
  </si>
  <si>
    <t>ifem2-4</t>
  </si>
  <si>
    <t>SN-0007</t>
  </si>
  <si>
    <t>Shi-shui-ke River_Pan-an Bridge</t>
    <phoneticPr fontId="3" type="noConversion"/>
  </si>
  <si>
    <t>盤安橋</t>
  </si>
  <si>
    <t>中正里</t>
    <phoneticPr fontId="3" type="noConversion"/>
  </si>
  <si>
    <t>盤安橋上游側</t>
    <phoneticPr fontId="3" type="noConversion"/>
  </si>
  <si>
    <t>110/07/30安裝下游側，因溪床礫石阻擋流速異常，110/10/28調整至上游側。</t>
    <phoneticPr fontId="3" type="noConversion"/>
  </si>
  <si>
    <t>sino2-環山溪1</t>
  </si>
  <si>
    <t>德基水庫</t>
    <phoneticPr fontId="3" type="noConversion"/>
  </si>
  <si>
    <t>12-1</t>
    <phoneticPr fontId="3" type="noConversion"/>
  </si>
  <si>
    <t>005</t>
    <phoneticPr fontId="3" type="noConversion"/>
  </si>
  <si>
    <t>Huan Shan River_Deji Reservoir Huan Shan No.3 Bridge</t>
    <phoneticPr fontId="3" type="noConversion"/>
  </si>
  <si>
    <t>四季郎溪</t>
    <phoneticPr fontId="3" type="noConversion"/>
  </si>
  <si>
    <t>環山溪</t>
    <phoneticPr fontId="3" type="noConversion"/>
  </si>
  <si>
    <t>德基環山三號橋</t>
    <phoneticPr fontId="3" type="noConversion"/>
  </si>
  <si>
    <t>臺中市</t>
    <phoneticPr fontId="3" type="noConversion"/>
  </si>
  <si>
    <t>和平區</t>
    <phoneticPr fontId="3" type="noConversion"/>
  </si>
  <si>
    <t>平等里</t>
    <phoneticPr fontId="3" type="noConversion"/>
  </si>
  <si>
    <t>110/07/12</t>
  </si>
  <si>
    <t>德基環山三號橋下游左岸護岸</t>
    <phoneticPr fontId="3" type="noConversion"/>
  </si>
  <si>
    <t>110/07/12</t>
    <phoneticPr fontId="3" type="noConversion"/>
  </si>
  <si>
    <t>110年13座重要水庫集水區庫容有效維持保育減砂目標暨入庫砂量評估</t>
    <phoneticPr fontId="3" type="noConversion"/>
  </si>
  <si>
    <t>111年13座重要水庫集水區庫容有效維持保育減砂目標評估</t>
  </si>
  <si>
    <t>sino2-環山溪2</t>
  </si>
  <si>
    <t>12-2</t>
    <phoneticPr fontId="3" type="noConversion"/>
  </si>
  <si>
    <t>sino2-南湖溪1</t>
  </si>
  <si>
    <t>13-1</t>
    <phoneticPr fontId="3" type="noConversion"/>
  </si>
  <si>
    <t>Nanhu River_Deji Reservoir Nanhu Bridge</t>
    <phoneticPr fontId="3" type="noConversion"/>
  </si>
  <si>
    <t>茶岩山</t>
    <phoneticPr fontId="3" type="noConversion"/>
  </si>
  <si>
    <t>南湖溪</t>
    <phoneticPr fontId="3" type="noConversion"/>
  </si>
  <si>
    <t>德基南湖溪鋼便橋</t>
    <phoneticPr fontId="3" type="noConversion"/>
  </si>
  <si>
    <t>110/07/13</t>
  </si>
  <si>
    <t>德基南湖溪鋼便橋下游左岸護岸</t>
    <phoneticPr fontId="3" type="noConversion"/>
  </si>
  <si>
    <t>sino2-南湖溪2</t>
  </si>
  <si>
    <t>13-2</t>
    <phoneticPr fontId="3" type="noConversion"/>
  </si>
  <si>
    <t>sino2-七家灣溪1</t>
  </si>
  <si>
    <t>14-1</t>
    <phoneticPr fontId="3" type="noConversion"/>
  </si>
  <si>
    <t>Qi Jia Wan River_Deji Reservoir Jing Hua Bridge</t>
    <phoneticPr fontId="3" type="noConversion"/>
  </si>
  <si>
    <t>七家灣溪</t>
    <phoneticPr fontId="3" type="noConversion"/>
  </si>
  <si>
    <t>德基京華橋</t>
    <phoneticPr fontId="3" type="noConversion"/>
  </si>
  <si>
    <t>110/07/14</t>
  </si>
  <si>
    <t>德基京華橋上游桃花園旁護岸</t>
    <phoneticPr fontId="3" type="noConversion"/>
  </si>
  <si>
    <t>sino2-七家灣溪2</t>
  </si>
  <si>
    <t>14-2</t>
    <phoneticPr fontId="3" type="noConversion"/>
  </si>
  <si>
    <t>sino2-廍子坑溪下游1</t>
    <phoneticPr fontId="3" type="noConversion"/>
  </si>
  <si>
    <t>臺中部子坑</t>
  </si>
  <si>
    <t>9-1</t>
    <phoneticPr fontId="3" type="noConversion"/>
  </si>
  <si>
    <t xml:space="preserve">Bu-Tze Creek-Jheng Sing bridge on downstream </t>
  </si>
  <si>
    <t>烏溪</t>
    <phoneticPr fontId="3" type="noConversion"/>
  </si>
  <si>
    <t>三角埔</t>
    <phoneticPr fontId="3" type="noConversion"/>
  </si>
  <si>
    <t>廍子坑溪</t>
  </si>
  <si>
    <t>下游政興橋</t>
  </si>
  <si>
    <t>北囤區</t>
    <phoneticPr fontId="3" type="noConversion"/>
  </si>
  <si>
    <t>民政里</t>
    <phoneticPr fontId="3" type="noConversion"/>
  </si>
  <si>
    <t>110/05/17</t>
  </si>
  <si>
    <t>0005</t>
    <phoneticPr fontId="3" type="noConversion"/>
  </si>
  <si>
    <t>下游政興橋</t>
    <phoneticPr fontId="3" type="noConversion"/>
  </si>
  <si>
    <t>110/05/17</t>
    <phoneticPr fontId="3" type="noConversion"/>
  </si>
  <si>
    <t>110年臺中分局轄區重要治理區土砂高變動性調查評估及治理策略研擬</t>
    <phoneticPr fontId="3" type="noConversion"/>
  </si>
  <si>
    <t>111年臺中分局水砂觀測維護設置暨水土保持構造物巡查</t>
  </si>
  <si>
    <t>sino2-廍子坑溪下游2</t>
    <phoneticPr fontId="3" type="noConversion"/>
  </si>
  <si>
    <t>臺中廍子坑</t>
    <phoneticPr fontId="3" type="noConversion"/>
  </si>
  <si>
    <t>9-2</t>
    <phoneticPr fontId="3" type="noConversion"/>
  </si>
  <si>
    <t>廍子坑溪</t>
    <phoneticPr fontId="3" type="noConversion"/>
  </si>
  <si>
    <t>sino2-廍子坑溪上游1</t>
    <phoneticPr fontId="3" type="noConversion"/>
  </si>
  <si>
    <t>10-1</t>
    <phoneticPr fontId="3" type="noConversion"/>
  </si>
  <si>
    <t xml:space="preserve">Bu-Tze Creek-Noname Bridge on upwnstream </t>
  </si>
  <si>
    <t>上游無名橋</t>
  </si>
  <si>
    <t>110/05/18</t>
  </si>
  <si>
    <t>上游無名橋右岸護岸</t>
  </si>
  <si>
    <t>sino2-廍子坑溪上游2</t>
    <phoneticPr fontId="3" type="noConversion"/>
  </si>
  <si>
    <t>10-2</t>
    <phoneticPr fontId="3" type="noConversion"/>
  </si>
  <si>
    <t>sino2-廍子坑溪上游3</t>
  </si>
  <si>
    <t>40-1</t>
    <phoneticPr fontId="3" type="noConversion"/>
  </si>
  <si>
    <t>Bu-Tze Creek-Upstream Check Dam</t>
    <phoneticPr fontId="3" type="noConversion"/>
  </si>
  <si>
    <t>上游調整型防砂壩</t>
    <phoneticPr fontId="3" type="noConversion"/>
  </si>
  <si>
    <t>北屯區</t>
  </si>
  <si>
    <t>111/05/10</t>
    <phoneticPr fontId="3" type="noConversion"/>
  </si>
  <si>
    <t>B</t>
    <phoneticPr fontId="3" type="noConversion"/>
  </si>
  <si>
    <t>0007</t>
    <phoneticPr fontId="3" type="noConversion"/>
  </si>
  <si>
    <t>廍子坑溪上游調整型防砂壩</t>
    <phoneticPr fontId="3" type="noConversion"/>
  </si>
  <si>
    <t>sino2-廍子坑溪上游4</t>
  </si>
  <si>
    <t>40-2</t>
    <phoneticPr fontId="3" type="noConversion"/>
  </si>
  <si>
    <t>sino2-頭汴坑溪1</t>
    <phoneticPr fontId="3" type="noConversion"/>
  </si>
  <si>
    <t>頭汴坑溪</t>
  </si>
  <si>
    <t>41-1</t>
    <phoneticPr fontId="3" type="noConversion"/>
  </si>
  <si>
    <t>Tou Bian Keng River_Embankment</t>
    <phoneticPr fontId="3" type="noConversion"/>
  </si>
  <si>
    <t>茄苳寮</t>
    <phoneticPr fontId="3" type="noConversion"/>
  </si>
  <si>
    <t>頭汴坑溪</t>
    <phoneticPr fontId="3" type="noConversion"/>
  </si>
  <si>
    <t>龍寶橋上游</t>
  </si>
  <si>
    <t>太平區</t>
  </si>
  <si>
    <t>頭汴里</t>
    <phoneticPr fontId="3" type="noConversion"/>
  </si>
  <si>
    <t>111/4/29</t>
    <phoneticPr fontId="3" type="noConversion"/>
  </si>
  <si>
    <t>龍寶橋上游護岸</t>
    <phoneticPr fontId="3" type="noConversion"/>
  </si>
  <si>
    <t>111/04/29</t>
    <phoneticPr fontId="3" type="noConversion"/>
  </si>
  <si>
    <t>sino2-頭汴坑溪2</t>
    <phoneticPr fontId="3" type="noConversion"/>
  </si>
  <si>
    <t>41-2</t>
    <phoneticPr fontId="3" type="noConversion"/>
  </si>
  <si>
    <t>Tou Bian Keng Rive_Embankment</t>
    <phoneticPr fontId="3" type="noConversion"/>
  </si>
  <si>
    <t>龍寶橋上游護岸</t>
    <phoneticPr fontId="3" type="noConversion"/>
  </si>
  <si>
    <t>sino2-梨山</t>
    <phoneticPr fontId="3" type="noConversion"/>
  </si>
  <si>
    <t>42-1</t>
    <phoneticPr fontId="3" type="noConversion"/>
  </si>
  <si>
    <t>水庫</t>
    <phoneticPr fontId="3" type="noConversion"/>
  </si>
  <si>
    <t>Deji Reservoir_G1 Drainage corridor</t>
    <phoneticPr fontId="3" type="noConversion"/>
  </si>
  <si>
    <t>梨山</t>
    <phoneticPr fontId="3" type="noConversion"/>
  </si>
  <si>
    <t>梨山G1排水廊道下游</t>
  </si>
  <si>
    <t>臺中市</t>
    <phoneticPr fontId="3" type="noConversion"/>
  </si>
  <si>
    <t>和平區</t>
    <phoneticPr fontId="3" type="noConversion"/>
  </si>
  <si>
    <t>梨山里</t>
    <phoneticPr fontId="3" type="noConversion"/>
  </si>
  <si>
    <t>111/4/28</t>
    <phoneticPr fontId="3" type="noConversion"/>
  </si>
  <si>
    <t>G1排水廊道出口</t>
    <phoneticPr fontId="3" type="noConversion"/>
  </si>
  <si>
    <t>111/04/28</t>
    <phoneticPr fontId="3" type="noConversion"/>
  </si>
  <si>
    <t>sino2-茄苳寮溪1</t>
    <phoneticPr fontId="3" type="noConversion"/>
  </si>
  <si>
    <t>茄苳寮溪</t>
  </si>
  <si>
    <t>43-1</t>
    <phoneticPr fontId="3" type="noConversion"/>
  </si>
  <si>
    <t>Jiazhiliao River_Beitian Bridge</t>
    <phoneticPr fontId="3" type="noConversion"/>
  </si>
  <si>
    <t>茄苳寮溪</t>
    <phoneticPr fontId="3" type="noConversion"/>
  </si>
  <si>
    <t>北田大橋</t>
    <phoneticPr fontId="3" type="noConversion"/>
  </si>
  <si>
    <t>111/5/10</t>
    <phoneticPr fontId="3" type="noConversion"/>
  </si>
  <si>
    <t>sino2-茄苳寮溪2</t>
    <phoneticPr fontId="3" type="noConversion"/>
  </si>
  <si>
    <t>43-2</t>
    <phoneticPr fontId="3" type="noConversion"/>
  </si>
  <si>
    <t>Jiazhiliao_Beitian Bridge</t>
    <phoneticPr fontId="3" type="noConversion"/>
  </si>
  <si>
    <t>111/4/27</t>
    <phoneticPr fontId="3" type="noConversion"/>
  </si>
  <si>
    <t>B</t>
    <phoneticPr fontId="3" type="noConversion"/>
  </si>
  <si>
    <t>北田大橋</t>
    <phoneticPr fontId="3" type="noConversion"/>
  </si>
  <si>
    <t>111/04/27</t>
    <phoneticPr fontId="3" type="noConversion"/>
  </si>
  <si>
    <t>sino2-獅潭川1</t>
    <phoneticPr fontId="3" type="noConversion"/>
  </si>
  <si>
    <t>明德水庫</t>
  </si>
  <si>
    <t>57-1</t>
    <phoneticPr fontId="3" type="noConversion"/>
  </si>
  <si>
    <t>Mingde Reservoir_Yongxing Bridge  No.1</t>
    <phoneticPr fontId="3" type="noConversion"/>
  </si>
  <si>
    <t>後龍溪</t>
    <phoneticPr fontId="3" type="noConversion"/>
  </si>
  <si>
    <t>獅潭</t>
    <phoneticPr fontId="3" type="noConversion"/>
  </si>
  <si>
    <t>獅潭川</t>
    <phoneticPr fontId="3" type="noConversion"/>
  </si>
  <si>
    <t>永興一號橋</t>
    <phoneticPr fontId="3" type="noConversion"/>
  </si>
  <si>
    <t>苗栗縣</t>
    <phoneticPr fontId="3" type="noConversion"/>
  </si>
  <si>
    <t>獅潭鄉</t>
    <phoneticPr fontId="3" type="noConversion"/>
  </si>
  <si>
    <t>百壽村</t>
    <phoneticPr fontId="3" type="noConversion"/>
  </si>
  <si>
    <t>107/05/24</t>
    <phoneticPr fontId="3" type="noConversion"/>
  </si>
  <si>
    <t>水位</t>
    <phoneticPr fontId="3" type="noConversion"/>
  </si>
  <si>
    <t>107年明德水庫與白河水庫集水區土砂收支模擬、推估與保育治理效益關聯性分析</t>
    <phoneticPr fontId="3" type="noConversion"/>
  </si>
  <si>
    <t>sino2-獅潭川2</t>
    <phoneticPr fontId="3" type="noConversion"/>
  </si>
  <si>
    <t>57-2</t>
    <phoneticPr fontId="3" type="noConversion"/>
  </si>
  <si>
    <t>後龍溪</t>
    <phoneticPr fontId="3" type="noConversion"/>
  </si>
  <si>
    <t>臺中分局</t>
    <phoneticPr fontId="3" type="noConversion"/>
  </si>
  <si>
    <t>0011</t>
    <phoneticPr fontId="3" type="noConversion"/>
  </si>
  <si>
    <t>sino2-獅潭川3</t>
    <phoneticPr fontId="3" type="noConversion"/>
  </si>
  <si>
    <t>58-1</t>
    <phoneticPr fontId="3" type="noConversion"/>
  </si>
  <si>
    <t>002</t>
    <phoneticPr fontId="3" type="noConversion"/>
  </si>
  <si>
    <t>Mingde Reservoir_Yongshan Bridge</t>
    <phoneticPr fontId="3" type="noConversion"/>
  </si>
  <si>
    <t>永善橋</t>
    <phoneticPr fontId="3" type="noConversion"/>
  </si>
  <si>
    <t>永興村</t>
    <phoneticPr fontId="3" type="noConversion"/>
  </si>
  <si>
    <t>0012</t>
    <phoneticPr fontId="3" type="noConversion"/>
  </si>
  <si>
    <t>永善橋</t>
    <phoneticPr fontId="3" type="noConversion"/>
  </si>
  <si>
    <t>107/05/24</t>
    <phoneticPr fontId="3" type="noConversion"/>
  </si>
  <si>
    <t>sino2-獅潭川4</t>
    <phoneticPr fontId="3" type="noConversion"/>
  </si>
  <si>
    <t>58-2</t>
    <phoneticPr fontId="3" type="noConversion"/>
  </si>
  <si>
    <t>永興村</t>
    <phoneticPr fontId="3" type="noConversion"/>
  </si>
  <si>
    <t>107年明德水庫與白河水庫集水區土砂收支模擬、推估與保育治理效益關聯性分析</t>
    <phoneticPr fontId="3" type="noConversion"/>
  </si>
  <si>
    <t>sino2-大東勢溪1</t>
    <phoneticPr fontId="3" type="noConversion"/>
  </si>
  <si>
    <t>59-1</t>
    <phoneticPr fontId="3" type="noConversion"/>
  </si>
  <si>
    <t>Mingde Reservoir_Dadongshi Bridge  No.1</t>
    <phoneticPr fontId="3" type="noConversion"/>
  </si>
  <si>
    <t>新店</t>
    <phoneticPr fontId="3" type="noConversion"/>
  </si>
  <si>
    <t>大東勢溪</t>
    <phoneticPr fontId="3" type="noConversion"/>
  </si>
  <si>
    <t>大東勢一橋</t>
    <phoneticPr fontId="3" type="noConversion"/>
  </si>
  <si>
    <t>新店村</t>
    <phoneticPr fontId="3" type="noConversion"/>
  </si>
  <si>
    <t>sino2-大東勢溪2</t>
    <phoneticPr fontId="3" type="noConversion"/>
  </si>
  <si>
    <t>59-2</t>
    <phoneticPr fontId="3" type="noConversion"/>
  </si>
  <si>
    <t>003</t>
    <phoneticPr fontId="3" type="noConversion"/>
  </si>
  <si>
    <t>Mingde Reservoir_Dadongshi Bridge  No.1</t>
    <phoneticPr fontId="3" type="noConversion"/>
  </si>
  <si>
    <t>獅潭鄉</t>
    <phoneticPr fontId="3" type="noConversion"/>
  </si>
  <si>
    <t>0013</t>
    <phoneticPr fontId="3" type="noConversion"/>
  </si>
  <si>
    <t>ifem3-2</t>
    <phoneticPr fontId="3" type="noConversion"/>
  </si>
  <si>
    <t>SN-0002</t>
  </si>
  <si>
    <t>Mei River_Tongde Bridge</t>
    <phoneticPr fontId="3" type="noConversion"/>
  </si>
  <si>
    <t>烏溪</t>
  </si>
  <si>
    <t>南山溪</t>
  </si>
  <si>
    <t>眉溪</t>
  </si>
  <si>
    <t>同德橋</t>
  </si>
  <si>
    <t>南投縣</t>
  </si>
  <si>
    <t>仁愛鄉</t>
    <phoneticPr fontId="3" type="noConversion"/>
  </si>
  <si>
    <t>南豐村</t>
    <phoneticPr fontId="3" type="noConversion"/>
  </si>
  <si>
    <t>110/07/29</t>
  </si>
  <si>
    <t>南投分局</t>
  </si>
  <si>
    <t>同德橋上游側</t>
    <phoneticPr fontId="3" type="noConversion"/>
  </si>
  <si>
    <t>110年度南投分局重點集水區土砂災害科技監測暨分析評估</t>
    <phoneticPr fontId="3" type="noConversion"/>
  </si>
  <si>
    <t>111年度南投分局水砂觀測維護暨設置與資料加值運用計畫</t>
    <phoneticPr fontId="3" type="noConversion"/>
  </si>
  <si>
    <t>sino3-同德橋1</t>
  </si>
  <si>
    <t>南投南豐</t>
  </si>
  <si>
    <t>30-2</t>
    <phoneticPr fontId="3" type="noConversion"/>
  </si>
  <si>
    <t>野溪</t>
    <phoneticPr fontId="3" type="noConversion"/>
  </si>
  <si>
    <t>001</t>
    <phoneticPr fontId="3" type="noConversion"/>
  </si>
  <si>
    <t>Mei River_Tongde Bridge</t>
    <phoneticPr fontId="3" type="noConversion"/>
  </si>
  <si>
    <t>烏溪</t>
    <phoneticPr fontId="3" type="noConversion"/>
  </si>
  <si>
    <t>南山溪</t>
    <phoneticPr fontId="3" type="noConversion"/>
  </si>
  <si>
    <t>眉溪</t>
    <phoneticPr fontId="3" type="noConversion"/>
  </si>
  <si>
    <t>同德橋</t>
    <phoneticPr fontId="3" type="noConversion"/>
  </si>
  <si>
    <t>仁愛鄉</t>
    <phoneticPr fontId="3" type="noConversion"/>
  </si>
  <si>
    <t>南豐村</t>
    <phoneticPr fontId="3" type="noConversion"/>
  </si>
  <si>
    <t>0001</t>
    <phoneticPr fontId="3" type="noConversion"/>
  </si>
  <si>
    <t>濁度</t>
    <phoneticPr fontId="3" type="noConversion"/>
  </si>
  <si>
    <t>同德橋上游左側護岸</t>
    <phoneticPr fontId="3" type="noConversion"/>
  </si>
  <si>
    <t>110/07/29</t>
    <phoneticPr fontId="3" type="noConversion"/>
  </si>
  <si>
    <t>110年度南投分局重點集水區土砂災害科技監測暨分析評估</t>
    <phoneticPr fontId="3" type="noConversion"/>
  </si>
  <si>
    <t>111年度南投分局水砂觀測維護暨設置與資料加值運用計畫</t>
    <phoneticPr fontId="3" type="noConversion"/>
  </si>
  <si>
    <t>ifem3-3</t>
    <phoneticPr fontId="3" type="noConversion"/>
  </si>
  <si>
    <t>SN-0001</t>
  </si>
  <si>
    <t>002</t>
    <phoneticPr fontId="3" type="noConversion"/>
  </si>
  <si>
    <t>Mei River_Nanfeng Bridge</t>
    <phoneticPr fontId="3" type="noConversion"/>
  </si>
  <si>
    <t>南豐橋</t>
  </si>
  <si>
    <t>0002</t>
    <phoneticPr fontId="3" type="noConversion"/>
  </si>
  <si>
    <t>雷達波水位流速計</t>
    <phoneticPr fontId="3" type="noConversion"/>
  </si>
  <si>
    <t>水位、流速</t>
    <phoneticPr fontId="3" type="noConversion"/>
  </si>
  <si>
    <t>南豐橋上游側</t>
    <phoneticPr fontId="3" type="noConversion"/>
  </si>
  <si>
    <t>110/07/30</t>
    <phoneticPr fontId="3" type="noConversion"/>
  </si>
  <si>
    <t>sino3-南豐橋1</t>
  </si>
  <si>
    <t>31-1</t>
    <phoneticPr fontId="3" type="noConversion"/>
  </si>
  <si>
    <t>水位</t>
    <phoneticPr fontId="3" type="noConversion"/>
  </si>
  <si>
    <t>南豐橋上游左岸護岸</t>
    <phoneticPr fontId="3" type="noConversion"/>
  </si>
  <si>
    <t>非契約項目，加值安裝</t>
    <phoneticPr fontId="3" type="noConversion"/>
  </si>
  <si>
    <t>sino3-南豐橋2</t>
  </si>
  <si>
    <t>31-2</t>
    <phoneticPr fontId="3" type="noConversion"/>
  </si>
  <si>
    <t>111年度南投分局水砂觀測維護暨設置與資料加值運用計畫</t>
    <phoneticPr fontId="3" type="noConversion"/>
  </si>
  <si>
    <t>ifem3-4</t>
  </si>
  <si>
    <t>SN-0003</t>
  </si>
  <si>
    <t>001</t>
    <phoneticPr fontId="3" type="noConversion"/>
  </si>
  <si>
    <t>Nanshan River_Meng-gu Bridge No.1</t>
    <phoneticPr fontId="3" type="noConversion"/>
  </si>
  <si>
    <t>夢谷一號橋</t>
  </si>
  <si>
    <t>110/07/28</t>
  </si>
  <si>
    <t>0003</t>
    <phoneticPr fontId="3" type="noConversion"/>
  </si>
  <si>
    <t>雷達波水位流速計</t>
    <phoneticPr fontId="3" type="noConversion"/>
  </si>
  <si>
    <t>水位、流速</t>
    <phoneticPr fontId="3" type="noConversion"/>
  </si>
  <si>
    <t>夢谷一號橋下游側</t>
    <phoneticPr fontId="3" type="noConversion"/>
  </si>
  <si>
    <t>110/07/30</t>
    <phoneticPr fontId="3" type="noConversion"/>
  </si>
  <si>
    <t>110年度南投分局重點集水區土砂災害科技監測暨分析評估</t>
    <phoneticPr fontId="3" type="noConversion"/>
  </si>
  <si>
    <t>sino3-夢谷一號橋1</t>
  </si>
  <si>
    <t>29-2</t>
    <phoneticPr fontId="3" type="noConversion"/>
  </si>
  <si>
    <t>野溪</t>
    <phoneticPr fontId="3" type="noConversion"/>
  </si>
  <si>
    <t>Nanshan River_Meng-gu Bridge No.1</t>
    <phoneticPr fontId="3" type="noConversion"/>
  </si>
  <si>
    <t>烏溪</t>
    <phoneticPr fontId="3" type="noConversion"/>
  </si>
  <si>
    <t>南山溪</t>
    <phoneticPr fontId="3" type="noConversion"/>
  </si>
  <si>
    <t>夢谷一號橋</t>
    <phoneticPr fontId="3" type="noConversion"/>
  </si>
  <si>
    <t>仁愛鄉</t>
    <phoneticPr fontId="3" type="noConversion"/>
  </si>
  <si>
    <t>南豐村</t>
    <phoneticPr fontId="3" type="noConversion"/>
  </si>
  <si>
    <t>0003</t>
    <phoneticPr fontId="3" type="noConversion"/>
  </si>
  <si>
    <t>濁度</t>
    <phoneticPr fontId="3" type="noConversion"/>
  </si>
  <si>
    <t>夢谷一號橋上游右岸護岸取水口處</t>
    <phoneticPr fontId="3" type="noConversion"/>
  </si>
  <si>
    <t>110/07/28</t>
    <phoneticPr fontId="3" type="noConversion"/>
  </si>
  <si>
    <t>ifem3-1</t>
    <phoneticPr fontId="3" type="noConversion"/>
  </si>
  <si>
    <t>SN-0011</t>
  </si>
  <si>
    <t>Beishi River_Heya Bridge</t>
    <phoneticPr fontId="3" type="noConversion"/>
  </si>
  <si>
    <t>濁水溪</t>
  </si>
  <si>
    <t>溪頭</t>
  </si>
  <si>
    <t>北勢溪</t>
  </si>
  <si>
    <t>和雅橋</t>
  </si>
  <si>
    <t>鹿谷鄉</t>
    <phoneticPr fontId="3" type="noConversion"/>
  </si>
  <si>
    <t>內湖村</t>
    <phoneticPr fontId="3" type="noConversion"/>
  </si>
  <si>
    <t>110/10/28</t>
  </si>
  <si>
    <t>南投分局</t>
    <phoneticPr fontId="3" type="noConversion"/>
  </si>
  <si>
    <t>0004</t>
    <phoneticPr fontId="3" type="noConversion"/>
  </si>
  <si>
    <t>水位、流速</t>
    <phoneticPr fontId="3" type="noConversion"/>
  </si>
  <si>
    <t>和雅橋下游側</t>
    <phoneticPr fontId="3" type="noConversion"/>
  </si>
  <si>
    <t>110/10/28</t>
    <phoneticPr fontId="3" type="noConversion"/>
  </si>
  <si>
    <t>sino3-塔羅灣溪1</t>
    <phoneticPr fontId="3" type="noConversion"/>
  </si>
  <si>
    <t>霧社</t>
  </si>
  <si>
    <t>15-1</t>
    <phoneticPr fontId="3" type="noConversion"/>
  </si>
  <si>
    <t>水庫</t>
    <phoneticPr fontId="3" type="noConversion"/>
  </si>
  <si>
    <t>Taluowan River_Wushe Reservoir Rrong Hua Downstream Embankment</t>
    <phoneticPr fontId="3" type="noConversion"/>
  </si>
  <si>
    <t>濁水溪</t>
    <phoneticPr fontId="3" type="noConversion"/>
  </si>
  <si>
    <t>塔羅灣溪</t>
    <phoneticPr fontId="3" type="noConversion"/>
  </si>
  <si>
    <t>霧社榮華巷</t>
    <phoneticPr fontId="3" type="noConversion"/>
  </si>
  <si>
    <t>南投縣</t>
    <phoneticPr fontId="3" type="noConversion"/>
  </si>
  <si>
    <t>精英村</t>
    <phoneticPr fontId="3" type="noConversion"/>
  </si>
  <si>
    <t>110/06/24</t>
  </si>
  <si>
    <t>0002</t>
    <phoneticPr fontId="3" type="noConversion"/>
  </si>
  <si>
    <t>水位</t>
    <phoneticPr fontId="3" type="noConversion"/>
  </si>
  <si>
    <t>霧社榮華巷下游左岸護岸</t>
    <phoneticPr fontId="3" type="noConversion"/>
  </si>
  <si>
    <t>110/06/24</t>
    <phoneticPr fontId="3" type="noConversion"/>
  </si>
  <si>
    <t>110年13座重要水庫集水區庫容有效維持保育減砂目標暨入庫砂量評估</t>
    <phoneticPr fontId="3" type="noConversion"/>
  </si>
  <si>
    <t>sino3-塔羅灣溪2</t>
    <phoneticPr fontId="3" type="noConversion"/>
  </si>
  <si>
    <t>15-2</t>
    <phoneticPr fontId="3" type="noConversion"/>
  </si>
  <si>
    <t>Taluowan River_Wushe Reservoir Rrong Hua Downstream Embankment</t>
    <phoneticPr fontId="3" type="noConversion"/>
  </si>
  <si>
    <t>濁水溪</t>
    <phoneticPr fontId="3" type="noConversion"/>
  </si>
  <si>
    <t>塔羅灣溪</t>
    <phoneticPr fontId="3" type="noConversion"/>
  </si>
  <si>
    <t>霧社榮華巷</t>
    <phoneticPr fontId="3" type="noConversion"/>
  </si>
  <si>
    <t>南投縣</t>
    <phoneticPr fontId="3" type="noConversion"/>
  </si>
  <si>
    <t>仁愛鄉</t>
    <phoneticPr fontId="3" type="noConversion"/>
  </si>
  <si>
    <t>精英村</t>
    <phoneticPr fontId="3" type="noConversion"/>
  </si>
  <si>
    <t>0004</t>
    <phoneticPr fontId="3" type="noConversion"/>
  </si>
  <si>
    <t>濁度</t>
    <phoneticPr fontId="3" type="noConversion"/>
  </si>
  <si>
    <t>霧社榮華巷下游左岸護岸</t>
    <phoneticPr fontId="3" type="noConversion"/>
  </si>
  <si>
    <t>110/06/24</t>
    <phoneticPr fontId="3" type="noConversion"/>
  </si>
  <si>
    <t>110年13座重要水庫集水區庫容有效維持保育減砂目標暨入庫砂量評估</t>
    <phoneticPr fontId="3" type="noConversion"/>
  </si>
  <si>
    <t>sino3-馬海波溪1</t>
    <phoneticPr fontId="3" type="noConversion"/>
  </si>
  <si>
    <t>16-1</t>
    <phoneticPr fontId="3" type="noConversion"/>
  </si>
  <si>
    <t>水庫</t>
    <phoneticPr fontId="3" type="noConversion"/>
  </si>
  <si>
    <t>Ma Hai Po River_Wushe Reservoir Ma Hai Po Bridge Downstream  Check Dam</t>
    <phoneticPr fontId="3" type="noConversion"/>
  </si>
  <si>
    <t>馬海僕溪</t>
    <phoneticPr fontId="3" type="noConversion"/>
  </si>
  <si>
    <t>馬海波溪</t>
    <phoneticPr fontId="3" type="noConversion"/>
  </si>
  <si>
    <t>霧社馬海波橋下游防砂壩</t>
    <phoneticPr fontId="3" type="noConversion"/>
  </si>
  <si>
    <t>110/06/25</t>
  </si>
  <si>
    <t>水位</t>
    <phoneticPr fontId="3" type="noConversion"/>
  </si>
  <si>
    <t>霧社馬海波橋下游防砂壩右翼</t>
    <phoneticPr fontId="3" type="noConversion"/>
  </si>
  <si>
    <t>sino3-馬海波溪2</t>
    <phoneticPr fontId="3" type="noConversion"/>
  </si>
  <si>
    <t>16-2</t>
    <phoneticPr fontId="3" type="noConversion"/>
  </si>
  <si>
    <t>0005</t>
    <phoneticPr fontId="3" type="noConversion"/>
  </si>
  <si>
    <t>濁度</t>
    <phoneticPr fontId="3" type="noConversion"/>
  </si>
  <si>
    <t>霧社馬海波橋下游防砂壩右翼</t>
    <phoneticPr fontId="3" type="noConversion"/>
  </si>
  <si>
    <t>110年13座重要水庫集水區庫容有效維持保育減砂目標暨入庫砂量評估</t>
    <phoneticPr fontId="3" type="noConversion"/>
  </si>
  <si>
    <t>sino3-靜翠橋1</t>
    <phoneticPr fontId="3" type="noConversion"/>
  </si>
  <si>
    <t>17-1</t>
    <phoneticPr fontId="3" type="noConversion"/>
  </si>
  <si>
    <t>水庫</t>
    <phoneticPr fontId="3" type="noConversion"/>
  </si>
  <si>
    <t>Zhuoshui River_Wushe Reservoir Jing Cui Bridge Downstream  Check Dam</t>
    <phoneticPr fontId="3" type="noConversion"/>
  </si>
  <si>
    <t>濁水溪</t>
    <phoneticPr fontId="3" type="noConversion"/>
  </si>
  <si>
    <t>平靜</t>
    <phoneticPr fontId="3" type="noConversion"/>
  </si>
  <si>
    <t>濁水溪</t>
    <phoneticPr fontId="3" type="noConversion"/>
  </si>
  <si>
    <t>霧社靜翠橋下游防砂壩</t>
    <phoneticPr fontId="3" type="noConversion"/>
  </si>
  <si>
    <t>南投縣</t>
    <phoneticPr fontId="3" type="noConversion"/>
  </si>
  <si>
    <t>仁愛鄉</t>
    <phoneticPr fontId="3" type="noConversion"/>
  </si>
  <si>
    <t>合作村</t>
    <phoneticPr fontId="3" type="noConversion"/>
  </si>
  <si>
    <t>110/06/30</t>
  </si>
  <si>
    <t>0004</t>
    <phoneticPr fontId="3" type="noConversion"/>
  </si>
  <si>
    <t>水位</t>
    <phoneticPr fontId="3" type="noConversion"/>
  </si>
  <si>
    <t>霧社靜翠橋下游防砂壩左翼</t>
    <phoneticPr fontId="3" type="noConversion"/>
  </si>
  <si>
    <t>110/06/30</t>
    <phoneticPr fontId="3" type="noConversion"/>
  </si>
  <si>
    <t>110年13座重要水庫集水區庫容有效維持保育減砂目標暨入庫砂量評估</t>
    <phoneticPr fontId="3" type="noConversion"/>
  </si>
  <si>
    <t>sino3-靜翠橋2</t>
    <phoneticPr fontId="3" type="noConversion"/>
  </si>
  <si>
    <t>17-2</t>
    <phoneticPr fontId="3" type="noConversion"/>
  </si>
  <si>
    <t>水庫</t>
    <phoneticPr fontId="3" type="noConversion"/>
  </si>
  <si>
    <t>霧社靜翠橋下游防砂壩</t>
    <phoneticPr fontId="3" type="noConversion"/>
  </si>
  <si>
    <t>南投縣</t>
    <phoneticPr fontId="3" type="noConversion"/>
  </si>
  <si>
    <t>仁愛鄉</t>
    <phoneticPr fontId="3" type="noConversion"/>
  </si>
  <si>
    <t>0006</t>
    <phoneticPr fontId="3" type="noConversion"/>
  </si>
  <si>
    <t>濁度</t>
    <phoneticPr fontId="3" type="noConversion"/>
  </si>
  <si>
    <t>霧社靜翠橋下游防砂壩左翼</t>
    <phoneticPr fontId="3" type="noConversion"/>
  </si>
  <si>
    <t>110年13座重要水庫集水區庫容有效維持保育減砂目標暨入庫砂量評估</t>
    <phoneticPr fontId="3" type="noConversion"/>
  </si>
  <si>
    <t>ifem3-8</t>
    <phoneticPr fontId="3" type="noConversion"/>
  </si>
  <si>
    <t>SN-0013</t>
    <phoneticPr fontId="3" type="noConversion"/>
  </si>
  <si>
    <t>野溪</t>
    <phoneticPr fontId="3" type="noConversion"/>
  </si>
  <si>
    <t>Taluowan River_Ronghua-xiang Bridge</t>
    <phoneticPr fontId="3" type="noConversion"/>
  </si>
  <si>
    <t>濁水溪</t>
    <phoneticPr fontId="3" type="noConversion"/>
  </si>
  <si>
    <t>塔羅灣溪</t>
    <phoneticPr fontId="3" type="noConversion"/>
  </si>
  <si>
    <t>塔羅灣溪</t>
    <phoneticPr fontId="3" type="noConversion"/>
  </si>
  <si>
    <t>榮華巷便橋</t>
    <phoneticPr fontId="3" type="noConversion"/>
  </si>
  <si>
    <t>南投縣</t>
    <phoneticPr fontId="3" type="noConversion"/>
  </si>
  <si>
    <t>精英村</t>
    <phoneticPr fontId="3" type="noConversion"/>
  </si>
  <si>
    <t>111/05/13</t>
  </si>
  <si>
    <t>0008</t>
    <phoneticPr fontId="3" type="noConversion"/>
  </si>
  <si>
    <t>雷達波水位流速計</t>
    <phoneticPr fontId="3" type="noConversion"/>
  </si>
  <si>
    <t>水位、流速</t>
    <phoneticPr fontId="3" type="noConversion"/>
  </si>
  <si>
    <t>榮華巷便橋上游側</t>
    <phoneticPr fontId="3" type="noConversion"/>
  </si>
  <si>
    <t>111/05/13</t>
    <phoneticPr fontId="3" type="noConversion"/>
  </si>
  <si>
    <t>111年度南投分局水砂觀測維護暨設置與資料加值運用計畫</t>
    <phoneticPr fontId="3" type="noConversion"/>
  </si>
  <si>
    <t>ifem3-9</t>
    <phoneticPr fontId="3" type="noConversion"/>
  </si>
  <si>
    <t>SN-0014</t>
    <phoneticPr fontId="3" type="noConversion"/>
  </si>
  <si>
    <t>野溪</t>
    <phoneticPr fontId="3" type="noConversion"/>
  </si>
  <si>
    <t>Taluowan River_Left Tributary Noname Bridge</t>
    <phoneticPr fontId="3" type="noConversion"/>
  </si>
  <si>
    <t>濁水溪</t>
    <phoneticPr fontId="3" type="noConversion"/>
  </si>
  <si>
    <t>塔羅灣溪左岸支流</t>
    <phoneticPr fontId="3" type="noConversion"/>
  </si>
  <si>
    <t>無名橋</t>
    <phoneticPr fontId="3" type="noConversion"/>
  </si>
  <si>
    <t>南投縣</t>
    <phoneticPr fontId="3" type="noConversion"/>
  </si>
  <si>
    <t>仁愛鄉</t>
    <phoneticPr fontId="3" type="noConversion"/>
  </si>
  <si>
    <t>精英村</t>
    <phoneticPr fontId="3" type="noConversion"/>
  </si>
  <si>
    <t>0009</t>
    <phoneticPr fontId="3" type="noConversion"/>
  </si>
  <si>
    <t>雷達波水位流速計</t>
    <phoneticPr fontId="3" type="noConversion"/>
  </si>
  <si>
    <t>水位、流速</t>
    <phoneticPr fontId="3" type="noConversion"/>
  </si>
  <si>
    <t>左岸支流無名橋上游側</t>
    <phoneticPr fontId="3" type="noConversion"/>
  </si>
  <si>
    <t>111/05/13</t>
    <phoneticPr fontId="3" type="noConversion"/>
  </si>
  <si>
    <t>111年度南投分局水砂觀測維護暨設置與資料加值運用計畫</t>
    <phoneticPr fontId="3" type="noConversion"/>
  </si>
  <si>
    <t>ifem3-10</t>
    <phoneticPr fontId="3" type="noConversion"/>
  </si>
  <si>
    <t>SN-0012</t>
    <phoneticPr fontId="3" type="noConversion"/>
  </si>
  <si>
    <t>野溪</t>
    <phoneticPr fontId="3" type="noConversion"/>
  </si>
  <si>
    <t>Waduduna River_Xing-zhun Bridge</t>
    <phoneticPr fontId="3" type="noConversion"/>
  </si>
  <si>
    <t>濁水溪</t>
    <phoneticPr fontId="3" type="noConversion"/>
  </si>
  <si>
    <t>阿里山溪</t>
    <phoneticPr fontId="3" type="noConversion"/>
  </si>
  <si>
    <t>哇嘟嘟娜野溪(嘉縣DF073)</t>
    <phoneticPr fontId="3" type="noConversion"/>
  </si>
  <si>
    <t>行諄橋</t>
    <phoneticPr fontId="3" type="noConversion"/>
  </si>
  <si>
    <t>嘉義縣</t>
  </si>
  <si>
    <t>阿里山鄉</t>
    <phoneticPr fontId="3" type="noConversion"/>
  </si>
  <si>
    <t>來吉村</t>
    <phoneticPr fontId="3" type="noConversion"/>
  </si>
  <si>
    <t>111/06/01</t>
    <phoneticPr fontId="3" type="noConversion"/>
  </si>
  <si>
    <t>0010</t>
    <phoneticPr fontId="3" type="noConversion"/>
  </si>
  <si>
    <t>行諄橋上游側</t>
    <phoneticPr fontId="3" type="noConversion"/>
  </si>
  <si>
    <t>111/06/01</t>
    <phoneticPr fontId="3" type="noConversion"/>
  </si>
  <si>
    <t>sino3-11</t>
    <phoneticPr fontId="3" type="noConversion"/>
  </si>
  <si>
    <t>44-2</t>
    <phoneticPr fontId="3" type="noConversion"/>
  </si>
  <si>
    <t>Waduduna River_Xing-zhun Bridge Upstream Check Dam</t>
    <phoneticPr fontId="3" type="noConversion"/>
  </si>
  <si>
    <t>濁水溪</t>
    <phoneticPr fontId="3" type="noConversion"/>
  </si>
  <si>
    <t>阿里山溪</t>
    <phoneticPr fontId="3" type="noConversion"/>
  </si>
  <si>
    <t>哇嘟嘟娜野溪(嘉縣DF073)</t>
    <phoneticPr fontId="3" type="noConversion"/>
  </si>
  <si>
    <t>行諄橋上游防砂壩</t>
    <phoneticPr fontId="3" type="noConversion"/>
  </si>
  <si>
    <t>阿里山鄉</t>
    <phoneticPr fontId="3" type="noConversion"/>
  </si>
  <si>
    <t>來吉村</t>
    <phoneticPr fontId="3" type="noConversion"/>
  </si>
  <si>
    <t>111/05/12</t>
    <phoneticPr fontId="3" type="noConversion"/>
  </si>
  <si>
    <t>0013</t>
    <phoneticPr fontId="3" type="noConversion"/>
  </si>
  <si>
    <t>行諄橋上游防砂壩左翼</t>
    <phoneticPr fontId="3" type="noConversion"/>
  </si>
  <si>
    <t>sino3-12</t>
    <phoneticPr fontId="3" type="noConversion"/>
  </si>
  <si>
    <t>44-1</t>
    <phoneticPr fontId="3" type="noConversion"/>
  </si>
  <si>
    <t>野溪</t>
    <phoneticPr fontId="3" type="noConversion"/>
  </si>
  <si>
    <t>Waduduna River_Xing-zhun Bridge Upstream Check Dam</t>
    <phoneticPr fontId="3" type="noConversion"/>
  </si>
  <si>
    <t>阿里山溪</t>
    <phoneticPr fontId="3" type="noConversion"/>
  </si>
  <si>
    <t>哇嘟嘟娜野溪(嘉縣DF073)</t>
    <phoneticPr fontId="3" type="noConversion"/>
  </si>
  <si>
    <t>行諄橋上游防砂壩</t>
    <phoneticPr fontId="3" type="noConversion"/>
  </si>
  <si>
    <t>阿里山鄉</t>
    <phoneticPr fontId="3" type="noConversion"/>
  </si>
  <si>
    <t>來吉村</t>
    <phoneticPr fontId="3" type="noConversion"/>
  </si>
  <si>
    <t>111/05/12</t>
    <phoneticPr fontId="3" type="noConversion"/>
  </si>
  <si>
    <t>水位</t>
    <phoneticPr fontId="3" type="noConversion"/>
  </si>
  <si>
    <t>行諄橋上游防砂壩左翼</t>
    <phoneticPr fontId="3" type="noConversion"/>
  </si>
  <si>
    <t>111年度南投分局水砂觀測維護暨設置與資料加值運用計畫</t>
    <phoneticPr fontId="3" type="noConversion"/>
  </si>
  <si>
    <t>非契約項目，加值安裝</t>
    <phoneticPr fontId="3" type="noConversion"/>
  </si>
  <si>
    <t>ifem3-11</t>
    <phoneticPr fontId="3" type="noConversion"/>
  </si>
  <si>
    <t>SN-0017</t>
    <phoneticPr fontId="3" type="noConversion"/>
  </si>
  <si>
    <t>野溪</t>
    <phoneticPr fontId="3" type="noConversion"/>
  </si>
  <si>
    <t>Waduduna River_Ta-shan Bridge</t>
    <phoneticPr fontId="3" type="noConversion"/>
  </si>
  <si>
    <t>濁水溪</t>
    <phoneticPr fontId="3" type="noConversion"/>
  </si>
  <si>
    <t>阿里山溪</t>
    <phoneticPr fontId="3" type="noConversion"/>
  </si>
  <si>
    <t>哇嘟嘟娜野溪(嘉縣DF073)</t>
    <phoneticPr fontId="3" type="noConversion"/>
  </si>
  <si>
    <t>塔山橋</t>
    <phoneticPr fontId="3" type="noConversion"/>
  </si>
  <si>
    <t>阿里山鄉</t>
    <phoneticPr fontId="3" type="noConversion"/>
  </si>
  <si>
    <t>來吉村</t>
    <phoneticPr fontId="3" type="noConversion"/>
  </si>
  <si>
    <t>111/06/01</t>
    <phoneticPr fontId="3" type="noConversion"/>
  </si>
  <si>
    <t>0011</t>
    <phoneticPr fontId="3" type="noConversion"/>
  </si>
  <si>
    <t>塔山橋上游側</t>
    <phoneticPr fontId="3" type="noConversion"/>
  </si>
  <si>
    <t>111/06/01</t>
    <phoneticPr fontId="3" type="noConversion"/>
  </si>
  <si>
    <t>111年度南投分局水砂觀測維護暨設置與資料加值運用計畫</t>
    <phoneticPr fontId="3" type="noConversion"/>
  </si>
  <si>
    <t>ifem3-12</t>
    <phoneticPr fontId="3" type="noConversion"/>
  </si>
  <si>
    <t>SN-0016</t>
    <phoneticPr fontId="3" type="noConversion"/>
  </si>
  <si>
    <t>Waduduna River_Upstream Check Dam</t>
    <phoneticPr fontId="3" type="noConversion"/>
  </si>
  <si>
    <t>濁水溪</t>
    <phoneticPr fontId="3" type="noConversion"/>
  </si>
  <si>
    <t>阿里山溪</t>
    <phoneticPr fontId="3" type="noConversion"/>
  </si>
  <si>
    <t>哇嘟嘟娜野溪(嘉縣DF073)</t>
    <phoneticPr fontId="3" type="noConversion"/>
  </si>
  <si>
    <t>上游防砂壩</t>
    <phoneticPr fontId="3" type="noConversion"/>
  </si>
  <si>
    <t>阿里山鄉</t>
    <phoneticPr fontId="3" type="noConversion"/>
  </si>
  <si>
    <t>來吉村</t>
    <phoneticPr fontId="3" type="noConversion"/>
  </si>
  <si>
    <t>0012</t>
    <phoneticPr fontId="3" type="noConversion"/>
  </si>
  <si>
    <t>上游防砂壩左翼</t>
    <phoneticPr fontId="3" type="noConversion"/>
  </si>
  <si>
    <t>ifem3-5</t>
  </si>
  <si>
    <t>SN-0008</t>
  </si>
  <si>
    <t>Zhag-gu-chuan River_Ba-sha-na Bridge Upstream Check Dam</t>
    <phoneticPr fontId="3" type="noConversion"/>
  </si>
  <si>
    <t>曾文溪</t>
  </si>
  <si>
    <t>長谷川溪</t>
  </si>
  <si>
    <t>巴沙娜橋上游防砂壩</t>
    <phoneticPr fontId="3" type="noConversion"/>
  </si>
  <si>
    <t>達邦村</t>
    <phoneticPr fontId="3" type="noConversion"/>
  </si>
  <si>
    <t>110/08/20</t>
  </si>
  <si>
    <t>110/08/20</t>
    <phoneticPr fontId="3" type="noConversion"/>
  </si>
  <si>
    <t>110年度南投分局重點集水區土砂災害科技監測暨分析評估</t>
    <phoneticPr fontId="3" type="noConversion"/>
  </si>
  <si>
    <t>sino3-巴沙那橋上游1</t>
  </si>
  <si>
    <t>嘉義長谷川</t>
  </si>
  <si>
    <t>35-2</t>
    <phoneticPr fontId="3" type="noConversion"/>
  </si>
  <si>
    <t>曾文溪</t>
    <phoneticPr fontId="3" type="noConversion"/>
  </si>
  <si>
    <t>長谷川溪</t>
    <phoneticPr fontId="3" type="noConversion"/>
  </si>
  <si>
    <t>110/09/15</t>
    <phoneticPr fontId="3" type="noConversion"/>
  </si>
  <si>
    <t>ifem3-6</t>
    <phoneticPr fontId="3" type="noConversion"/>
  </si>
  <si>
    <t>SN-0009</t>
  </si>
  <si>
    <t>Zhag-gu-chuan River_Ba-sha-na Bridge</t>
    <phoneticPr fontId="3" type="noConversion"/>
  </si>
  <si>
    <t>巴沙娜橋</t>
    <phoneticPr fontId="3" type="noConversion"/>
  </si>
  <si>
    <t>0006</t>
    <phoneticPr fontId="3" type="noConversion"/>
  </si>
  <si>
    <t>巴沙那橋下游側</t>
    <phoneticPr fontId="3" type="noConversion"/>
  </si>
  <si>
    <t>sino3-巴沙那橋1</t>
  </si>
  <si>
    <t>34-1</t>
    <phoneticPr fontId="3" type="noConversion"/>
  </si>
  <si>
    <t>巴沙娜橋下游固床工左岸護岸</t>
    <phoneticPr fontId="3" type="noConversion"/>
  </si>
  <si>
    <t>110/09/01</t>
    <phoneticPr fontId="3" type="noConversion"/>
  </si>
  <si>
    <t>sino3-巴沙那橋2</t>
  </si>
  <si>
    <t>34-2</t>
    <phoneticPr fontId="3" type="noConversion"/>
  </si>
  <si>
    <t>0008</t>
    <phoneticPr fontId="3" type="noConversion"/>
  </si>
  <si>
    <t>sino3-長谷川溪右岸支流1</t>
  </si>
  <si>
    <t>33-1</t>
    <phoneticPr fontId="3" type="noConversion"/>
  </si>
  <si>
    <t>Zhag-gu-chuan Right Tributary_Embankment</t>
    <phoneticPr fontId="3" type="noConversion"/>
  </si>
  <si>
    <t>長谷川溪右岸支流</t>
    <phoneticPr fontId="3" type="noConversion"/>
  </si>
  <si>
    <t>110/08/31</t>
  </si>
  <si>
    <t>巴沙娜橋下游右岸支流道路交會處右岸護岸</t>
    <phoneticPr fontId="3" type="noConversion"/>
  </si>
  <si>
    <t>110/08/31</t>
    <phoneticPr fontId="3" type="noConversion"/>
  </si>
  <si>
    <t>sino3-長谷川溪右岸支流2</t>
  </si>
  <si>
    <t>33-2</t>
    <phoneticPr fontId="3" type="noConversion"/>
  </si>
  <si>
    <t>0009</t>
    <phoneticPr fontId="3" type="noConversion"/>
  </si>
  <si>
    <t>ifem3-7</t>
    <phoneticPr fontId="3" type="noConversion"/>
  </si>
  <si>
    <t>SN-0010</t>
  </si>
  <si>
    <t>004</t>
    <phoneticPr fontId="3" type="noConversion"/>
  </si>
  <si>
    <t>Zhag-gu-chuan River_Ba-sha-na Bridge Downstream Check Dam</t>
    <phoneticPr fontId="3" type="noConversion"/>
  </si>
  <si>
    <t>巴沙娜橋下游防砂壩</t>
    <phoneticPr fontId="3" type="noConversion"/>
  </si>
  <si>
    <t>下游防砂壩左翼</t>
    <phoneticPr fontId="3" type="noConversion"/>
  </si>
  <si>
    <t>sino3-達邦橋1</t>
    <phoneticPr fontId="3" type="noConversion"/>
  </si>
  <si>
    <t>曾文</t>
  </si>
  <si>
    <t>18-1</t>
    <phoneticPr fontId="3" type="noConversion"/>
  </si>
  <si>
    <t>Zengwen River_Zengwen Reservoir Da Bang Bridge Downstream  Check Dam</t>
    <phoneticPr fontId="3" type="noConversion"/>
  </si>
  <si>
    <t>達德安</t>
    <phoneticPr fontId="3" type="noConversion"/>
  </si>
  <si>
    <t>曾文達邦橋下游防砂壩</t>
  </si>
  <si>
    <t>嘉義縣</t>
    <phoneticPr fontId="3" type="noConversion"/>
  </si>
  <si>
    <t>110/07/01</t>
  </si>
  <si>
    <t>曾文達邦橋下游防砂壩</t>
    <phoneticPr fontId="3" type="noConversion"/>
  </si>
  <si>
    <t>110/07/01</t>
    <phoneticPr fontId="3" type="noConversion"/>
  </si>
  <si>
    <t>110年13座重要水庫集水區庫容有效維持保育減砂目標暨入庫砂量評估</t>
    <phoneticPr fontId="3" type="noConversion"/>
  </si>
  <si>
    <t>sino3-達邦橋2</t>
    <phoneticPr fontId="3" type="noConversion"/>
  </si>
  <si>
    <t>18-2</t>
    <phoneticPr fontId="3" type="noConversion"/>
  </si>
  <si>
    <t>0010</t>
    <phoneticPr fontId="3" type="noConversion"/>
  </si>
  <si>
    <t>sino3-山美橋1</t>
    <phoneticPr fontId="3" type="noConversion"/>
  </si>
  <si>
    <t>27-1</t>
    <phoneticPr fontId="3" type="noConversion"/>
  </si>
  <si>
    <t>005</t>
    <phoneticPr fontId="3" type="noConversion"/>
  </si>
  <si>
    <t>Zengwen River_Zengwen Reservoir Shan Mei Bridge</t>
    <phoneticPr fontId="3" type="noConversion"/>
  </si>
  <si>
    <t>山美</t>
    <phoneticPr fontId="3" type="noConversion"/>
  </si>
  <si>
    <t>曾文山美山美大橋</t>
    <phoneticPr fontId="3" type="noConversion"/>
  </si>
  <si>
    <t>山美村</t>
    <phoneticPr fontId="3" type="noConversion"/>
  </si>
  <si>
    <t>110/07/02</t>
  </si>
  <si>
    <t>曾文山美山美大橋下游右岸護岸</t>
    <phoneticPr fontId="3" type="noConversion"/>
  </si>
  <si>
    <t>110/07/02</t>
    <phoneticPr fontId="3" type="noConversion"/>
  </si>
  <si>
    <t>sino3-山美橋2</t>
    <phoneticPr fontId="3" type="noConversion"/>
  </si>
  <si>
    <t>27-2</t>
    <phoneticPr fontId="3" type="noConversion"/>
  </si>
  <si>
    <t>sino3-紫荊橋1</t>
    <phoneticPr fontId="3" type="noConversion"/>
  </si>
  <si>
    <t>28-1</t>
    <phoneticPr fontId="3" type="noConversion"/>
  </si>
  <si>
    <t>006</t>
    <phoneticPr fontId="3" type="noConversion"/>
  </si>
  <si>
    <t>Zengwen River_Zengwen Reservoir Zi  Jing Bridge</t>
    <phoneticPr fontId="3" type="noConversion"/>
  </si>
  <si>
    <t>茶山</t>
    <phoneticPr fontId="3" type="noConversion"/>
  </si>
  <si>
    <t>曾文紫荊橋</t>
    <phoneticPr fontId="3" type="noConversion"/>
  </si>
  <si>
    <t>高雄市</t>
    <phoneticPr fontId="3" type="noConversion"/>
  </si>
  <si>
    <t>那瑪夏區</t>
    <phoneticPr fontId="3" type="noConversion"/>
  </si>
  <si>
    <t>達卡努瓦里</t>
    <phoneticPr fontId="3" type="noConversion"/>
  </si>
  <si>
    <t>110/07/08</t>
  </si>
  <si>
    <t>曾文紫荊橋上游左岸護岸</t>
    <phoneticPr fontId="3" type="noConversion"/>
  </si>
  <si>
    <t>110/07/08</t>
    <phoneticPr fontId="3" type="noConversion"/>
  </si>
  <si>
    <t>sino3-紫荊橋2</t>
    <phoneticPr fontId="3" type="noConversion"/>
  </si>
  <si>
    <t>28-2</t>
    <phoneticPr fontId="3" type="noConversion"/>
  </si>
  <si>
    <t>ifem3-13</t>
    <phoneticPr fontId="3" type="noConversion"/>
  </si>
  <si>
    <t>SN-0015</t>
    <phoneticPr fontId="3" type="noConversion"/>
  </si>
  <si>
    <t>007</t>
    <phoneticPr fontId="3" type="noConversion"/>
  </si>
  <si>
    <t>Dagubuianu Rriver_Xinmei Bridge</t>
    <phoneticPr fontId="3" type="noConversion"/>
  </si>
  <si>
    <t>新美</t>
    <phoneticPr fontId="3" type="noConversion"/>
  </si>
  <si>
    <t>達固布亞奴野溪</t>
    <phoneticPr fontId="3" type="noConversion"/>
  </si>
  <si>
    <t>新美大橋</t>
    <phoneticPr fontId="3" type="noConversion"/>
  </si>
  <si>
    <t>茶山村</t>
    <phoneticPr fontId="3" type="noConversion"/>
  </si>
  <si>
    <t>新美大橋上游側</t>
    <phoneticPr fontId="3" type="noConversion"/>
  </si>
  <si>
    <t>sino3-新美1</t>
    <phoneticPr fontId="3" type="noConversion"/>
  </si>
  <si>
    <t>45-2</t>
    <phoneticPr fontId="3" type="noConversion"/>
  </si>
  <si>
    <t>濁度</t>
  </si>
  <si>
    <t>新美大橋下游防砂壩左翼</t>
    <phoneticPr fontId="3" type="noConversion"/>
  </si>
  <si>
    <t>111/06/10</t>
    <phoneticPr fontId="3" type="noConversion"/>
  </si>
  <si>
    <t>sino4-新化農試所1</t>
  </si>
  <si>
    <t>南分</t>
    <phoneticPr fontId="3" type="noConversion"/>
  </si>
  <si>
    <t>60-1</t>
    <phoneticPr fontId="3" type="noConversion"/>
  </si>
  <si>
    <t>農塘</t>
    <phoneticPr fontId="3" type="noConversion"/>
  </si>
  <si>
    <t>Sin Hua argricultral and extension station  farm pond Shaft Spillway</t>
  </si>
  <si>
    <t>鹽水溪</t>
  </si>
  <si>
    <t>新化</t>
  </si>
  <si>
    <t>新化農試所豎井入流</t>
  </si>
  <si>
    <t>臺南市</t>
    <phoneticPr fontId="3" type="noConversion"/>
  </si>
  <si>
    <t>新化區</t>
    <phoneticPr fontId="3" type="noConversion"/>
  </si>
  <si>
    <t>那拔里</t>
    <phoneticPr fontId="3" type="noConversion"/>
  </si>
  <si>
    <t>110/05/04</t>
  </si>
  <si>
    <t>臺南分局</t>
    <phoneticPr fontId="3" type="noConversion"/>
  </si>
  <si>
    <t>新化農試所豎井入流</t>
    <phoneticPr fontId="3" type="noConversion"/>
  </si>
  <si>
    <t>110/05/04</t>
    <phoneticPr fontId="3" type="noConversion"/>
  </si>
  <si>
    <t>築壩式重點農塘之韌性水資源環境調查與永續發展評析</t>
    <phoneticPr fontId="3" type="noConversion"/>
  </si>
  <si>
    <t>111年度臺南分局重點區滯洪農塘活化評析暨韌性坡地保育推動</t>
  </si>
  <si>
    <t>sino4-新化農試所2</t>
  </si>
  <si>
    <t>61-1</t>
    <phoneticPr fontId="3" type="noConversion"/>
  </si>
  <si>
    <t>Sin Hua argricultral and extension station farm pond  Outflow</t>
  </si>
  <si>
    <t>新化農試所出流</t>
  </si>
  <si>
    <t>新化農試所出流</t>
    <phoneticPr fontId="3" type="noConversion"/>
  </si>
  <si>
    <t>sino4-中興林場1</t>
  </si>
  <si>
    <t>62-1</t>
    <phoneticPr fontId="3" type="noConversion"/>
  </si>
  <si>
    <t>Xinhua Experimental Forest Station   farm pond Shaft Spillway</t>
  </si>
  <si>
    <t>中興林場豎井入流</t>
  </si>
  <si>
    <t>礁坑里</t>
    <phoneticPr fontId="3" type="noConversion"/>
  </si>
  <si>
    <t>中興林場豎井入流</t>
    <phoneticPr fontId="3" type="noConversion"/>
  </si>
  <si>
    <t>sino4-中興林場2</t>
  </si>
  <si>
    <t>63-1</t>
    <phoneticPr fontId="3" type="noConversion"/>
  </si>
  <si>
    <t>Xinhua Experimental Forest  farm pond Station  outflow</t>
  </si>
  <si>
    <t>中興林場出流</t>
  </si>
  <si>
    <t>中興林場出流</t>
    <phoneticPr fontId="3" type="noConversion"/>
  </si>
  <si>
    <t>sino4-檨仔湖1</t>
  </si>
  <si>
    <t>64-1</t>
    <phoneticPr fontId="3" type="noConversion"/>
  </si>
  <si>
    <t>She Zai lake Shaft Spillway</t>
  </si>
  <si>
    <t>南化</t>
    <phoneticPr fontId="3" type="noConversion"/>
  </si>
  <si>
    <t>檨仔湖豎井入流</t>
  </si>
  <si>
    <t>南化區</t>
    <phoneticPr fontId="3" type="noConversion"/>
  </si>
  <si>
    <t>北平里</t>
    <phoneticPr fontId="3" type="noConversion"/>
  </si>
  <si>
    <t>110/05/05</t>
  </si>
  <si>
    <t>檨仔湖豎井入流</t>
    <phoneticPr fontId="3" type="noConversion"/>
  </si>
  <si>
    <t>110/05/05</t>
    <phoneticPr fontId="3" type="noConversion"/>
  </si>
  <si>
    <t>sino4-檨仔湖2</t>
  </si>
  <si>
    <t>65-1</t>
    <phoneticPr fontId="3" type="noConversion"/>
  </si>
  <si>
    <t>She Zai lake outflow</t>
  </si>
  <si>
    <t>檨仔湖豎井出流</t>
  </si>
  <si>
    <t>檨仔湖豎井出流</t>
    <phoneticPr fontId="3" type="noConversion"/>
  </si>
  <si>
    <t>sino4-燕巢動物收容所1</t>
  </si>
  <si>
    <t>66-1</t>
    <phoneticPr fontId="3" type="noConversion"/>
  </si>
  <si>
    <t>Yan Chao animal shelter farm pond Shaft Spillway</t>
  </si>
  <si>
    <t>典寶溪排水</t>
    <phoneticPr fontId="3" type="noConversion"/>
  </si>
  <si>
    <t>深水溪</t>
    <phoneticPr fontId="3" type="noConversion"/>
  </si>
  <si>
    <t>燕巢動物收容所入流</t>
  </si>
  <si>
    <t>燕巢區</t>
    <phoneticPr fontId="3" type="noConversion"/>
  </si>
  <si>
    <t>深水里</t>
    <phoneticPr fontId="3" type="noConversion"/>
  </si>
  <si>
    <t>110/05/06</t>
  </si>
  <si>
    <t>燕巢動物收容所入流</t>
    <phoneticPr fontId="3" type="noConversion"/>
  </si>
  <si>
    <t>110/05/06</t>
    <phoneticPr fontId="3" type="noConversion"/>
  </si>
  <si>
    <t>sino4-燕巢動物收容所2</t>
  </si>
  <si>
    <t>67-1</t>
    <phoneticPr fontId="3" type="noConversion"/>
  </si>
  <si>
    <t>Yan Chao animal shelter farm pond outflow</t>
  </si>
  <si>
    <t>燕巢動物收容所出流</t>
  </si>
  <si>
    <t>燕巢動物收容所出流</t>
    <phoneticPr fontId="3" type="noConversion"/>
  </si>
  <si>
    <t>ifem4-1</t>
    <phoneticPr fontId="3" type="noConversion"/>
  </si>
  <si>
    <t>KP-0005</t>
  </si>
  <si>
    <t>Dishui River_Dishui Bridge</t>
    <phoneticPr fontId="3" type="noConversion"/>
  </si>
  <si>
    <t>高屏溪</t>
  </si>
  <si>
    <t>甲仙</t>
  </si>
  <si>
    <t>滴水溪</t>
  </si>
  <si>
    <t>滴水橋</t>
    <phoneticPr fontId="3" type="noConversion"/>
  </si>
  <si>
    <t>高雄市</t>
  </si>
  <si>
    <t>甲仙區</t>
    <phoneticPr fontId="3" type="noConversion"/>
  </si>
  <si>
    <t>西安里</t>
    <phoneticPr fontId="3" type="noConversion"/>
  </si>
  <si>
    <t>110/09/28</t>
  </si>
  <si>
    <t>滴水橋上游側</t>
    <phoneticPr fontId="3" type="noConversion"/>
  </si>
  <si>
    <t>110/10/15</t>
    <phoneticPr fontId="3" type="noConversion"/>
  </si>
  <si>
    <t>111年度高屏溪流域水砂觀測維護暨設置與資料加值運用計畫</t>
    <phoneticPr fontId="3" type="noConversion"/>
  </si>
  <si>
    <t>sino4-滴水橋1</t>
    <phoneticPr fontId="3" type="noConversion"/>
  </si>
  <si>
    <t>高雄甲仙</t>
  </si>
  <si>
    <t>37-1</t>
    <phoneticPr fontId="3" type="noConversion"/>
  </si>
  <si>
    <t>滴水橋上游與支流匯流處左岸護岸</t>
    <phoneticPr fontId="3" type="noConversion"/>
  </si>
  <si>
    <t>110/09/28</t>
    <phoneticPr fontId="3" type="noConversion"/>
  </si>
  <si>
    <t>sino4-滴水橋2</t>
    <phoneticPr fontId="3" type="noConversion"/>
  </si>
  <si>
    <t>37-2</t>
    <phoneticPr fontId="3" type="noConversion"/>
  </si>
  <si>
    <t>ifem4-2</t>
    <phoneticPr fontId="3" type="noConversion"/>
  </si>
  <si>
    <t>KP-0004</t>
  </si>
  <si>
    <t>He-nan-xiang River_Di-shui-kan Bridge</t>
    <phoneticPr fontId="3" type="noConversion"/>
  </si>
  <si>
    <t>和南巷野溪(高市DF071)</t>
    <phoneticPr fontId="3" type="noConversion"/>
  </si>
  <si>
    <t>滴水坎橋</t>
  </si>
  <si>
    <t>110/10/15</t>
  </si>
  <si>
    <t>滴水坎橋上游側</t>
    <phoneticPr fontId="3" type="noConversion"/>
  </si>
  <si>
    <t>ifem4-3</t>
    <phoneticPr fontId="3" type="noConversion"/>
  </si>
  <si>
    <t>KP-0003</t>
  </si>
  <si>
    <t>He-nan-xiang River_Comb Dam</t>
    <phoneticPr fontId="3" type="noConversion"/>
  </si>
  <si>
    <t>和南巷野溪(高市DF071)</t>
  </si>
  <si>
    <t>梳子壩</t>
    <phoneticPr fontId="3" type="noConversion"/>
  </si>
  <si>
    <t>梳子壩(副壩右翼)</t>
    <phoneticPr fontId="3" type="noConversion"/>
  </si>
  <si>
    <t>ifem4-4</t>
    <phoneticPr fontId="3" type="noConversion"/>
  </si>
  <si>
    <t>KP-0001</t>
  </si>
  <si>
    <t>Yueer River_Yueer Bridge</t>
    <phoneticPr fontId="3" type="noConversion"/>
  </si>
  <si>
    <t>達卡努瓦</t>
  </si>
  <si>
    <t>月兒溪(高市DF068)</t>
  </si>
  <si>
    <t>月兒橋</t>
  </si>
  <si>
    <t>瑪雅里</t>
    <phoneticPr fontId="3" type="noConversion"/>
  </si>
  <si>
    <t>月兒橋下游側</t>
    <phoneticPr fontId="3" type="noConversion"/>
  </si>
  <si>
    <t>ifem4-5</t>
    <phoneticPr fontId="3" type="noConversion"/>
  </si>
  <si>
    <t>KP-0002</t>
  </si>
  <si>
    <t>Maya River_Noname Bridge No.2</t>
    <phoneticPr fontId="3" type="noConversion"/>
  </si>
  <si>
    <t>瑪雅溪(高市DF006)</t>
    <phoneticPr fontId="3" type="noConversion"/>
  </si>
  <si>
    <t>無名橋02</t>
    <phoneticPr fontId="3" type="noConversion"/>
  </si>
  <si>
    <t>無名橋02上游側</t>
    <phoneticPr fontId="3" type="noConversion"/>
  </si>
  <si>
    <t>ifem4-6</t>
    <phoneticPr fontId="3" type="noConversion"/>
  </si>
  <si>
    <t>KP-0006</t>
  </si>
  <si>
    <t>Ding-lao-nong River_Ding-nong Bridge</t>
    <phoneticPr fontId="3" type="noConversion"/>
  </si>
  <si>
    <t>荖濃</t>
  </si>
  <si>
    <t>頂荖濃野溪(高市DF097)</t>
    <phoneticPr fontId="3" type="noConversion"/>
  </si>
  <si>
    <t>頂濃橋</t>
  </si>
  <si>
    <t>六龜區</t>
    <phoneticPr fontId="3" type="noConversion"/>
  </si>
  <si>
    <t>荖濃里</t>
    <phoneticPr fontId="3" type="noConversion"/>
  </si>
  <si>
    <t>頂濃橋上游側</t>
    <phoneticPr fontId="3" type="noConversion"/>
  </si>
  <si>
    <t>ifem4-7</t>
    <phoneticPr fontId="3" type="noConversion"/>
  </si>
  <si>
    <t>KP-0008</t>
  </si>
  <si>
    <t>Miao Chiung Temple Right Tributary_Noname Bridge</t>
    <phoneticPr fontId="3" type="noConversion"/>
  </si>
  <si>
    <t>新發</t>
  </si>
  <si>
    <t>妙崇寺野溪(高市DF076)右岸支流</t>
    <phoneticPr fontId="3" type="noConversion"/>
  </si>
  <si>
    <t>興龍里</t>
    <phoneticPr fontId="3" type="noConversion"/>
  </si>
  <si>
    <t>110/10/16</t>
  </si>
  <si>
    <t>右岸無名橋下游側</t>
  </si>
  <si>
    <t>110/10/16</t>
    <phoneticPr fontId="3" type="noConversion"/>
  </si>
  <si>
    <t>ifem4-8</t>
    <phoneticPr fontId="3" type="noConversion"/>
  </si>
  <si>
    <t>KP-0007</t>
  </si>
  <si>
    <t>Miao Chiung Temple Left Tributary_Check Dam</t>
    <phoneticPr fontId="3" type="noConversion"/>
  </si>
  <si>
    <t>妙崇寺野溪(高市DF076)左岸支流</t>
    <phoneticPr fontId="3" type="noConversion"/>
  </si>
  <si>
    <t>左岸防砂壩右翼</t>
    <phoneticPr fontId="3" type="noConversion"/>
  </si>
  <si>
    <t>ifem4-9</t>
    <phoneticPr fontId="3" type="noConversion"/>
  </si>
  <si>
    <t>KP-0009</t>
  </si>
  <si>
    <t>Miao Chiung Temple River_Jiutan Bridge No.2</t>
    <phoneticPr fontId="3" type="noConversion"/>
  </si>
  <si>
    <t>妙崇寺野溪(高市DF076)</t>
  </si>
  <si>
    <t>舊潭二號橋</t>
  </si>
  <si>
    <t>舊潭二號橋上游側</t>
    <phoneticPr fontId="3" type="noConversion"/>
  </si>
  <si>
    <t>sino4-霧大二號1</t>
    <phoneticPr fontId="3" type="noConversion"/>
  </si>
  <si>
    <t>隘寮</t>
  </si>
  <si>
    <t>11-1</t>
    <phoneticPr fontId="3" type="noConversion"/>
  </si>
  <si>
    <t>Wu Da No.2 River_Wu Da Bridge Upstream Check Dam</t>
    <phoneticPr fontId="3" type="noConversion"/>
  </si>
  <si>
    <t>高屏溪</t>
    <phoneticPr fontId="3" type="noConversion"/>
  </si>
  <si>
    <t>隘寮北溪</t>
    <phoneticPr fontId="3" type="noConversion"/>
  </si>
  <si>
    <t>霧大二號溪</t>
    <phoneticPr fontId="3" type="noConversion"/>
  </si>
  <si>
    <t>霧台霧大二號橋上游防砂壩</t>
    <phoneticPr fontId="3" type="noConversion"/>
  </si>
  <si>
    <t>屏東縣</t>
    <phoneticPr fontId="3" type="noConversion"/>
  </si>
  <si>
    <t>霧台鄉</t>
    <phoneticPr fontId="3" type="noConversion"/>
  </si>
  <si>
    <t>霧台村</t>
    <phoneticPr fontId="3" type="noConversion"/>
  </si>
  <si>
    <t>110/05/21</t>
  </si>
  <si>
    <t>霧台霧大二號橋上游防砂壩右翼</t>
    <phoneticPr fontId="3" type="noConversion"/>
  </si>
  <si>
    <t>110/05/21</t>
    <phoneticPr fontId="3" type="noConversion"/>
  </si>
  <si>
    <t>110年度隘寮溪上游(隘寮北溪、隘寮北溪上游、隘寮南溪、隘寮南溪上游)等集水區災害變遷調查規劃</t>
    <phoneticPr fontId="3" type="noConversion"/>
  </si>
  <si>
    <t>111年度高屏溪流域水砂觀測維護暨設置與資料加值運用計畫</t>
  </si>
  <si>
    <t>sino4-霧大二號2</t>
    <phoneticPr fontId="3" type="noConversion"/>
  </si>
  <si>
    <t>11-2</t>
    <phoneticPr fontId="3" type="noConversion"/>
  </si>
  <si>
    <t>sino4-霧大二號3</t>
    <phoneticPr fontId="3" type="noConversion"/>
  </si>
  <si>
    <t>隘寮</t>
    <phoneticPr fontId="3" type="noConversion"/>
  </si>
  <si>
    <t>46-1</t>
    <phoneticPr fontId="3" type="noConversion"/>
  </si>
  <si>
    <t>011</t>
    <phoneticPr fontId="3" type="noConversion"/>
  </si>
  <si>
    <t>Wu Da No.2 River_Wu Da Bridge downstream Embankment</t>
  </si>
  <si>
    <t>霧台霧大二號橋下游護岸</t>
    <phoneticPr fontId="3" type="noConversion"/>
  </si>
  <si>
    <t>111/06/09</t>
  </si>
  <si>
    <t>霧台霧大二號橋下游護岸左側</t>
    <phoneticPr fontId="3" type="noConversion"/>
  </si>
  <si>
    <t>111/06/09</t>
    <phoneticPr fontId="3" type="noConversion"/>
  </si>
  <si>
    <t>sino4-茂林1</t>
    <phoneticPr fontId="3" type="noConversion"/>
  </si>
  <si>
    <t>高雄茂林</t>
    <phoneticPr fontId="3" type="noConversion"/>
  </si>
  <si>
    <t>47-1</t>
    <phoneticPr fontId="3" type="noConversion"/>
  </si>
  <si>
    <t>012</t>
    <phoneticPr fontId="3" type="noConversion"/>
  </si>
  <si>
    <t>Wu Wa Nuo River_Wu Wa Nuo River Junction Check Dam</t>
    <phoneticPr fontId="3" type="noConversion"/>
  </si>
  <si>
    <t>茂林</t>
    <phoneticPr fontId="3" type="noConversion"/>
  </si>
  <si>
    <t>霧瓦娜溪</t>
  </si>
  <si>
    <t>霧瓦娜溪匯流口防砂壩</t>
    <phoneticPr fontId="3" type="noConversion"/>
  </si>
  <si>
    <t>茂林區</t>
    <phoneticPr fontId="3" type="noConversion"/>
  </si>
  <si>
    <t>茂林里</t>
    <phoneticPr fontId="3" type="noConversion"/>
  </si>
  <si>
    <t>111/06/08</t>
  </si>
  <si>
    <t>霧瓦娜溪匯流口防砂壩左翼</t>
    <phoneticPr fontId="3" type="noConversion"/>
  </si>
  <si>
    <t>111/06/08</t>
    <phoneticPr fontId="3" type="noConversion"/>
  </si>
  <si>
    <t>sino4-茂林2</t>
    <phoneticPr fontId="3" type="noConversion"/>
  </si>
  <si>
    <t>47-2</t>
    <phoneticPr fontId="3" type="noConversion"/>
  </si>
  <si>
    <t>霧瓦娜溪匯流口防砂壩</t>
  </si>
  <si>
    <t>sino4-茂林3</t>
    <phoneticPr fontId="3" type="noConversion"/>
  </si>
  <si>
    <t>48-1</t>
    <phoneticPr fontId="3" type="noConversion"/>
  </si>
  <si>
    <t>013</t>
    <phoneticPr fontId="3" type="noConversion"/>
  </si>
  <si>
    <t>Wu Wa Nuo River_Noname Bridge Upstream Check Dam</t>
    <phoneticPr fontId="3" type="noConversion"/>
  </si>
  <si>
    <t>無名吊橋上游防砂壩</t>
    <phoneticPr fontId="3" type="noConversion"/>
  </si>
  <si>
    <t>無名吊橋上游防砂壩左翼</t>
    <phoneticPr fontId="3" type="noConversion"/>
  </si>
  <si>
    <t>sino4-白河1</t>
    <phoneticPr fontId="3" type="noConversion"/>
  </si>
  <si>
    <t>白河水庫</t>
    <phoneticPr fontId="3" type="noConversion"/>
  </si>
  <si>
    <t>49-1</t>
    <phoneticPr fontId="3" type="noConversion"/>
  </si>
  <si>
    <t>急水溪</t>
    <phoneticPr fontId="3" type="noConversion"/>
  </si>
  <si>
    <t>白水溪</t>
    <phoneticPr fontId="3" type="noConversion"/>
  </si>
  <si>
    <t>白水溪橋上游3號防砂壩</t>
  </si>
  <si>
    <t>臺南市</t>
  </si>
  <si>
    <t>白河區</t>
  </si>
  <si>
    <t>仙草里</t>
  </si>
  <si>
    <t>111/06/06</t>
  </si>
  <si>
    <t>白水溪橋上游3號防砂壩左翼</t>
    <phoneticPr fontId="3" type="noConversion"/>
  </si>
  <si>
    <t>111/06/06</t>
    <phoneticPr fontId="3" type="noConversion"/>
  </si>
  <si>
    <t>sino4-白河2</t>
    <phoneticPr fontId="3" type="noConversion"/>
  </si>
  <si>
    <t>49-2</t>
    <phoneticPr fontId="3" type="noConversion"/>
  </si>
  <si>
    <t>sino4-白河3</t>
    <phoneticPr fontId="3" type="noConversion"/>
  </si>
  <si>
    <t>50-1</t>
    <phoneticPr fontId="3" type="noConversion"/>
  </si>
  <si>
    <t>無名版橋</t>
    <phoneticPr fontId="3" type="noConversion"/>
  </si>
  <si>
    <t>白水溪無名橋</t>
    <phoneticPr fontId="3" type="noConversion"/>
  </si>
  <si>
    <t>sino4-木瓜坑橋1</t>
  </si>
  <si>
    <t>南化水庫</t>
    <phoneticPr fontId="3" type="noConversion"/>
  </si>
  <si>
    <t>51-1</t>
    <phoneticPr fontId="3" type="noConversion"/>
  </si>
  <si>
    <t>Nanhua Reservoir_Mu Gua Kkeng Bridge</t>
  </si>
  <si>
    <t>南化水庫</t>
  </si>
  <si>
    <t>後堀溪</t>
  </si>
  <si>
    <t>南化木瓜坑橋</t>
  </si>
  <si>
    <t>南化區</t>
  </si>
  <si>
    <t>關山里</t>
  </si>
  <si>
    <t>111/05/25</t>
    <phoneticPr fontId="3" type="noConversion"/>
  </si>
  <si>
    <t>水位</t>
  </si>
  <si>
    <t>sino4-木瓜坑橋2</t>
    <phoneticPr fontId="3" type="noConversion"/>
  </si>
  <si>
    <t>51-2</t>
    <phoneticPr fontId="3" type="noConversion"/>
  </si>
  <si>
    <t>sino4-平坑橋1</t>
  </si>
  <si>
    <t>52-1</t>
    <phoneticPr fontId="3" type="noConversion"/>
  </si>
  <si>
    <t>Nanhua Reservoir_Ping Keng Bridge</t>
  </si>
  <si>
    <t>平坑溪</t>
  </si>
  <si>
    <t>南化平坑水泥橋</t>
  </si>
  <si>
    <t>111/05/26</t>
    <phoneticPr fontId="3" type="noConversion"/>
  </si>
  <si>
    <t>sino4-平坑橋2</t>
  </si>
  <si>
    <t>52-2</t>
    <phoneticPr fontId="3" type="noConversion"/>
  </si>
  <si>
    <t>sino4-亞美坑橋1</t>
  </si>
  <si>
    <t>53-1</t>
    <phoneticPr fontId="3" type="noConversion"/>
  </si>
  <si>
    <t>Nanhua Reservoir_Ya Mei Keng Bridge Upstream Check Dam</t>
  </si>
  <si>
    <t>阿美仔坑溪</t>
  </si>
  <si>
    <t>南化亞美坑橋上游防砂壩</t>
  </si>
  <si>
    <t>111/05/24</t>
    <phoneticPr fontId="3" type="noConversion"/>
  </si>
  <si>
    <t>sino4-亞美坑橋2</t>
  </si>
  <si>
    <t>53-2</t>
    <phoneticPr fontId="3" type="noConversion"/>
  </si>
  <si>
    <t>Nanhua Reservoir_Mu Gua Kkeng Bridge Upstream Check Dam</t>
  </si>
  <si>
    <t>FCU01-1</t>
    <phoneticPr fontId="3" type="noConversion"/>
  </si>
  <si>
    <t>Houjue River_Guanshan Bridge No.15</t>
    <phoneticPr fontId="3" type="noConversion"/>
  </si>
  <si>
    <t>後堀溪</t>
    <phoneticPr fontId="3" type="noConversion"/>
  </si>
  <si>
    <t>關山15號橋</t>
    <phoneticPr fontId="3" type="noConversion"/>
  </si>
  <si>
    <t>關山里</t>
    <phoneticPr fontId="3" type="noConversion"/>
  </si>
  <si>
    <t>111/04/30</t>
    <phoneticPr fontId="3" type="noConversion"/>
  </si>
  <si>
    <t>FCU01</t>
    <phoneticPr fontId="3" type="noConversion"/>
  </si>
  <si>
    <t>關山15號橋上游側</t>
    <phoneticPr fontId="3" type="noConversion"/>
  </si>
  <si>
    <t>111年度臺南分局水庫集水區減砂入庫方案及保育治理專案管理計畫</t>
    <phoneticPr fontId="3" type="noConversion"/>
  </si>
  <si>
    <t>FCU03-2</t>
    <phoneticPr fontId="3" type="noConversion"/>
  </si>
  <si>
    <t>雨量計</t>
  </si>
  <si>
    <t>雨量</t>
  </si>
  <si>
    <t>FCU03</t>
    <phoneticPr fontId="3" type="noConversion"/>
  </si>
  <si>
    <t>FCU02-3</t>
    <phoneticPr fontId="3" type="noConversion"/>
  </si>
  <si>
    <t>FCU02</t>
    <phoneticPr fontId="3" type="noConversion"/>
  </si>
  <si>
    <t>關山15號橋上游側潛壩</t>
    <phoneticPr fontId="3" type="noConversion"/>
  </si>
  <si>
    <t>PR-LF01-1</t>
    <phoneticPr fontId="3" type="noConversion"/>
  </si>
  <si>
    <t>大竹溪新興橋上游</t>
    <phoneticPr fontId="3" type="noConversion"/>
  </si>
  <si>
    <t>Dazhu River_Ba-Ba-La-Ran Bridge</t>
    <phoneticPr fontId="3" type="noConversion"/>
  </si>
  <si>
    <t>大竹溪</t>
  </si>
  <si>
    <t>新興</t>
  </si>
  <si>
    <t>芭芭菈苒橋</t>
  </si>
  <si>
    <t>臺東縣</t>
  </si>
  <si>
    <t>達仁鄉</t>
  </si>
  <si>
    <t>土坂村</t>
  </si>
  <si>
    <t>111/05/20</t>
  </si>
  <si>
    <t>臺東分局</t>
  </si>
  <si>
    <t>雷達波水位計</t>
  </si>
  <si>
    <t>PR-LF01</t>
    <phoneticPr fontId="3" type="noConversion"/>
  </si>
  <si>
    <t>芭葩菈苒橋上游側</t>
  </si>
  <si>
    <t>臺東縣大竹溪新興橋上游集水區坡地水砂監測計畫</t>
  </si>
  <si>
    <t>PR-LF01-2</t>
    <phoneticPr fontId="3" type="noConversion"/>
  </si>
  <si>
    <t>HSINhSING River_YEH-HSI HSIN-HSING Bridge</t>
    <phoneticPr fontId="3" type="noConversion"/>
  </si>
  <si>
    <t>新興野溪</t>
  </si>
  <si>
    <t>新興橋</t>
  </si>
  <si>
    <t>新興橋上游側</t>
  </si>
  <si>
    <t>PR-LF02-1</t>
    <phoneticPr fontId="3" type="noConversion"/>
  </si>
  <si>
    <t>Dazhu River_HSIN-HSING Bridge</t>
    <phoneticPr fontId="3" type="noConversion"/>
  </si>
  <si>
    <t>土板</t>
  </si>
  <si>
    <t>PR-LF02</t>
    <phoneticPr fontId="3" type="noConversion"/>
  </si>
  <si>
    <t>CT01-1</t>
    <phoneticPr fontId="3" type="noConversion"/>
  </si>
  <si>
    <t>光感式濃度計</t>
    <phoneticPr fontId="3" type="noConversion"/>
  </si>
  <si>
    <t>濃度</t>
  </si>
  <si>
    <t>CT01</t>
    <phoneticPr fontId="3" type="noConversion"/>
  </si>
  <si>
    <t>PR-LF01-3</t>
    <phoneticPr fontId="3" type="noConversion"/>
  </si>
  <si>
    <t>V-DF087_Tuban Bridge No.3</t>
    <phoneticPr fontId="3" type="noConversion"/>
  </si>
  <si>
    <t>東縣DF087</t>
  </si>
  <si>
    <t>土坂三號橋</t>
  </si>
  <si>
    <t>土坂三號橋下游側</t>
  </si>
  <si>
    <t>PR-LF01-4</t>
    <phoneticPr fontId="3" type="noConversion"/>
  </si>
  <si>
    <t>Taiban River_Tuban N0.1 Bridge</t>
    <phoneticPr fontId="3" type="noConversion"/>
  </si>
  <si>
    <t>台坂溪</t>
  </si>
  <si>
    <t>土坂一號橋</t>
  </si>
  <si>
    <t>台坂村</t>
  </si>
  <si>
    <t>土坂一號橋下游側</t>
  </si>
  <si>
    <t>CT01-2</t>
    <phoneticPr fontId="3" type="noConversion"/>
  </si>
  <si>
    <t>PR-LF01-5</t>
    <phoneticPr fontId="3" type="noConversion"/>
  </si>
  <si>
    <t>Aiguopu River_Ai-Guo-Pu Bridge</t>
    <phoneticPr fontId="3" type="noConversion"/>
  </si>
  <si>
    <t>大溪</t>
  </si>
  <si>
    <t>愛國蒲野溪</t>
  </si>
  <si>
    <t>愛國蒲橋</t>
  </si>
  <si>
    <t>大武鄉</t>
  </si>
  <si>
    <t>大竹村</t>
  </si>
  <si>
    <t>愛國蒲橋上游側</t>
  </si>
  <si>
    <t>PR-LF01-6</t>
    <phoneticPr fontId="3" type="noConversion"/>
  </si>
  <si>
    <t>V-DF118_Debris flow</t>
    <phoneticPr fontId="3" type="noConversion"/>
  </si>
  <si>
    <t>東縣DF118</t>
  </si>
  <si>
    <t>大溪土石流出口</t>
  </si>
  <si>
    <t>太麻里鄉</t>
  </si>
  <si>
    <t>多良村</t>
  </si>
  <si>
    <t>CT01-3</t>
    <phoneticPr fontId="3" type="noConversion"/>
  </si>
  <si>
    <t>ifem6-1</t>
    <phoneticPr fontId="3" type="noConversion"/>
  </si>
  <si>
    <t>SN-0018</t>
  </si>
  <si>
    <t>An-ye-xi River_Upstream Ground Sill</t>
    <phoneticPr fontId="3" type="noConversion"/>
  </si>
  <si>
    <t>秀姑巒溪</t>
    <phoneticPr fontId="3" type="noConversion"/>
  </si>
  <si>
    <t>安夜西溪</t>
    <phoneticPr fontId="3" type="noConversion"/>
  </si>
  <si>
    <t>固床工上游</t>
    <phoneticPr fontId="3" type="noConversion"/>
  </si>
  <si>
    <t>花蓮縣</t>
    <phoneticPr fontId="3" type="noConversion"/>
  </si>
  <si>
    <t>瑞穗鄉</t>
    <phoneticPr fontId="3" type="noConversion"/>
  </si>
  <si>
    <t>鶴岡村</t>
    <phoneticPr fontId="3" type="noConversion"/>
  </si>
  <si>
    <t>花蓮分局</t>
  </si>
  <si>
    <t>固床工上游左側護岸</t>
    <phoneticPr fontId="3" type="noConversion"/>
  </si>
  <si>
    <t>111年度花蓮分局水土保持構造物巡查及水砂觀測設置維護</t>
    <phoneticPr fontId="3" type="noConversion"/>
  </si>
  <si>
    <t>sino6-安夜西溪1</t>
    <phoneticPr fontId="3" type="noConversion"/>
  </si>
  <si>
    <t>54-1</t>
    <phoneticPr fontId="3" type="noConversion"/>
  </si>
  <si>
    <t>111/05/17</t>
    <phoneticPr fontId="3" type="noConversion"/>
  </si>
  <si>
    <t>sino6-安夜西溪2</t>
    <phoneticPr fontId="3" type="noConversion"/>
  </si>
  <si>
    <t>54-2</t>
    <phoneticPr fontId="3" type="noConversion"/>
  </si>
  <si>
    <t>ifem6-2</t>
    <phoneticPr fontId="3" type="noConversion"/>
  </si>
  <si>
    <t>SN-0022</t>
    <phoneticPr fontId="3" type="noConversion"/>
  </si>
  <si>
    <t>An-ye-xi River_Hegang Bridge</t>
    <phoneticPr fontId="3" type="noConversion"/>
  </si>
  <si>
    <t>鶴岡橋</t>
    <phoneticPr fontId="3" type="noConversion"/>
  </si>
  <si>
    <t>鶴岡橋上游側</t>
    <phoneticPr fontId="3" type="noConversion"/>
  </si>
  <si>
    <t>ifem6-3</t>
    <phoneticPr fontId="3" type="noConversion"/>
  </si>
  <si>
    <t>SN-0024</t>
  </si>
  <si>
    <t>Beikeng River_Middle Left Embankment</t>
    <phoneticPr fontId="3" type="noConversion"/>
  </si>
  <si>
    <t>水璉溪</t>
    <phoneticPr fontId="3" type="noConversion"/>
  </si>
  <si>
    <t>北坑溪</t>
    <phoneticPr fontId="3" type="noConversion"/>
  </si>
  <si>
    <t>中游左側護岸</t>
    <phoneticPr fontId="3" type="noConversion"/>
  </si>
  <si>
    <t>壽豐鄉</t>
    <phoneticPr fontId="3" type="noConversion"/>
  </si>
  <si>
    <t>水璉村</t>
    <phoneticPr fontId="3" type="noConversion"/>
  </si>
  <si>
    <t>111/06/20</t>
    <phoneticPr fontId="3" type="noConversion"/>
  </si>
  <si>
    <t>原固床工左翼於111/05/31沖毀，06/20於上游左側護岸重新安裝。</t>
    <phoneticPr fontId="3" type="noConversion"/>
  </si>
  <si>
    <t>ifem6-4</t>
    <phoneticPr fontId="3" type="noConversion"/>
  </si>
  <si>
    <t>SN-0023</t>
  </si>
  <si>
    <t>Beikeng River_Beikeng Bridge No.1</t>
    <phoneticPr fontId="3" type="noConversion"/>
  </si>
  <si>
    <t>北坑一號橋</t>
    <phoneticPr fontId="3" type="noConversion"/>
  </si>
  <si>
    <t>111/05/27</t>
    <phoneticPr fontId="3" type="noConversion"/>
  </si>
  <si>
    <t>111/05/31沖毀</t>
    <phoneticPr fontId="3" type="noConversion"/>
  </si>
  <si>
    <t>北坑一號橋上游側</t>
    <phoneticPr fontId="3" type="noConversion"/>
  </si>
  <si>
    <t>111/05/31沖毀，06/20重新安裝。</t>
    <phoneticPr fontId="3" type="noConversion"/>
  </si>
  <si>
    <t>sino6-北坑溪1</t>
    <phoneticPr fontId="3" type="noConversion"/>
  </si>
  <si>
    <t>55-1</t>
    <phoneticPr fontId="3" type="noConversion"/>
  </si>
  <si>
    <t>111/05/18</t>
    <phoneticPr fontId="3" type="noConversion"/>
  </si>
  <si>
    <t>北坑一號橋下游固床工右翼</t>
    <phoneticPr fontId="3" type="noConversion"/>
  </si>
  <si>
    <t>111/05/31沖毀</t>
  </si>
  <si>
    <t>sino6-北坑溪2</t>
    <phoneticPr fontId="3" type="noConversion"/>
  </si>
  <si>
    <t>55-2</t>
    <phoneticPr fontId="3" type="noConversion"/>
  </si>
  <si>
    <t>ifem6-5</t>
    <phoneticPr fontId="3" type="noConversion"/>
  </si>
  <si>
    <t>SN-0021</t>
  </si>
  <si>
    <t>Lao River_Cross Road Surface Drainage</t>
    <phoneticPr fontId="3" type="noConversion"/>
  </si>
  <si>
    <t>花蓮溪</t>
    <phoneticPr fontId="3" type="noConversion"/>
  </si>
  <si>
    <t>荖溪</t>
    <phoneticPr fontId="3" type="noConversion"/>
  </si>
  <si>
    <t>過水路面</t>
    <phoneticPr fontId="3" type="noConversion"/>
  </si>
  <si>
    <t>秀林鄉</t>
    <phoneticPr fontId="3" type="noConversion"/>
  </si>
  <si>
    <t>文蘭村</t>
    <phoneticPr fontId="3" type="noConversion"/>
  </si>
  <si>
    <t>過水路面左岸</t>
    <phoneticPr fontId="3" type="noConversion"/>
  </si>
  <si>
    <t>ifem6-6</t>
    <phoneticPr fontId="3" type="noConversion"/>
  </si>
  <si>
    <t>SN-0020</t>
    <phoneticPr fontId="3" type="noConversion"/>
  </si>
  <si>
    <t>Lao River_Chinan National Forest Recreation Area Bridge</t>
    <phoneticPr fontId="3" type="noConversion"/>
  </si>
  <si>
    <t>池南國家森林遊樂區橋梁</t>
    <phoneticPr fontId="3" type="noConversion"/>
  </si>
  <si>
    <t>池南村</t>
    <phoneticPr fontId="3" type="noConversion"/>
  </si>
  <si>
    <t>池南國家森林遊樂區橋梁下游</t>
    <phoneticPr fontId="3" type="noConversion"/>
  </si>
  <si>
    <t>ifem6-7</t>
    <phoneticPr fontId="3" type="noConversion"/>
  </si>
  <si>
    <t>SN-0019</t>
    <phoneticPr fontId="3" type="noConversion"/>
  </si>
  <si>
    <t>Lao River_Chong-guang Bridge</t>
    <phoneticPr fontId="3" type="noConversion"/>
  </si>
  <si>
    <t>重光橋</t>
    <phoneticPr fontId="3" type="noConversion"/>
  </si>
  <si>
    <t>重光橋上游側</t>
    <phoneticPr fontId="3" type="noConversion"/>
  </si>
  <si>
    <t>sino6-荖溪1</t>
    <phoneticPr fontId="3" type="noConversion"/>
  </si>
  <si>
    <t>56-1</t>
    <phoneticPr fontId="3" type="noConversion"/>
  </si>
  <si>
    <t>111/05/16</t>
    <phoneticPr fontId="3" type="noConversion"/>
  </si>
  <si>
    <t>重光橋下游左側橋台</t>
    <phoneticPr fontId="3" type="noConversion"/>
  </si>
  <si>
    <t>sino6-荖溪2</t>
    <phoneticPr fontId="3" type="noConversion"/>
  </si>
  <si>
    <t>56-2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</si>
</sst>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3" borderId="2" xfId="0" applyFont="1" applyFill="1" applyBorder="1" applyAlignment="1">
      <alignment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3" borderId="3" xfId="0" applyNumberFormat="1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center" vertical="center" shrinkToFit="1"/>
    </xf>
    <xf numFmtId="0" fontId="4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3" borderId="3" xfId="0" applyNumberFormat="1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left" vertical="center" shrinkToFit="1"/>
    </xf>
    <xf numFmtId="0" fontId="5" fillId="3" borderId="3" xfId="0" applyFont="1" applyFill="1" applyBorder="1" applyAlignment="1">
      <alignment horizontal="center" vertical="center" shrinkToFit="1"/>
    </xf>
    <xf numFmtId="49" fontId="5" fillId="4" borderId="3" xfId="0" applyNumberFormat="1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left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vertical="center" shrinkToFit="1"/>
    </xf>
    <xf numFmtId="14" fontId="5" fillId="4" borderId="3" xfId="0" applyNumberFormat="1" applyFont="1" applyFill="1" applyBorder="1" applyAlignment="1">
      <alignment vertical="center" shrinkToFit="1"/>
    </xf>
    <xf numFmtId="0" fontId="4" fillId="2" borderId="1" xfId="1" applyFont="1" applyAlignment="1">
      <alignment vertical="center" shrinkToFit="1"/>
    </xf>
    <xf numFmtId="0" fontId="5" fillId="4" borderId="3" xfId="0" applyFont="1" applyFill="1" applyBorder="1">
      <alignment vertical="center"/>
    </xf>
    <xf numFmtId="0" fontId="4" fillId="2" borderId="1" xfId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49" fontId="5" fillId="0" borderId="3" xfId="0" applyNumberFormat="1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left" vertical="center" shrinkToFit="1"/>
    </xf>
    <xf numFmtId="0" fontId="5" fillId="3" borderId="3" xfId="0" applyFont="1" applyFill="1" applyBorder="1" applyAlignment="1">
      <alignment vertical="center" shrinkToFit="1"/>
    </xf>
    <xf numFmtId="0" fontId="5" fillId="5" borderId="3" xfId="0" applyFont="1" applyFill="1" applyBorder="1" applyAlignment="1">
      <alignment horizontal="center" vertical="center" shrinkToFit="1"/>
    </xf>
    <xf numFmtId="49" fontId="5" fillId="3" borderId="3" xfId="0" applyNumberFormat="1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right" vertical="center" shrinkToFit="1"/>
    </xf>
    <xf numFmtId="0" fontId="5" fillId="2" borderId="1" xfId="1" applyFont="1">
      <alignment vertical="center"/>
    </xf>
    <xf numFmtId="0" fontId="5" fillId="0" borderId="0" xfId="0" applyFont="1">
      <alignment vertical="center"/>
    </xf>
    <xf numFmtId="0" fontId="4" fillId="3" borderId="3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shrinkToFit="1"/>
    </xf>
    <xf numFmtId="0" fontId="4" fillId="4" borderId="3" xfId="0" applyFont="1" applyFill="1" applyBorder="1" applyAlignment="1">
      <alignment vertical="center" shrinkToFi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1" xfId="1" applyFont="1" applyAlignment="1">
      <alignment vertical="center" shrinkToFit="1"/>
    </xf>
    <xf numFmtId="0" fontId="5" fillId="0" borderId="0" xfId="0" applyFont="1" applyAlignment="1">
      <alignment vertical="center" shrinkToFit="1"/>
    </xf>
    <xf numFmtId="1" fontId="5" fillId="3" borderId="3" xfId="0" applyNumberFormat="1" applyFont="1" applyFill="1" applyBorder="1" applyAlignment="1">
      <alignment horizontal="center" vertical="center" shrinkToFit="1"/>
    </xf>
    <xf numFmtId="1" fontId="5" fillId="4" borderId="3" xfId="0" applyNumberFormat="1" applyFont="1" applyFill="1" applyBorder="1" applyAlignment="1">
      <alignment vertical="center" shrinkToFit="1"/>
    </xf>
    <xf numFmtId="14" fontId="5" fillId="4" borderId="3" xfId="0" applyNumberFormat="1" applyFont="1" applyFill="1" applyBorder="1" applyAlignment="1">
      <alignment horizontal="left" vertical="center" shrinkToFit="1"/>
    </xf>
    <xf numFmtId="0" fontId="5" fillId="6" borderId="3" xfId="0" applyFont="1" applyFill="1" applyBorder="1" applyAlignment="1">
      <alignment horizontal="left" vertical="center" shrinkToFit="1"/>
    </xf>
    <xf numFmtId="0" fontId="5" fillId="6" borderId="3" xfId="0" applyFont="1" applyFill="1" applyBorder="1" applyAlignment="1">
      <alignment horizontal="center" vertical="center" shrinkToFit="1"/>
    </xf>
    <xf numFmtId="0" fontId="5" fillId="6" borderId="3" xfId="0" applyFont="1" applyFill="1" applyBorder="1" applyAlignment="1">
      <alignment vertical="center" shrinkToFit="1"/>
    </xf>
    <xf numFmtId="14" fontId="5" fillId="6" borderId="3" xfId="0" applyNumberFormat="1" applyFont="1" applyFill="1" applyBorder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4" fillId="0" borderId="0" xfId="0" applyNumberFormat="1" applyFont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0" xfId="0" applyFont="1" applyFill="1" applyAlignment="1">
      <alignment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</cellXfs>
  <cellStyles count="2">
    <cellStyle name="一般" xfId="0" builtinId="0"/>
    <cellStyle name="備註" xfId="1" builtinId="1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2206-&#27700;&#22303;&#20445;&#25345;&#23616;_111&#24180;&#24230;&#22369;&#22320;&#27700;&#30722;&#35264;&#28204;&#20316;&#26989;&#25512;&#21205;&#35336;&#30059;\504_&#27700;&#30722;&#35264;&#28204;&#35373;&#20633;\111&#24180;&#27700;&#30722;&#35264;&#28204;&#35373;&#20633;+(&#33274;&#26481;&#20998;&#23616;)_20220606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1&#24180;&#27700;&#30722;&#35264;&#28204;&#35373;&#20633;_202206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83/Downloads/111&#24180;&#27700;&#30722;&#35264;&#28204;&#35373;&#20633;_20220601FCU-&#21488;&#21335;&#20998;&#236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年觀測設備_臺東分局"/>
      <sheetName val="測站基本資料填寫說明"/>
      <sheetName val="設備基本資料填寫說明"/>
      <sheetName val="常用英文詞彙"/>
      <sheetName val="839集水區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備基本資料填寫說明"/>
      <sheetName val="測站基本資料填寫說明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年觀測設備 (2)"/>
      <sheetName val="測站基本資料填寫說明"/>
      <sheetName val="設備基本資料填寫說明"/>
      <sheetName val="常用英文詞彙"/>
      <sheetName val="839集水區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N193"/>
  <sheetViews>
    <sheetView tabSelected="1" zoomScaleNormal="100" workbookViewId="0">
      <pane xSplit="8" ySplit="2" topLeftCell="AT28" activePane="bottomRight" state="frozen"/>
      <selection pane="topRight" activeCell="H1" sqref="H1"/>
      <selection pane="bottomLeft" activeCell="A3" sqref="A3"/>
      <selection pane="bottomRight" activeCell="D27" sqref="D27"/>
    </sheetView>
  </sheetViews>
  <sheetFormatPr defaultColWidth="9" defaultRowHeight="16.2" x14ac:dyDescent="0.3"/>
  <cols>
    <col min="1" max="1" width="11.109375" style="10" customWidth="1"/>
    <col min="2" max="2" width="14.88671875" style="49" customWidth="1"/>
    <col min="3" max="3" width="10.6640625" style="10" customWidth="1"/>
    <col min="4" max="4" width="12.44140625" style="10" customWidth="1"/>
    <col min="5" max="5" width="9.33203125" style="10" customWidth="1"/>
    <col min="6" max="6" width="6.44140625" style="50" customWidth="1"/>
    <col min="7" max="7" width="27.77734375" style="49" customWidth="1"/>
    <col min="8" max="8" width="37.33203125" style="49" customWidth="1"/>
    <col min="9" max="9" width="9.21875" style="49" customWidth="1"/>
    <col min="10" max="10" width="9.6640625" style="10" customWidth="1"/>
    <col min="11" max="11" width="12.44140625" style="49" customWidth="1"/>
    <col min="12" max="12" width="14.109375" style="10" customWidth="1"/>
    <col min="13" max="13" width="15.33203125" style="49" customWidth="1"/>
    <col min="14" max="14" width="22.21875" style="49" customWidth="1"/>
    <col min="15" max="17" width="10.6640625" style="10" bestFit="1" customWidth="1"/>
    <col min="18" max="18" width="10.88671875" style="10" customWidth="1"/>
    <col min="19" max="19" width="10.88671875" style="10" bestFit="1" customWidth="1"/>
    <col min="20" max="20" width="10.88671875" style="10" customWidth="1"/>
    <col min="21" max="21" width="11.44140625" style="10" customWidth="1"/>
    <col min="22" max="22" width="12.33203125" style="10" customWidth="1"/>
    <col min="23" max="23" width="8.6640625" style="10" customWidth="1"/>
    <col min="24" max="24" width="11.109375" style="10" customWidth="1"/>
    <col min="25" max="25" width="8.109375" style="51" customWidth="1"/>
    <col min="26" max="26" width="15.77734375" style="49" customWidth="1"/>
    <col min="27" max="27" width="18.21875" style="49" customWidth="1"/>
    <col min="28" max="28" width="12.21875" style="49" customWidth="1"/>
    <col min="29" max="29" width="14.6640625" style="51" customWidth="1"/>
    <col min="30" max="30" width="14.6640625" style="10" bestFit="1" customWidth="1"/>
    <col min="31" max="31" width="22.21875" style="49" customWidth="1"/>
    <col min="32" max="32" width="10.88671875" style="52" customWidth="1"/>
    <col min="33" max="33" width="10.88671875" style="52" bestFit="1" customWidth="1"/>
    <col min="34" max="34" width="14.6640625" style="3" bestFit="1" customWidth="1"/>
    <col min="35" max="35" width="56.88671875" style="49" customWidth="1"/>
    <col min="36" max="36" width="64.21875" style="49" customWidth="1"/>
    <col min="37" max="37" width="8.109375" style="10" customWidth="1"/>
    <col min="38" max="38" width="9" style="3"/>
    <col min="39" max="39" width="31.33203125" style="3" customWidth="1"/>
    <col min="40" max="40" width="23.33203125" customWidth="1"/>
    <col min="41" max="16384" width="9" style="3"/>
  </cols>
  <sheetData>
    <row r="1" spans="1:40" ht="21.6" x14ac:dyDescent="0.3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1"/>
      <c r="V1" s="1"/>
      <c r="W1" s="1"/>
      <c r="X1" s="1"/>
      <c r="Y1" s="53" t="s">
        <v>1</v>
      </c>
      <c r="Z1" s="53"/>
      <c r="AA1" s="53"/>
      <c r="AB1" s="53"/>
      <c r="AC1" s="53"/>
      <c r="AD1" s="53"/>
      <c r="AE1" s="53"/>
      <c r="AF1" s="54"/>
      <c r="AG1" s="54"/>
      <c r="AH1" s="53"/>
      <c r="AI1" s="53"/>
      <c r="AJ1" s="53"/>
      <c r="AK1" s="53"/>
      <c r="AL1" s="53"/>
      <c r="AM1" s="53"/>
    </row>
    <row r="2" spans="1:40" s="10" customFormat="1" ht="15.6" x14ac:dyDescent="0.3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8" t="s">
        <v>7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  <c r="AL2" s="8" t="s">
        <v>38</v>
      </c>
      <c r="AM2" s="8" t="s">
        <v>39</v>
      </c>
      <c r="AN2" s="9" t="s">
        <v>40</v>
      </c>
    </row>
    <row r="3" spans="1:40" ht="15.6" hidden="1" x14ac:dyDescent="0.3">
      <c r="A3" s="4" t="str">
        <f t="shared" ref="A3:A66" si="0">CONCATENATE(V3,J3,F3)</f>
        <v>A2510001</v>
      </c>
      <c r="B3" s="11" t="s">
        <v>41</v>
      </c>
      <c r="C3" s="12" t="s">
        <v>42</v>
      </c>
      <c r="D3" s="12">
        <v>654</v>
      </c>
      <c r="E3" s="13" t="s">
        <v>43</v>
      </c>
      <c r="F3" s="14" t="s">
        <v>44</v>
      </c>
      <c r="G3" s="15" t="str">
        <f t="shared" ref="G3:G66" si="1">CONCATENATE(M3,"_",N3)</f>
        <v>南澳北溪_金岳橋</v>
      </c>
      <c r="H3" s="15" t="s">
        <v>45</v>
      </c>
      <c r="I3" s="15" t="s">
        <v>46</v>
      </c>
      <c r="J3" s="16">
        <v>2510</v>
      </c>
      <c r="K3" s="15" t="s">
        <v>47</v>
      </c>
      <c r="L3" s="16">
        <v>2510006</v>
      </c>
      <c r="M3" s="15" t="s">
        <v>48</v>
      </c>
      <c r="N3" s="15" t="s">
        <v>49</v>
      </c>
      <c r="O3" s="16" t="s">
        <v>50</v>
      </c>
      <c r="P3" s="16" t="s">
        <v>51</v>
      </c>
      <c r="Q3" s="16" t="s">
        <v>52</v>
      </c>
      <c r="R3" s="16">
        <v>329328</v>
      </c>
      <c r="S3" s="16">
        <v>2708220</v>
      </c>
      <c r="T3" s="16" t="s">
        <v>53</v>
      </c>
      <c r="U3" s="16" t="s">
        <v>54</v>
      </c>
      <c r="V3" s="16" t="str">
        <f t="shared" ref="V3:V71" si="2">IF(U3="臺北分局","A",IF(U3="臺中分局","B",IF(U3="南投分局","C",IF(U3="臺南分局","D",IF(U3="臺東分局","E",IF(U3="花蓮分局","F","總局"))))))</f>
        <v>A</v>
      </c>
      <c r="W3" s="16">
        <v>1</v>
      </c>
      <c r="X3" s="16"/>
      <c r="Y3" s="17" t="s">
        <v>55</v>
      </c>
      <c r="Z3" s="18" t="str">
        <f t="shared" ref="Z3:Z66" si="3">CONCATENATE("SR",V3,"_",AC3,Y3)</f>
        <v>SRA_WV0001</v>
      </c>
      <c r="AA3" s="18" t="s">
        <v>56</v>
      </c>
      <c r="AB3" s="18" t="s">
        <v>57</v>
      </c>
      <c r="AC3" s="19" t="str">
        <f>IF(AB3="水位、流速","WV",IF(AB3="水位","W",IF(AB3="流速","V",IF(AB3="濁度","S",IF(AB3="濃度","S",IF(AB3="雨量","P",IF(AB3="坡面沖蝕","E","-")))))))</f>
        <v>WV</v>
      </c>
      <c r="AD3" s="19" t="str">
        <f>IF(AND(AA3="雷達波水位流速計",AB3="水位"),"IFEM01",IF(AND(AA3="雷達波水位流速計",AB3="水位、流速"),"IFEM02",IF(AND(AA3="超音波水位計",AB3="水位"),"SINO01",IF(AND(AA3="光感式濁度計",AB3="濁度"),"SINO02",IF(AND(AA3="雷達波水位計",AB3="水位"),"PR-LF",IF(AND(AA3="光感式濁度計",AB3="濃度"),"CT01","其他"))))))</f>
        <v>IFEM02</v>
      </c>
      <c r="AE3" s="18" t="s">
        <v>49</v>
      </c>
      <c r="AF3" s="20">
        <v>329328</v>
      </c>
      <c r="AG3" s="20">
        <v>2708220</v>
      </c>
      <c r="AH3" s="21" t="s">
        <v>58</v>
      </c>
      <c r="AI3" s="18" t="s">
        <v>59</v>
      </c>
      <c r="AJ3" s="18" t="s">
        <v>60</v>
      </c>
      <c r="AK3" s="19">
        <v>111</v>
      </c>
      <c r="AL3" s="19">
        <v>1</v>
      </c>
      <c r="AM3" s="20"/>
      <c r="AN3" s="22"/>
    </row>
    <row r="4" spans="1:40" ht="15.6" hidden="1" x14ac:dyDescent="0.3">
      <c r="A4" s="4" t="str">
        <f t="shared" si="0"/>
        <v>A2510002</v>
      </c>
      <c r="B4" s="11" t="s">
        <v>61</v>
      </c>
      <c r="C4" s="12" t="s">
        <v>62</v>
      </c>
      <c r="D4" s="12">
        <v>873</v>
      </c>
      <c r="E4" s="13" t="s">
        <v>63</v>
      </c>
      <c r="F4" s="14" t="s">
        <v>64</v>
      </c>
      <c r="G4" s="15" t="str">
        <f t="shared" si="1"/>
        <v>武雲溪_防砂壩</v>
      </c>
      <c r="H4" s="15" t="s">
        <v>65</v>
      </c>
      <c r="I4" s="15" t="s">
        <v>46</v>
      </c>
      <c r="J4" s="16">
        <v>2510</v>
      </c>
      <c r="K4" s="15" t="s">
        <v>66</v>
      </c>
      <c r="L4" s="16">
        <v>2510007</v>
      </c>
      <c r="M4" s="15" t="s">
        <v>67</v>
      </c>
      <c r="N4" s="15" t="s">
        <v>68</v>
      </c>
      <c r="O4" s="16" t="s">
        <v>50</v>
      </c>
      <c r="P4" s="16" t="s">
        <v>69</v>
      </c>
      <c r="Q4" s="16" t="s">
        <v>70</v>
      </c>
      <c r="R4" s="16">
        <v>332190</v>
      </c>
      <c r="S4" s="16">
        <v>2706980</v>
      </c>
      <c r="T4" s="16" t="s">
        <v>53</v>
      </c>
      <c r="U4" s="16" t="s">
        <v>54</v>
      </c>
      <c r="V4" s="16" t="str">
        <f t="shared" si="2"/>
        <v>A</v>
      </c>
      <c r="W4" s="16">
        <v>1</v>
      </c>
      <c r="X4" s="16"/>
      <c r="Y4" s="17" t="s">
        <v>71</v>
      </c>
      <c r="Z4" s="18" t="str">
        <f t="shared" si="3"/>
        <v>SRA_WV0002</v>
      </c>
      <c r="AA4" s="18" t="s">
        <v>56</v>
      </c>
      <c r="AB4" s="18" t="s">
        <v>72</v>
      </c>
      <c r="AC4" s="19" t="str">
        <f t="shared" ref="AC4:AC67" si="4">IF(AB4="水位、流速","WV",IF(AB4="水位","W",IF(AB4="流速","V",IF(AB4="濁度","S",IF(AB4="濃度","S",IF(AB4="雨量","P",IF(AB4="坡面沖蝕","E","-")))))))</f>
        <v>WV</v>
      </c>
      <c r="AD4" s="19" t="str">
        <f t="shared" ref="AD4:AD72" si="5">IF(AND(AA4="雷達波水位流速計",AB4="水位"),"IFEM01",IF(AND(AA4="雷達波水位流速計",AB4="水位、流速"),"IFEM02",IF(AND(AA4="超音波水位計",AB4="水位"),"SINO01",IF(AND(AA4="光感式濁度計",AB4="濁度"),"SINO02","其他"))))</f>
        <v>IFEM02</v>
      </c>
      <c r="AE4" s="18" t="s">
        <v>73</v>
      </c>
      <c r="AF4" s="20">
        <v>332190</v>
      </c>
      <c r="AG4" s="20">
        <v>2706980</v>
      </c>
      <c r="AH4" s="21" t="s">
        <v>74</v>
      </c>
      <c r="AI4" s="18" t="s">
        <v>59</v>
      </c>
      <c r="AJ4" s="18" t="s">
        <v>60</v>
      </c>
      <c r="AK4" s="19">
        <v>111</v>
      </c>
      <c r="AL4" s="19">
        <v>1</v>
      </c>
      <c r="AM4" s="20"/>
      <c r="AN4" s="22"/>
    </row>
    <row r="5" spans="1:40" ht="15.6" hidden="1" x14ac:dyDescent="0.3">
      <c r="A5" s="4" t="str">
        <f t="shared" si="0"/>
        <v>A2520001</v>
      </c>
      <c r="B5" s="11" t="s">
        <v>75</v>
      </c>
      <c r="C5" s="12" t="s">
        <v>76</v>
      </c>
      <c r="D5" s="12">
        <v>662</v>
      </c>
      <c r="E5" s="13" t="s">
        <v>63</v>
      </c>
      <c r="F5" s="14" t="s">
        <v>77</v>
      </c>
      <c r="G5" s="15" t="str">
        <f t="shared" si="1"/>
        <v>東澳北溪_布浪1號橋</v>
      </c>
      <c r="H5" s="15" t="s">
        <v>78</v>
      </c>
      <c r="I5" s="15" t="s">
        <v>79</v>
      </c>
      <c r="J5" s="16">
        <v>2520</v>
      </c>
      <c r="K5" s="15" t="s">
        <v>79</v>
      </c>
      <c r="L5" s="16">
        <v>2520001</v>
      </c>
      <c r="M5" s="15" t="s">
        <v>80</v>
      </c>
      <c r="N5" s="15" t="s">
        <v>81</v>
      </c>
      <c r="O5" s="16" t="s">
        <v>50</v>
      </c>
      <c r="P5" s="16" t="s">
        <v>82</v>
      </c>
      <c r="Q5" s="16" t="s">
        <v>83</v>
      </c>
      <c r="R5" s="16">
        <v>332652</v>
      </c>
      <c r="S5" s="16">
        <v>2713310</v>
      </c>
      <c r="T5" s="16" t="s">
        <v>84</v>
      </c>
      <c r="U5" s="16" t="s">
        <v>54</v>
      </c>
      <c r="V5" s="16" t="str">
        <f t="shared" si="2"/>
        <v>A</v>
      </c>
      <c r="W5" s="16">
        <v>1</v>
      </c>
      <c r="X5" s="16"/>
      <c r="Y5" s="17" t="s">
        <v>85</v>
      </c>
      <c r="Z5" s="18" t="str">
        <f t="shared" si="3"/>
        <v>SRA_WV0003</v>
      </c>
      <c r="AA5" s="18" t="s">
        <v>86</v>
      </c>
      <c r="AB5" s="18" t="s">
        <v>87</v>
      </c>
      <c r="AC5" s="19" t="str">
        <f t="shared" si="4"/>
        <v>WV</v>
      </c>
      <c r="AD5" s="19" t="str">
        <f t="shared" si="5"/>
        <v>IFEM02</v>
      </c>
      <c r="AE5" s="18" t="s">
        <v>88</v>
      </c>
      <c r="AF5" s="20">
        <v>332652</v>
      </c>
      <c r="AG5" s="20">
        <v>2713310</v>
      </c>
      <c r="AH5" s="21" t="s">
        <v>89</v>
      </c>
      <c r="AI5" s="18" t="s">
        <v>59</v>
      </c>
      <c r="AJ5" s="18" t="s">
        <v>60</v>
      </c>
      <c r="AK5" s="19">
        <v>111</v>
      </c>
      <c r="AL5" s="19">
        <v>1</v>
      </c>
      <c r="AM5" s="20"/>
      <c r="AN5" s="22"/>
    </row>
    <row r="6" spans="1:40" ht="15.6" hidden="1" x14ac:dyDescent="0.3">
      <c r="A6" s="4" t="str">
        <f t="shared" si="0"/>
        <v>A2520002</v>
      </c>
      <c r="B6" s="11" t="s">
        <v>90</v>
      </c>
      <c r="C6" s="12" t="s">
        <v>91</v>
      </c>
      <c r="D6" s="12">
        <v>663</v>
      </c>
      <c r="E6" s="13" t="s">
        <v>43</v>
      </c>
      <c r="F6" s="14" t="s">
        <v>64</v>
      </c>
      <c r="G6" s="15" t="str">
        <f t="shared" si="1"/>
        <v>東澳南溪_固床工</v>
      </c>
      <c r="H6" s="15" t="s">
        <v>92</v>
      </c>
      <c r="I6" s="15" t="s">
        <v>79</v>
      </c>
      <c r="J6" s="16">
        <v>2520</v>
      </c>
      <c r="K6" s="15" t="s">
        <v>79</v>
      </c>
      <c r="L6" s="16">
        <v>2520001</v>
      </c>
      <c r="M6" s="15" t="s">
        <v>93</v>
      </c>
      <c r="N6" s="15" t="s">
        <v>94</v>
      </c>
      <c r="O6" s="16" t="s">
        <v>50</v>
      </c>
      <c r="P6" s="16" t="s">
        <v>82</v>
      </c>
      <c r="Q6" s="16" t="s">
        <v>95</v>
      </c>
      <c r="R6" s="16">
        <v>333015</v>
      </c>
      <c r="S6" s="16">
        <v>2711940</v>
      </c>
      <c r="T6" s="16" t="s">
        <v>84</v>
      </c>
      <c r="U6" s="16" t="s">
        <v>54</v>
      </c>
      <c r="V6" s="16" t="str">
        <f t="shared" si="2"/>
        <v>A</v>
      </c>
      <c r="W6" s="16">
        <v>1</v>
      </c>
      <c r="X6" s="16"/>
      <c r="Y6" s="17" t="s">
        <v>96</v>
      </c>
      <c r="Z6" s="18" t="str">
        <f t="shared" si="3"/>
        <v>SRA_WV0004</v>
      </c>
      <c r="AA6" s="18" t="s">
        <v>56</v>
      </c>
      <c r="AB6" s="18" t="s">
        <v>57</v>
      </c>
      <c r="AC6" s="19" t="str">
        <f t="shared" si="4"/>
        <v>WV</v>
      </c>
      <c r="AD6" s="19" t="str">
        <f t="shared" si="5"/>
        <v>IFEM02</v>
      </c>
      <c r="AE6" s="18" t="s">
        <v>97</v>
      </c>
      <c r="AF6" s="20">
        <v>333015</v>
      </c>
      <c r="AG6" s="20">
        <v>2711940</v>
      </c>
      <c r="AH6" s="21" t="s">
        <v>98</v>
      </c>
      <c r="AI6" s="18" t="s">
        <v>59</v>
      </c>
      <c r="AJ6" s="18" t="s">
        <v>60</v>
      </c>
      <c r="AK6" s="19">
        <v>111</v>
      </c>
      <c r="AL6" s="19">
        <v>1</v>
      </c>
      <c r="AM6" s="20"/>
      <c r="AN6" s="22"/>
    </row>
    <row r="7" spans="1:40" ht="15.6" hidden="1" x14ac:dyDescent="0.3">
      <c r="A7" s="4" t="str">
        <f t="shared" si="0"/>
        <v>A2530001</v>
      </c>
      <c r="B7" s="11" t="s">
        <v>99</v>
      </c>
      <c r="C7" s="12" t="s">
        <v>100</v>
      </c>
      <c r="D7" s="12">
        <v>875</v>
      </c>
      <c r="E7" s="13" t="s">
        <v>63</v>
      </c>
      <c r="F7" s="14" t="s">
        <v>101</v>
      </c>
      <c r="G7" s="15" t="str">
        <f t="shared" si="1"/>
        <v>蘇澳溪_油庫1號橋</v>
      </c>
      <c r="H7" s="15" t="s">
        <v>102</v>
      </c>
      <c r="I7" s="15" t="s">
        <v>103</v>
      </c>
      <c r="J7" s="16">
        <v>2530</v>
      </c>
      <c r="K7" s="15" t="s">
        <v>104</v>
      </c>
      <c r="L7" s="16">
        <v>2530001</v>
      </c>
      <c r="M7" s="15" t="s">
        <v>103</v>
      </c>
      <c r="N7" s="15" t="s">
        <v>105</v>
      </c>
      <c r="O7" s="16" t="s">
        <v>50</v>
      </c>
      <c r="P7" s="16" t="s">
        <v>106</v>
      </c>
      <c r="Q7" s="16" t="s">
        <v>107</v>
      </c>
      <c r="R7" s="16">
        <v>335559</v>
      </c>
      <c r="S7" s="16">
        <v>2718770</v>
      </c>
      <c r="T7" s="16" t="s">
        <v>84</v>
      </c>
      <c r="U7" s="16" t="s">
        <v>54</v>
      </c>
      <c r="V7" s="16" t="str">
        <f t="shared" si="2"/>
        <v>A</v>
      </c>
      <c r="W7" s="16">
        <v>1</v>
      </c>
      <c r="X7" s="16"/>
      <c r="Y7" s="17" t="s">
        <v>108</v>
      </c>
      <c r="Z7" s="18" t="str">
        <f t="shared" si="3"/>
        <v>SRA_WV0005</v>
      </c>
      <c r="AA7" s="18" t="s">
        <v>56</v>
      </c>
      <c r="AB7" s="18" t="s">
        <v>57</v>
      </c>
      <c r="AC7" s="19" t="str">
        <f t="shared" si="4"/>
        <v>WV</v>
      </c>
      <c r="AD7" s="19" t="str">
        <f t="shared" si="5"/>
        <v>IFEM02</v>
      </c>
      <c r="AE7" s="18" t="s">
        <v>109</v>
      </c>
      <c r="AF7" s="20">
        <v>335559</v>
      </c>
      <c r="AG7" s="20">
        <v>2718770</v>
      </c>
      <c r="AH7" s="21" t="s">
        <v>89</v>
      </c>
      <c r="AI7" s="18" t="s">
        <v>59</v>
      </c>
      <c r="AJ7" s="18" t="s">
        <v>60</v>
      </c>
      <c r="AK7" s="19">
        <v>111</v>
      </c>
      <c r="AL7" s="19">
        <v>1</v>
      </c>
      <c r="AM7" s="20"/>
      <c r="AN7" s="22"/>
    </row>
    <row r="8" spans="1:40" s="25" customFormat="1" ht="15.6" hidden="1" x14ac:dyDescent="0.3">
      <c r="A8" s="4" t="str">
        <f t="shared" si="0"/>
        <v>A2530002</v>
      </c>
      <c r="B8" s="11" t="s">
        <v>110</v>
      </c>
      <c r="C8" s="12" t="s">
        <v>111</v>
      </c>
      <c r="D8" s="12">
        <v>665</v>
      </c>
      <c r="E8" s="13" t="s">
        <v>63</v>
      </c>
      <c r="F8" s="14" t="s">
        <v>64</v>
      </c>
      <c r="G8" s="15" t="str">
        <f t="shared" si="1"/>
        <v>猴猴坑溪_固床工</v>
      </c>
      <c r="H8" s="15" t="s">
        <v>112</v>
      </c>
      <c r="I8" s="15" t="s">
        <v>113</v>
      </c>
      <c r="J8" s="16">
        <v>2530</v>
      </c>
      <c r="K8" s="15" t="s">
        <v>104</v>
      </c>
      <c r="L8" s="16">
        <v>2530001</v>
      </c>
      <c r="M8" s="15" t="s">
        <v>114</v>
      </c>
      <c r="N8" s="15" t="s">
        <v>94</v>
      </c>
      <c r="O8" s="16" t="s">
        <v>50</v>
      </c>
      <c r="P8" s="16" t="s">
        <v>106</v>
      </c>
      <c r="Q8" s="16" t="s">
        <v>115</v>
      </c>
      <c r="R8" s="16">
        <v>336952</v>
      </c>
      <c r="S8" s="16">
        <v>2718976</v>
      </c>
      <c r="T8" s="16" t="s">
        <v>116</v>
      </c>
      <c r="U8" s="16" t="s">
        <v>54</v>
      </c>
      <c r="V8" s="16" t="str">
        <f t="shared" si="2"/>
        <v>A</v>
      </c>
      <c r="W8" s="16">
        <v>1</v>
      </c>
      <c r="X8" s="16"/>
      <c r="Y8" s="17" t="s">
        <v>117</v>
      </c>
      <c r="Z8" s="18" t="str">
        <f t="shared" si="3"/>
        <v>SRA_WV0006</v>
      </c>
      <c r="AA8" s="18" t="s">
        <v>118</v>
      </c>
      <c r="AB8" s="18" t="s">
        <v>57</v>
      </c>
      <c r="AC8" s="19" t="str">
        <f t="shared" si="4"/>
        <v>WV</v>
      </c>
      <c r="AD8" s="19" t="str">
        <f t="shared" si="5"/>
        <v>IFEM02</v>
      </c>
      <c r="AE8" s="18" t="s">
        <v>119</v>
      </c>
      <c r="AF8" s="20">
        <v>336952</v>
      </c>
      <c r="AG8" s="20">
        <v>2718976</v>
      </c>
      <c r="AH8" s="21" t="s">
        <v>120</v>
      </c>
      <c r="AI8" s="18" t="s">
        <v>121</v>
      </c>
      <c r="AJ8" s="18"/>
      <c r="AK8" s="18"/>
      <c r="AL8" s="19">
        <v>1</v>
      </c>
      <c r="AM8" s="23"/>
      <c r="AN8" s="24" t="s">
        <v>122</v>
      </c>
    </row>
    <row r="9" spans="1:40" s="25" customFormat="1" ht="15.6" hidden="1" x14ac:dyDescent="0.3">
      <c r="A9" s="4" t="str">
        <f t="shared" si="0"/>
        <v>A2530003</v>
      </c>
      <c r="B9" s="11" t="s">
        <v>123</v>
      </c>
      <c r="C9" s="12" t="s">
        <v>124</v>
      </c>
      <c r="D9" s="12">
        <v>932</v>
      </c>
      <c r="E9" s="13" t="s">
        <v>43</v>
      </c>
      <c r="F9" s="14" t="s">
        <v>125</v>
      </c>
      <c r="G9" s="15" t="str">
        <f t="shared" si="1"/>
        <v>猴猴坑溪_護岸01</v>
      </c>
      <c r="H9" s="15" t="s">
        <v>126</v>
      </c>
      <c r="I9" s="15" t="s">
        <v>113</v>
      </c>
      <c r="J9" s="16">
        <v>2530</v>
      </c>
      <c r="K9" s="15" t="s">
        <v>104</v>
      </c>
      <c r="L9" s="16">
        <v>2530001</v>
      </c>
      <c r="M9" s="15" t="s">
        <v>114</v>
      </c>
      <c r="N9" s="15" t="s">
        <v>127</v>
      </c>
      <c r="O9" s="16" t="s">
        <v>50</v>
      </c>
      <c r="P9" s="16" t="s">
        <v>128</v>
      </c>
      <c r="Q9" s="16" t="s">
        <v>107</v>
      </c>
      <c r="R9" s="16">
        <v>336915</v>
      </c>
      <c r="S9" s="16">
        <v>2719154</v>
      </c>
      <c r="T9" s="16" t="s">
        <v>116</v>
      </c>
      <c r="U9" s="16" t="s">
        <v>54</v>
      </c>
      <c r="V9" s="16" t="str">
        <f t="shared" si="2"/>
        <v>A</v>
      </c>
      <c r="W9" s="16">
        <v>1</v>
      </c>
      <c r="X9" s="16"/>
      <c r="Y9" s="17" t="s">
        <v>129</v>
      </c>
      <c r="Z9" s="18" t="str">
        <f t="shared" si="3"/>
        <v>SRA_WV0007</v>
      </c>
      <c r="AA9" s="18" t="s">
        <v>56</v>
      </c>
      <c r="AB9" s="18" t="s">
        <v>57</v>
      </c>
      <c r="AC9" s="19" t="str">
        <f t="shared" si="4"/>
        <v>WV</v>
      </c>
      <c r="AD9" s="19" t="str">
        <f t="shared" si="5"/>
        <v>IFEM02</v>
      </c>
      <c r="AE9" s="18" t="s">
        <v>130</v>
      </c>
      <c r="AF9" s="20">
        <v>336915</v>
      </c>
      <c r="AG9" s="20">
        <v>2719154</v>
      </c>
      <c r="AH9" s="21" t="s">
        <v>120</v>
      </c>
      <c r="AI9" s="18" t="s">
        <v>121</v>
      </c>
      <c r="AJ9" s="18"/>
      <c r="AK9" s="18"/>
      <c r="AL9" s="19">
        <v>1</v>
      </c>
      <c r="AM9" s="23"/>
      <c r="AN9" s="24" t="s">
        <v>122</v>
      </c>
    </row>
    <row r="10" spans="1:40" s="25" customFormat="1" ht="15.6" hidden="1" x14ac:dyDescent="0.3">
      <c r="A10" s="4" t="str">
        <f t="shared" si="0"/>
        <v>A2530004</v>
      </c>
      <c r="B10" s="11" t="s">
        <v>131</v>
      </c>
      <c r="C10" s="12" t="s">
        <v>132</v>
      </c>
      <c r="D10" s="12">
        <v>933</v>
      </c>
      <c r="E10" s="13" t="s">
        <v>43</v>
      </c>
      <c r="F10" s="14" t="s">
        <v>133</v>
      </c>
      <c r="G10" s="15" t="str">
        <f t="shared" si="1"/>
        <v>猴猴坑溪_護岸02</v>
      </c>
      <c r="H10" s="15" t="s">
        <v>134</v>
      </c>
      <c r="I10" s="15" t="s">
        <v>113</v>
      </c>
      <c r="J10" s="16">
        <v>2530</v>
      </c>
      <c r="K10" s="15" t="s">
        <v>104</v>
      </c>
      <c r="L10" s="16">
        <v>2530001</v>
      </c>
      <c r="M10" s="15" t="s">
        <v>114</v>
      </c>
      <c r="N10" s="15" t="s">
        <v>135</v>
      </c>
      <c r="O10" s="16" t="s">
        <v>50</v>
      </c>
      <c r="P10" s="16" t="s">
        <v>136</v>
      </c>
      <c r="Q10" s="16" t="s">
        <v>107</v>
      </c>
      <c r="R10" s="16">
        <v>336921</v>
      </c>
      <c r="S10" s="16">
        <v>2719175</v>
      </c>
      <c r="T10" s="16" t="s">
        <v>116</v>
      </c>
      <c r="U10" s="16" t="s">
        <v>54</v>
      </c>
      <c r="V10" s="16" t="str">
        <f t="shared" si="2"/>
        <v>A</v>
      </c>
      <c r="W10" s="16">
        <v>1</v>
      </c>
      <c r="X10" s="16"/>
      <c r="Y10" s="17" t="s">
        <v>137</v>
      </c>
      <c r="Z10" s="18" t="str">
        <f t="shared" si="3"/>
        <v>SRA_WV0008</v>
      </c>
      <c r="AA10" s="18" t="s">
        <v>56</v>
      </c>
      <c r="AB10" s="18" t="s">
        <v>57</v>
      </c>
      <c r="AC10" s="19" t="str">
        <f t="shared" si="4"/>
        <v>WV</v>
      </c>
      <c r="AD10" s="19" t="str">
        <f t="shared" si="5"/>
        <v>IFEM02</v>
      </c>
      <c r="AE10" s="18" t="s">
        <v>130</v>
      </c>
      <c r="AF10" s="20">
        <v>336921</v>
      </c>
      <c r="AG10" s="20">
        <v>2719175</v>
      </c>
      <c r="AH10" s="21" t="s">
        <v>120</v>
      </c>
      <c r="AI10" s="18" t="s">
        <v>121</v>
      </c>
      <c r="AJ10" s="18"/>
      <c r="AK10" s="18"/>
      <c r="AL10" s="19">
        <v>1</v>
      </c>
      <c r="AM10" s="23"/>
      <c r="AN10" s="24" t="s">
        <v>122</v>
      </c>
    </row>
    <row r="11" spans="1:40" ht="15.6" hidden="1" x14ac:dyDescent="0.3">
      <c r="A11" s="4" t="str">
        <f t="shared" si="0"/>
        <v>A2540001</v>
      </c>
      <c r="B11" s="11" t="s">
        <v>138</v>
      </c>
      <c r="C11" s="12" t="s">
        <v>139</v>
      </c>
      <c r="D11" s="12">
        <v>661</v>
      </c>
      <c r="E11" s="13" t="s">
        <v>43</v>
      </c>
      <c r="F11" s="14" t="s">
        <v>77</v>
      </c>
      <c r="G11" s="15" t="str">
        <f t="shared" si="1"/>
        <v>武荖坑溪_防砂壩</v>
      </c>
      <c r="H11" s="15" t="s">
        <v>140</v>
      </c>
      <c r="I11" s="15" t="s">
        <v>141</v>
      </c>
      <c r="J11" s="16">
        <v>2540</v>
      </c>
      <c r="K11" s="15" t="s">
        <v>142</v>
      </c>
      <c r="L11" s="16">
        <v>2540001</v>
      </c>
      <c r="M11" s="15" t="s">
        <v>142</v>
      </c>
      <c r="N11" s="15" t="s">
        <v>68</v>
      </c>
      <c r="O11" s="16" t="s">
        <v>50</v>
      </c>
      <c r="P11" s="16" t="s">
        <v>106</v>
      </c>
      <c r="Q11" s="16" t="s">
        <v>143</v>
      </c>
      <c r="R11" s="16">
        <v>332076</v>
      </c>
      <c r="S11" s="16">
        <v>2721740</v>
      </c>
      <c r="T11" s="16" t="s">
        <v>84</v>
      </c>
      <c r="U11" s="16" t="s">
        <v>54</v>
      </c>
      <c r="V11" s="16" t="str">
        <f t="shared" si="2"/>
        <v>A</v>
      </c>
      <c r="W11" s="16">
        <v>1</v>
      </c>
      <c r="X11" s="16"/>
      <c r="Y11" s="17" t="s">
        <v>144</v>
      </c>
      <c r="Z11" s="18" t="str">
        <f t="shared" si="3"/>
        <v>SRA_WV0009</v>
      </c>
      <c r="AA11" s="18" t="s">
        <v>145</v>
      </c>
      <c r="AB11" s="18" t="s">
        <v>87</v>
      </c>
      <c r="AC11" s="19" t="str">
        <f t="shared" si="4"/>
        <v>WV</v>
      </c>
      <c r="AD11" s="19" t="str">
        <f t="shared" si="5"/>
        <v>IFEM02</v>
      </c>
      <c r="AE11" s="18" t="s">
        <v>68</v>
      </c>
      <c r="AF11" s="20">
        <v>332076</v>
      </c>
      <c r="AG11" s="20">
        <v>2721740</v>
      </c>
      <c r="AH11" s="21" t="s">
        <v>98</v>
      </c>
      <c r="AI11" s="18" t="s">
        <v>59</v>
      </c>
      <c r="AJ11" s="18" t="s">
        <v>146</v>
      </c>
      <c r="AK11" s="19">
        <v>111</v>
      </c>
      <c r="AL11" s="19">
        <v>1</v>
      </c>
      <c r="AM11" s="20"/>
      <c r="AN11" s="22"/>
    </row>
    <row r="12" spans="1:40" ht="15.6" hidden="1" x14ac:dyDescent="0.3">
      <c r="A12" s="4" t="str">
        <f t="shared" si="0"/>
        <v>A2550001</v>
      </c>
      <c r="B12" s="11" t="s">
        <v>147</v>
      </c>
      <c r="C12" s="12" t="s">
        <v>148</v>
      </c>
      <c r="D12" s="12">
        <v>647</v>
      </c>
      <c r="E12" s="13" t="s">
        <v>43</v>
      </c>
      <c r="F12" s="14" t="s">
        <v>77</v>
      </c>
      <c r="G12" s="15" t="str">
        <f t="shared" si="1"/>
        <v>安平坑溪_防砂壩</v>
      </c>
      <c r="H12" s="15" t="s">
        <v>149</v>
      </c>
      <c r="I12" s="15" t="s">
        <v>150</v>
      </c>
      <c r="J12" s="16">
        <v>2550</v>
      </c>
      <c r="K12" s="15" t="s">
        <v>151</v>
      </c>
      <c r="L12" s="16">
        <v>2550002</v>
      </c>
      <c r="M12" s="15" t="s">
        <v>152</v>
      </c>
      <c r="N12" s="15" t="s">
        <v>68</v>
      </c>
      <c r="O12" s="16" t="s">
        <v>50</v>
      </c>
      <c r="P12" s="16" t="s">
        <v>153</v>
      </c>
      <c r="Q12" s="16" t="s">
        <v>154</v>
      </c>
      <c r="R12" s="16">
        <v>329031</v>
      </c>
      <c r="S12" s="16">
        <v>2723910</v>
      </c>
      <c r="T12" s="16" t="s">
        <v>84</v>
      </c>
      <c r="U12" s="16" t="s">
        <v>54</v>
      </c>
      <c r="V12" s="16" t="str">
        <f t="shared" si="2"/>
        <v>A</v>
      </c>
      <c r="W12" s="16">
        <v>1</v>
      </c>
      <c r="X12" s="16"/>
      <c r="Y12" s="17" t="s">
        <v>155</v>
      </c>
      <c r="Z12" s="18" t="str">
        <f t="shared" si="3"/>
        <v>SRA_WV0010</v>
      </c>
      <c r="AA12" s="18" t="s">
        <v>118</v>
      </c>
      <c r="AB12" s="18" t="s">
        <v>72</v>
      </c>
      <c r="AC12" s="19" t="str">
        <f t="shared" si="4"/>
        <v>WV</v>
      </c>
      <c r="AD12" s="19" t="str">
        <f t="shared" si="5"/>
        <v>IFEM02</v>
      </c>
      <c r="AE12" s="18" t="s">
        <v>68</v>
      </c>
      <c r="AF12" s="20">
        <v>329031</v>
      </c>
      <c r="AG12" s="20">
        <v>2723910</v>
      </c>
      <c r="AH12" s="21" t="s">
        <v>89</v>
      </c>
      <c r="AI12" s="18" t="s">
        <v>59</v>
      </c>
      <c r="AJ12" s="18" t="s">
        <v>156</v>
      </c>
      <c r="AK12" s="19">
        <v>111</v>
      </c>
      <c r="AL12" s="19">
        <v>1</v>
      </c>
      <c r="AM12" s="20"/>
      <c r="AN12" s="22"/>
    </row>
    <row r="13" spans="1:40" ht="15.6" hidden="1" x14ac:dyDescent="0.3">
      <c r="A13" s="4" t="str">
        <f t="shared" si="0"/>
        <v>A2550002</v>
      </c>
      <c r="B13" s="11" t="s">
        <v>157</v>
      </c>
      <c r="C13" s="12" t="s">
        <v>158</v>
      </c>
      <c r="D13" s="12">
        <v>656</v>
      </c>
      <c r="E13" s="13" t="s">
        <v>63</v>
      </c>
      <c r="F13" s="14" t="s">
        <v>64</v>
      </c>
      <c r="G13" s="15" t="str">
        <f t="shared" si="1"/>
        <v>照安坑溪_防砂壩</v>
      </c>
      <c r="H13" s="15" t="s">
        <v>159</v>
      </c>
      <c r="I13" s="15" t="s">
        <v>150</v>
      </c>
      <c r="J13" s="16">
        <v>2550</v>
      </c>
      <c r="K13" s="15" t="s">
        <v>151</v>
      </c>
      <c r="L13" s="16">
        <v>2550002</v>
      </c>
      <c r="M13" s="15" t="s">
        <v>160</v>
      </c>
      <c r="N13" s="15" t="s">
        <v>68</v>
      </c>
      <c r="O13" s="16" t="s">
        <v>50</v>
      </c>
      <c r="P13" s="16" t="s">
        <v>153</v>
      </c>
      <c r="Q13" s="16" t="s">
        <v>154</v>
      </c>
      <c r="R13" s="16">
        <v>330445</v>
      </c>
      <c r="S13" s="16">
        <v>2723370</v>
      </c>
      <c r="T13" s="16" t="s">
        <v>84</v>
      </c>
      <c r="U13" s="16" t="s">
        <v>54</v>
      </c>
      <c r="V13" s="16" t="str">
        <f t="shared" si="2"/>
        <v>A</v>
      </c>
      <c r="W13" s="16">
        <v>1</v>
      </c>
      <c r="X13" s="16"/>
      <c r="Y13" s="17" t="s">
        <v>161</v>
      </c>
      <c r="Z13" s="18" t="str">
        <f t="shared" si="3"/>
        <v>SRA_WV0011</v>
      </c>
      <c r="AA13" s="18" t="s">
        <v>118</v>
      </c>
      <c r="AB13" s="18" t="s">
        <v>72</v>
      </c>
      <c r="AC13" s="19" t="str">
        <f t="shared" si="4"/>
        <v>WV</v>
      </c>
      <c r="AD13" s="19" t="str">
        <f t="shared" si="5"/>
        <v>IFEM02</v>
      </c>
      <c r="AE13" s="18" t="s">
        <v>68</v>
      </c>
      <c r="AF13" s="20">
        <v>330445</v>
      </c>
      <c r="AG13" s="20">
        <v>2723370</v>
      </c>
      <c r="AH13" s="21" t="s">
        <v>89</v>
      </c>
      <c r="AI13" s="18" t="s">
        <v>59</v>
      </c>
      <c r="AJ13" s="18" t="s">
        <v>162</v>
      </c>
      <c r="AK13" s="19">
        <v>111</v>
      </c>
      <c r="AL13" s="19">
        <v>1</v>
      </c>
      <c r="AM13" s="20"/>
      <c r="AN13" s="22"/>
    </row>
    <row r="14" spans="1:40" ht="15.6" hidden="1" x14ac:dyDescent="0.3">
      <c r="A14" s="4" t="str">
        <f t="shared" si="0"/>
        <v>A2560001</v>
      </c>
      <c r="B14" s="11" t="s">
        <v>163</v>
      </c>
      <c r="C14" s="12" t="s">
        <v>164</v>
      </c>
      <c r="D14" s="12">
        <v>876</v>
      </c>
      <c r="E14" s="13" t="s">
        <v>63</v>
      </c>
      <c r="F14" s="14" t="s">
        <v>101</v>
      </c>
      <c r="G14" s="15" t="str">
        <f t="shared" si="1"/>
        <v>米磨登溪_可法橋</v>
      </c>
      <c r="H14" s="15" t="s">
        <v>165</v>
      </c>
      <c r="I14" s="15" t="s">
        <v>166</v>
      </c>
      <c r="J14" s="16">
        <v>2560</v>
      </c>
      <c r="K14" s="15" t="s">
        <v>167</v>
      </c>
      <c r="L14" s="16">
        <v>2560002</v>
      </c>
      <c r="M14" s="15" t="s">
        <v>167</v>
      </c>
      <c r="N14" s="15" t="s">
        <v>168</v>
      </c>
      <c r="O14" s="16" t="s">
        <v>50</v>
      </c>
      <c r="P14" s="16" t="s">
        <v>169</v>
      </c>
      <c r="Q14" s="16" t="s">
        <v>170</v>
      </c>
      <c r="R14" s="16">
        <v>286902</v>
      </c>
      <c r="S14" s="16">
        <v>2702700</v>
      </c>
      <c r="T14" s="16" t="s">
        <v>171</v>
      </c>
      <c r="U14" s="16" t="s">
        <v>54</v>
      </c>
      <c r="V14" s="16" t="str">
        <f t="shared" si="2"/>
        <v>A</v>
      </c>
      <c r="W14" s="16">
        <v>1</v>
      </c>
      <c r="X14" s="16"/>
      <c r="Y14" s="17" t="s">
        <v>172</v>
      </c>
      <c r="Z14" s="18" t="str">
        <f t="shared" si="3"/>
        <v>SRA_WV0012</v>
      </c>
      <c r="AA14" s="18" t="s">
        <v>173</v>
      </c>
      <c r="AB14" s="18" t="s">
        <v>174</v>
      </c>
      <c r="AC14" s="19" t="str">
        <f t="shared" si="4"/>
        <v>WV</v>
      </c>
      <c r="AD14" s="19" t="str">
        <f t="shared" si="5"/>
        <v>IFEM02</v>
      </c>
      <c r="AE14" s="18" t="s">
        <v>175</v>
      </c>
      <c r="AF14" s="20">
        <v>286902</v>
      </c>
      <c r="AG14" s="20">
        <v>2702700</v>
      </c>
      <c r="AH14" s="21" t="s">
        <v>176</v>
      </c>
      <c r="AI14" s="18" t="s">
        <v>59</v>
      </c>
      <c r="AJ14" s="18" t="s">
        <v>162</v>
      </c>
      <c r="AK14" s="19">
        <v>111</v>
      </c>
      <c r="AL14" s="19">
        <v>1</v>
      </c>
      <c r="AM14" s="20"/>
      <c r="AN14" s="22"/>
    </row>
    <row r="15" spans="1:40" ht="15.6" hidden="1" x14ac:dyDescent="0.3">
      <c r="A15" s="4" t="str">
        <f t="shared" si="0"/>
        <v>A2560002</v>
      </c>
      <c r="B15" s="11" t="s">
        <v>177</v>
      </c>
      <c r="C15" s="12" t="s">
        <v>178</v>
      </c>
      <c r="D15" s="12">
        <v>660</v>
      </c>
      <c r="E15" s="13" t="s">
        <v>63</v>
      </c>
      <c r="F15" s="14" t="s">
        <v>64</v>
      </c>
      <c r="G15" s="15" t="str">
        <f t="shared" si="1"/>
        <v>加蘭溪_防砂壩</v>
      </c>
      <c r="H15" s="15" t="s">
        <v>179</v>
      </c>
      <c r="I15" s="15" t="s">
        <v>166</v>
      </c>
      <c r="J15" s="16">
        <v>2560</v>
      </c>
      <c r="K15" s="15" t="s">
        <v>180</v>
      </c>
      <c r="L15" s="16">
        <v>2560007</v>
      </c>
      <c r="M15" s="15" t="s">
        <v>180</v>
      </c>
      <c r="N15" s="15" t="s">
        <v>68</v>
      </c>
      <c r="O15" s="16" t="s">
        <v>50</v>
      </c>
      <c r="P15" s="16" t="s">
        <v>169</v>
      </c>
      <c r="Q15" s="16" t="s">
        <v>181</v>
      </c>
      <c r="R15" s="16">
        <v>297622</v>
      </c>
      <c r="S15" s="16">
        <v>2716090</v>
      </c>
      <c r="T15" s="16" t="s">
        <v>84</v>
      </c>
      <c r="U15" s="16" t="s">
        <v>54</v>
      </c>
      <c r="V15" s="16" t="str">
        <f t="shared" si="2"/>
        <v>A</v>
      </c>
      <c r="W15" s="16">
        <v>1</v>
      </c>
      <c r="X15" s="16"/>
      <c r="Y15" s="17" t="s">
        <v>182</v>
      </c>
      <c r="Z15" s="18" t="str">
        <f t="shared" si="3"/>
        <v>SRA_WV0013</v>
      </c>
      <c r="AA15" s="18" t="s">
        <v>183</v>
      </c>
      <c r="AB15" s="18" t="s">
        <v>72</v>
      </c>
      <c r="AC15" s="19" t="str">
        <f t="shared" si="4"/>
        <v>WV</v>
      </c>
      <c r="AD15" s="19" t="str">
        <f t="shared" si="5"/>
        <v>IFEM02</v>
      </c>
      <c r="AE15" s="18" t="s">
        <v>68</v>
      </c>
      <c r="AF15" s="20">
        <v>297622</v>
      </c>
      <c r="AG15" s="20">
        <v>2716090</v>
      </c>
      <c r="AH15" s="21" t="s">
        <v>89</v>
      </c>
      <c r="AI15" s="18" t="s">
        <v>59</v>
      </c>
      <c r="AJ15" s="18" t="s">
        <v>162</v>
      </c>
      <c r="AK15" s="19">
        <v>111</v>
      </c>
      <c r="AL15" s="19">
        <v>1</v>
      </c>
      <c r="AM15" s="20"/>
      <c r="AN15" s="22"/>
    </row>
    <row r="16" spans="1:40" ht="15.6" hidden="1" x14ac:dyDescent="0.3">
      <c r="A16" s="4" t="str">
        <f t="shared" si="0"/>
        <v>A2560003</v>
      </c>
      <c r="B16" s="11" t="s">
        <v>184</v>
      </c>
      <c r="C16" s="12" t="s">
        <v>185</v>
      </c>
      <c r="D16" s="12">
        <v>874</v>
      </c>
      <c r="E16" s="13" t="s">
        <v>63</v>
      </c>
      <c r="F16" s="14" t="s">
        <v>186</v>
      </c>
      <c r="G16" s="15" t="str">
        <f t="shared" si="1"/>
        <v>碼崙溪_防砂壩02</v>
      </c>
      <c r="H16" s="15" t="s">
        <v>187</v>
      </c>
      <c r="I16" s="15" t="s">
        <v>166</v>
      </c>
      <c r="J16" s="16">
        <v>2560</v>
      </c>
      <c r="K16" s="15" t="s">
        <v>188</v>
      </c>
      <c r="L16" s="16">
        <v>2560013</v>
      </c>
      <c r="M16" s="15" t="s">
        <v>188</v>
      </c>
      <c r="N16" s="15" t="s">
        <v>189</v>
      </c>
      <c r="O16" s="16" t="s">
        <v>50</v>
      </c>
      <c r="P16" s="16" t="s">
        <v>190</v>
      </c>
      <c r="Q16" s="16" t="s">
        <v>191</v>
      </c>
      <c r="R16" s="16">
        <v>304329</v>
      </c>
      <c r="S16" s="16">
        <v>2720770</v>
      </c>
      <c r="T16" s="16" t="s">
        <v>84</v>
      </c>
      <c r="U16" s="16" t="s">
        <v>54</v>
      </c>
      <c r="V16" s="16" t="str">
        <f t="shared" si="2"/>
        <v>A</v>
      </c>
      <c r="W16" s="16">
        <v>1</v>
      </c>
      <c r="X16" s="16"/>
      <c r="Y16" s="17" t="s">
        <v>192</v>
      </c>
      <c r="Z16" s="18" t="str">
        <f t="shared" si="3"/>
        <v>SRA_WV0014</v>
      </c>
      <c r="AA16" s="18" t="s">
        <v>118</v>
      </c>
      <c r="AB16" s="18" t="s">
        <v>72</v>
      </c>
      <c r="AC16" s="19" t="str">
        <f t="shared" si="4"/>
        <v>WV</v>
      </c>
      <c r="AD16" s="19" t="str">
        <f t="shared" si="5"/>
        <v>IFEM02</v>
      </c>
      <c r="AE16" s="18" t="s">
        <v>189</v>
      </c>
      <c r="AF16" s="20">
        <v>304329</v>
      </c>
      <c r="AG16" s="20">
        <v>2720770</v>
      </c>
      <c r="AH16" s="21" t="s">
        <v>193</v>
      </c>
      <c r="AI16" s="18" t="s">
        <v>59</v>
      </c>
      <c r="AJ16" s="18" t="s">
        <v>156</v>
      </c>
      <c r="AK16" s="19">
        <v>111</v>
      </c>
      <c r="AL16" s="19">
        <v>1</v>
      </c>
      <c r="AM16" s="20"/>
      <c r="AN16" s="22"/>
    </row>
    <row r="17" spans="1:40" ht="15.6" hidden="1" x14ac:dyDescent="0.3">
      <c r="A17" s="4" t="str">
        <f t="shared" si="0"/>
        <v>A2560004</v>
      </c>
      <c r="B17" s="11" t="s">
        <v>194</v>
      </c>
      <c r="C17" s="12" t="s">
        <v>195</v>
      </c>
      <c r="D17" s="12">
        <v>652</v>
      </c>
      <c r="E17" s="13" t="s">
        <v>63</v>
      </c>
      <c r="F17" s="14" t="s">
        <v>196</v>
      </c>
      <c r="G17" s="15" t="str">
        <f t="shared" si="1"/>
        <v>碼崙溪_碼崙橋</v>
      </c>
      <c r="H17" s="15" t="s">
        <v>197</v>
      </c>
      <c r="I17" s="15" t="s">
        <v>166</v>
      </c>
      <c r="J17" s="16">
        <v>2560</v>
      </c>
      <c r="K17" s="15" t="s">
        <v>188</v>
      </c>
      <c r="L17" s="16">
        <v>2560013</v>
      </c>
      <c r="M17" s="15" t="s">
        <v>188</v>
      </c>
      <c r="N17" s="15" t="s">
        <v>198</v>
      </c>
      <c r="O17" s="16" t="s">
        <v>50</v>
      </c>
      <c r="P17" s="16" t="s">
        <v>190</v>
      </c>
      <c r="Q17" s="16" t="s">
        <v>191</v>
      </c>
      <c r="R17" s="16">
        <v>303631</v>
      </c>
      <c r="S17" s="16">
        <v>2721820</v>
      </c>
      <c r="T17" s="16" t="s">
        <v>84</v>
      </c>
      <c r="U17" s="16" t="s">
        <v>54</v>
      </c>
      <c r="V17" s="16" t="str">
        <f t="shared" si="2"/>
        <v>A</v>
      </c>
      <c r="W17" s="16">
        <v>1</v>
      </c>
      <c r="X17" s="16"/>
      <c r="Y17" s="17" t="s">
        <v>199</v>
      </c>
      <c r="Z17" s="18" t="str">
        <f t="shared" si="3"/>
        <v>SRA_WV0015</v>
      </c>
      <c r="AA17" s="18" t="s">
        <v>118</v>
      </c>
      <c r="AB17" s="18" t="s">
        <v>72</v>
      </c>
      <c r="AC17" s="19" t="str">
        <f t="shared" si="4"/>
        <v>WV</v>
      </c>
      <c r="AD17" s="19" t="str">
        <f t="shared" si="5"/>
        <v>IFEM02</v>
      </c>
      <c r="AE17" s="18" t="s">
        <v>200</v>
      </c>
      <c r="AF17" s="20">
        <v>303631</v>
      </c>
      <c r="AG17" s="20">
        <v>2721820</v>
      </c>
      <c r="AH17" s="21" t="s">
        <v>193</v>
      </c>
      <c r="AI17" s="18" t="s">
        <v>59</v>
      </c>
      <c r="AJ17" s="18" t="s">
        <v>162</v>
      </c>
      <c r="AK17" s="19">
        <v>111</v>
      </c>
      <c r="AL17" s="19">
        <v>1</v>
      </c>
      <c r="AM17" s="20"/>
      <c r="AN17" s="22"/>
    </row>
    <row r="18" spans="1:40" ht="15.6" hidden="1" x14ac:dyDescent="0.3">
      <c r="A18" s="4" t="str">
        <f t="shared" si="0"/>
        <v>A2560005</v>
      </c>
      <c r="B18" s="11" t="s">
        <v>201</v>
      </c>
      <c r="C18" s="12" t="s">
        <v>202</v>
      </c>
      <c r="D18" s="12">
        <v>657</v>
      </c>
      <c r="E18" s="13" t="s">
        <v>63</v>
      </c>
      <c r="F18" s="14" t="s">
        <v>203</v>
      </c>
      <c r="G18" s="15" t="str">
        <f t="shared" si="1"/>
        <v>打狗溪_4號防砂壩</v>
      </c>
      <c r="H18" s="15" t="s">
        <v>204</v>
      </c>
      <c r="I18" s="15" t="s">
        <v>166</v>
      </c>
      <c r="J18" s="16">
        <v>2560</v>
      </c>
      <c r="K18" s="15" t="s">
        <v>205</v>
      </c>
      <c r="L18" s="16">
        <v>2560016</v>
      </c>
      <c r="M18" s="15" t="s">
        <v>206</v>
      </c>
      <c r="N18" s="15" t="s">
        <v>207</v>
      </c>
      <c r="O18" s="16" t="s">
        <v>50</v>
      </c>
      <c r="P18" s="16" t="s">
        <v>208</v>
      </c>
      <c r="Q18" s="16" t="s">
        <v>209</v>
      </c>
      <c r="R18" s="16">
        <v>307616</v>
      </c>
      <c r="S18" s="16">
        <v>2725620</v>
      </c>
      <c r="T18" s="16" t="s">
        <v>210</v>
      </c>
      <c r="U18" s="16" t="s">
        <v>54</v>
      </c>
      <c r="V18" s="16" t="str">
        <f t="shared" si="2"/>
        <v>A</v>
      </c>
      <c r="W18" s="16">
        <v>1</v>
      </c>
      <c r="X18" s="16"/>
      <c r="Y18" s="17" t="s">
        <v>211</v>
      </c>
      <c r="Z18" s="18" t="str">
        <f t="shared" si="3"/>
        <v>SRA_WV0016</v>
      </c>
      <c r="AA18" s="18" t="s">
        <v>118</v>
      </c>
      <c r="AB18" s="18" t="s">
        <v>72</v>
      </c>
      <c r="AC18" s="19" t="str">
        <f t="shared" si="4"/>
        <v>WV</v>
      </c>
      <c r="AD18" s="19" t="str">
        <f t="shared" si="5"/>
        <v>IFEM02</v>
      </c>
      <c r="AE18" s="18" t="s">
        <v>212</v>
      </c>
      <c r="AF18" s="20">
        <v>307616</v>
      </c>
      <c r="AG18" s="20">
        <v>2725620</v>
      </c>
      <c r="AH18" s="21" t="s">
        <v>193</v>
      </c>
      <c r="AI18" s="18" t="s">
        <v>59</v>
      </c>
      <c r="AJ18" s="18" t="s">
        <v>162</v>
      </c>
      <c r="AK18" s="19">
        <v>111</v>
      </c>
      <c r="AL18" s="19">
        <v>1</v>
      </c>
      <c r="AM18" s="20"/>
      <c r="AN18" s="22"/>
    </row>
    <row r="19" spans="1:40" ht="15.6" hidden="1" x14ac:dyDescent="0.3">
      <c r="A19" s="4" t="str">
        <f t="shared" si="0"/>
        <v>A2560006</v>
      </c>
      <c r="B19" s="11" t="s">
        <v>213</v>
      </c>
      <c r="C19" s="12" t="s">
        <v>214</v>
      </c>
      <c r="D19" s="12">
        <v>649</v>
      </c>
      <c r="E19" s="13" t="s">
        <v>63</v>
      </c>
      <c r="F19" s="14" t="s">
        <v>215</v>
      </c>
      <c r="G19" s="15" t="str">
        <f t="shared" si="1"/>
        <v>崩山湖野溪_無名橋01</v>
      </c>
      <c r="H19" s="15" t="s">
        <v>216</v>
      </c>
      <c r="I19" s="15" t="s">
        <v>166</v>
      </c>
      <c r="J19" s="16">
        <v>2560</v>
      </c>
      <c r="K19" s="15" t="s">
        <v>217</v>
      </c>
      <c r="L19" s="16">
        <v>2560022</v>
      </c>
      <c r="M19" s="15" t="s">
        <v>218</v>
      </c>
      <c r="N19" s="15" t="s">
        <v>219</v>
      </c>
      <c r="O19" s="16" t="s">
        <v>50</v>
      </c>
      <c r="P19" s="16" t="s">
        <v>220</v>
      </c>
      <c r="Q19" s="16" t="s">
        <v>221</v>
      </c>
      <c r="R19" s="16">
        <v>318101</v>
      </c>
      <c r="S19" s="16">
        <v>2739800</v>
      </c>
      <c r="T19" s="16" t="s">
        <v>222</v>
      </c>
      <c r="U19" s="16" t="s">
        <v>54</v>
      </c>
      <c r="V19" s="16" t="str">
        <f t="shared" si="2"/>
        <v>A</v>
      </c>
      <c r="W19" s="16">
        <v>1</v>
      </c>
      <c r="X19" s="16"/>
      <c r="Y19" s="17" t="s">
        <v>223</v>
      </c>
      <c r="Z19" s="18" t="str">
        <f t="shared" si="3"/>
        <v>SRA_WV0017</v>
      </c>
      <c r="AA19" s="18" t="s">
        <v>118</v>
      </c>
      <c r="AB19" s="18" t="s">
        <v>72</v>
      </c>
      <c r="AC19" s="19" t="str">
        <f t="shared" si="4"/>
        <v>WV</v>
      </c>
      <c r="AD19" s="19" t="str">
        <f t="shared" si="5"/>
        <v>IFEM02</v>
      </c>
      <c r="AE19" s="18" t="s">
        <v>219</v>
      </c>
      <c r="AF19" s="20">
        <v>318101</v>
      </c>
      <c r="AG19" s="20">
        <v>2739800</v>
      </c>
      <c r="AH19" s="21" t="s">
        <v>224</v>
      </c>
      <c r="AI19" s="18" t="s">
        <v>59</v>
      </c>
      <c r="AJ19" s="18" t="s">
        <v>162</v>
      </c>
      <c r="AK19" s="19">
        <v>111</v>
      </c>
      <c r="AL19" s="19">
        <v>1</v>
      </c>
      <c r="AM19" s="20"/>
      <c r="AN19" s="22"/>
    </row>
    <row r="20" spans="1:40" ht="15.6" hidden="1" x14ac:dyDescent="0.3">
      <c r="A20" s="4" t="str">
        <f t="shared" si="0"/>
        <v>A2560007</v>
      </c>
      <c r="B20" s="11" t="s">
        <v>225</v>
      </c>
      <c r="C20" s="12" t="s">
        <v>226</v>
      </c>
      <c r="D20" s="12">
        <v>651</v>
      </c>
      <c r="E20" s="13" t="s">
        <v>63</v>
      </c>
      <c r="F20" s="14" t="s">
        <v>227</v>
      </c>
      <c r="G20" s="15" t="str">
        <f t="shared" si="1"/>
        <v>崩山湖野溪_無名橋02</v>
      </c>
      <c r="H20" s="15" t="s">
        <v>228</v>
      </c>
      <c r="I20" s="15" t="s">
        <v>166</v>
      </c>
      <c r="J20" s="16">
        <v>2560</v>
      </c>
      <c r="K20" s="15" t="s">
        <v>217</v>
      </c>
      <c r="L20" s="16">
        <v>2560022</v>
      </c>
      <c r="M20" s="15" t="s">
        <v>218</v>
      </c>
      <c r="N20" s="15" t="s">
        <v>229</v>
      </c>
      <c r="O20" s="16" t="s">
        <v>50</v>
      </c>
      <c r="P20" s="16" t="s">
        <v>220</v>
      </c>
      <c r="Q20" s="16" t="s">
        <v>221</v>
      </c>
      <c r="R20" s="16">
        <v>318047</v>
      </c>
      <c r="S20" s="16">
        <v>2739980</v>
      </c>
      <c r="T20" s="16" t="s">
        <v>222</v>
      </c>
      <c r="U20" s="16" t="s">
        <v>54</v>
      </c>
      <c r="V20" s="16" t="str">
        <f t="shared" si="2"/>
        <v>A</v>
      </c>
      <c r="W20" s="16">
        <v>1</v>
      </c>
      <c r="X20" s="16"/>
      <c r="Y20" s="17" t="s">
        <v>230</v>
      </c>
      <c r="Z20" s="18" t="str">
        <f t="shared" si="3"/>
        <v>SRA_WV0018</v>
      </c>
      <c r="AA20" s="18" t="s">
        <v>118</v>
      </c>
      <c r="AB20" s="18" t="s">
        <v>72</v>
      </c>
      <c r="AC20" s="19" t="str">
        <f t="shared" si="4"/>
        <v>WV</v>
      </c>
      <c r="AD20" s="19" t="str">
        <f t="shared" si="5"/>
        <v>IFEM02</v>
      </c>
      <c r="AE20" s="18" t="s">
        <v>229</v>
      </c>
      <c r="AF20" s="20">
        <v>318047</v>
      </c>
      <c r="AG20" s="20">
        <v>2739980</v>
      </c>
      <c r="AH20" s="21" t="s">
        <v>224</v>
      </c>
      <c r="AI20" s="18" t="s">
        <v>59</v>
      </c>
      <c r="AJ20" s="18" t="s">
        <v>162</v>
      </c>
      <c r="AK20" s="19">
        <v>111</v>
      </c>
      <c r="AL20" s="19">
        <v>1</v>
      </c>
      <c r="AM20" s="20"/>
      <c r="AN20" s="22"/>
    </row>
    <row r="21" spans="1:40" ht="15.6" hidden="1" x14ac:dyDescent="0.3">
      <c r="A21" s="4" t="str">
        <f t="shared" si="0"/>
        <v>A2560008</v>
      </c>
      <c r="B21" s="11" t="s">
        <v>231</v>
      </c>
      <c r="C21" s="12" t="s">
        <v>232</v>
      </c>
      <c r="D21" s="12">
        <v>648</v>
      </c>
      <c r="E21" s="13" t="s">
        <v>63</v>
      </c>
      <c r="F21" s="14" t="s">
        <v>233</v>
      </c>
      <c r="G21" s="15" t="str">
        <f t="shared" si="1"/>
        <v>小礁溪_固床工</v>
      </c>
      <c r="H21" s="15" t="s">
        <v>234</v>
      </c>
      <c r="I21" s="15" t="s">
        <v>166</v>
      </c>
      <c r="J21" s="16">
        <v>2560</v>
      </c>
      <c r="K21" s="15" t="s">
        <v>235</v>
      </c>
      <c r="L21" s="16">
        <v>2560023</v>
      </c>
      <c r="M21" s="15" t="s">
        <v>236</v>
      </c>
      <c r="N21" s="15" t="s">
        <v>94</v>
      </c>
      <c r="O21" s="16" t="s">
        <v>50</v>
      </c>
      <c r="P21" s="16" t="s">
        <v>237</v>
      </c>
      <c r="Q21" s="16" t="s">
        <v>238</v>
      </c>
      <c r="R21" s="16">
        <v>322224</v>
      </c>
      <c r="S21" s="16">
        <v>2744770</v>
      </c>
      <c r="T21" s="16" t="s">
        <v>239</v>
      </c>
      <c r="U21" s="16" t="s">
        <v>54</v>
      </c>
      <c r="V21" s="16" t="str">
        <f t="shared" si="2"/>
        <v>A</v>
      </c>
      <c r="W21" s="16">
        <v>1</v>
      </c>
      <c r="X21" s="16"/>
      <c r="Y21" s="17" t="s">
        <v>240</v>
      </c>
      <c r="Z21" s="18" t="str">
        <f t="shared" si="3"/>
        <v>SRA_WV0019</v>
      </c>
      <c r="AA21" s="18" t="s">
        <v>118</v>
      </c>
      <c r="AB21" s="18" t="s">
        <v>72</v>
      </c>
      <c r="AC21" s="19" t="str">
        <f t="shared" si="4"/>
        <v>WV</v>
      </c>
      <c r="AD21" s="19" t="str">
        <f t="shared" si="5"/>
        <v>IFEM02</v>
      </c>
      <c r="AE21" s="18" t="s">
        <v>94</v>
      </c>
      <c r="AF21" s="20">
        <v>322224</v>
      </c>
      <c r="AG21" s="20">
        <v>2744770</v>
      </c>
      <c r="AH21" s="21" t="s">
        <v>193</v>
      </c>
      <c r="AI21" s="18" t="s">
        <v>59</v>
      </c>
      <c r="AJ21" s="18" t="s">
        <v>162</v>
      </c>
      <c r="AK21" s="19">
        <v>111</v>
      </c>
      <c r="AL21" s="19">
        <v>1</v>
      </c>
      <c r="AM21" s="20"/>
      <c r="AN21" s="22"/>
    </row>
    <row r="22" spans="1:40" ht="15.6" hidden="1" x14ac:dyDescent="0.3">
      <c r="A22" s="4" t="str">
        <f t="shared" si="0"/>
        <v>A2560009</v>
      </c>
      <c r="B22" s="11" t="s">
        <v>241</v>
      </c>
      <c r="C22" s="12" t="s">
        <v>242</v>
      </c>
      <c r="D22" s="12">
        <v>653</v>
      </c>
      <c r="E22" s="13" t="s">
        <v>63</v>
      </c>
      <c r="F22" s="14" t="s">
        <v>243</v>
      </c>
      <c r="G22" s="15" t="str">
        <f t="shared" si="1"/>
        <v>翻社坑溪_寒溪防砂壩</v>
      </c>
      <c r="H22" s="15" t="s">
        <v>244</v>
      </c>
      <c r="I22" s="15" t="s">
        <v>166</v>
      </c>
      <c r="J22" s="16">
        <v>2560</v>
      </c>
      <c r="K22" s="15" t="s">
        <v>245</v>
      </c>
      <c r="L22" s="16">
        <v>2560024</v>
      </c>
      <c r="M22" s="15" t="s">
        <v>245</v>
      </c>
      <c r="N22" s="15" t="s">
        <v>246</v>
      </c>
      <c r="O22" s="16" t="s">
        <v>50</v>
      </c>
      <c r="P22" s="16" t="s">
        <v>190</v>
      </c>
      <c r="Q22" s="16" t="s">
        <v>247</v>
      </c>
      <c r="R22" s="16">
        <v>319315</v>
      </c>
      <c r="S22" s="16">
        <v>2721390</v>
      </c>
      <c r="T22" s="16" t="s">
        <v>84</v>
      </c>
      <c r="U22" s="16" t="s">
        <v>54</v>
      </c>
      <c r="V22" s="16" t="str">
        <f t="shared" si="2"/>
        <v>A</v>
      </c>
      <c r="W22" s="16">
        <v>1</v>
      </c>
      <c r="X22" s="16"/>
      <c r="Y22" s="17" t="s">
        <v>248</v>
      </c>
      <c r="Z22" s="18" t="str">
        <f t="shared" si="3"/>
        <v>SRA_WV0020</v>
      </c>
      <c r="AA22" s="18" t="s">
        <v>118</v>
      </c>
      <c r="AB22" s="18" t="s">
        <v>72</v>
      </c>
      <c r="AC22" s="19" t="str">
        <f t="shared" si="4"/>
        <v>WV</v>
      </c>
      <c r="AD22" s="19" t="str">
        <f t="shared" si="5"/>
        <v>IFEM02</v>
      </c>
      <c r="AE22" s="18" t="s">
        <v>246</v>
      </c>
      <c r="AF22" s="20">
        <v>319315</v>
      </c>
      <c r="AG22" s="20">
        <v>2721390</v>
      </c>
      <c r="AH22" s="21" t="s">
        <v>89</v>
      </c>
      <c r="AI22" s="18" t="s">
        <v>59</v>
      </c>
      <c r="AJ22" s="18" t="s">
        <v>162</v>
      </c>
      <c r="AK22" s="19">
        <v>111</v>
      </c>
      <c r="AL22" s="19">
        <v>1</v>
      </c>
      <c r="AM22" s="20"/>
      <c r="AN22" s="22"/>
    </row>
    <row r="23" spans="1:40" ht="15.6" hidden="1" x14ac:dyDescent="0.3">
      <c r="A23" s="4" t="str">
        <f t="shared" si="0"/>
        <v>A2560010</v>
      </c>
      <c r="B23" s="11" t="s">
        <v>249</v>
      </c>
      <c r="C23" s="12" t="s">
        <v>250</v>
      </c>
      <c r="D23" s="12">
        <v>995</v>
      </c>
      <c r="E23" s="13" t="s">
        <v>63</v>
      </c>
      <c r="F23" s="14" t="s">
        <v>251</v>
      </c>
      <c r="G23" s="15" t="str">
        <f t="shared" si="1"/>
        <v>打狗溪_3號防砂壩</v>
      </c>
      <c r="H23" s="15" t="s">
        <v>204</v>
      </c>
      <c r="I23" s="15" t="s">
        <v>166</v>
      </c>
      <c r="J23" s="16">
        <v>2560</v>
      </c>
      <c r="K23" s="15" t="s">
        <v>206</v>
      </c>
      <c r="L23" s="16">
        <v>2560025</v>
      </c>
      <c r="M23" s="15" t="s">
        <v>206</v>
      </c>
      <c r="N23" s="15" t="s">
        <v>252</v>
      </c>
      <c r="O23" s="16" t="s">
        <v>50</v>
      </c>
      <c r="P23" s="16" t="s">
        <v>190</v>
      </c>
      <c r="Q23" s="16" t="s">
        <v>253</v>
      </c>
      <c r="R23" s="16">
        <v>321461</v>
      </c>
      <c r="S23" s="16">
        <v>2724480</v>
      </c>
      <c r="T23" s="16" t="s">
        <v>84</v>
      </c>
      <c r="U23" s="16" t="s">
        <v>54</v>
      </c>
      <c r="V23" s="16" t="str">
        <f t="shared" si="2"/>
        <v>A</v>
      </c>
      <c r="W23" s="16">
        <v>1</v>
      </c>
      <c r="X23" s="16"/>
      <c r="Y23" s="17" t="s">
        <v>254</v>
      </c>
      <c r="Z23" s="18" t="str">
        <f t="shared" si="3"/>
        <v>SRA_WV0021</v>
      </c>
      <c r="AA23" s="18" t="s">
        <v>118</v>
      </c>
      <c r="AB23" s="18" t="s">
        <v>72</v>
      </c>
      <c r="AC23" s="19" t="str">
        <f t="shared" si="4"/>
        <v>WV</v>
      </c>
      <c r="AD23" s="19" t="str">
        <f t="shared" si="5"/>
        <v>IFEM02</v>
      </c>
      <c r="AE23" s="18" t="s">
        <v>255</v>
      </c>
      <c r="AF23" s="20">
        <v>321461</v>
      </c>
      <c r="AG23" s="20">
        <v>2724480</v>
      </c>
      <c r="AH23" s="21" t="s">
        <v>256</v>
      </c>
      <c r="AI23" s="18" t="s">
        <v>257</v>
      </c>
      <c r="AJ23" s="18"/>
      <c r="AK23" s="19">
        <v>111</v>
      </c>
      <c r="AL23" s="19">
        <v>1</v>
      </c>
      <c r="AM23" s="20"/>
      <c r="AN23" s="22"/>
    </row>
    <row r="24" spans="1:40" s="26" customFormat="1" ht="15.6" hidden="1" x14ac:dyDescent="0.3">
      <c r="A24" s="4" t="str">
        <f t="shared" si="0"/>
        <v>A2560011</v>
      </c>
      <c r="B24" s="11" t="s">
        <v>258</v>
      </c>
      <c r="C24" s="12" t="s">
        <v>259</v>
      </c>
      <c r="D24" s="12">
        <v>877</v>
      </c>
      <c r="E24" s="13" t="s">
        <v>260</v>
      </c>
      <c r="F24" s="14" t="s">
        <v>261</v>
      </c>
      <c r="G24" s="15" t="str">
        <f t="shared" si="1"/>
        <v>加納富溪_敦厚橋</v>
      </c>
      <c r="H24" s="15" t="s">
        <v>262</v>
      </c>
      <c r="I24" s="15" t="s">
        <v>166</v>
      </c>
      <c r="J24" s="16">
        <v>2560</v>
      </c>
      <c r="K24" s="15" t="s">
        <v>263</v>
      </c>
      <c r="L24" s="16">
        <v>2560005</v>
      </c>
      <c r="M24" s="15" t="s">
        <v>264</v>
      </c>
      <c r="N24" s="15" t="s">
        <v>265</v>
      </c>
      <c r="O24" s="16" t="s">
        <v>266</v>
      </c>
      <c r="P24" s="16" t="s">
        <v>190</v>
      </c>
      <c r="Q24" s="16" t="s">
        <v>267</v>
      </c>
      <c r="R24" s="16">
        <v>296213</v>
      </c>
      <c r="S24" s="16">
        <v>2714820</v>
      </c>
      <c r="T24" s="16" t="s">
        <v>171</v>
      </c>
      <c r="U24" s="16" t="s">
        <v>54</v>
      </c>
      <c r="V24" s="16" t="str">
        <f t="shared" si="2"/>
        <v>A</v>
      </c>
      <c r="W24" s="16">
        <v>1</v>
      </c>
      <c r="X24" s="16"/>
      <c r="Y24" s="17" t="s">
        <v>268</v>
      </c>
      <c r="Z24" s="18" t="str">
        <f t="shared" si="3"/>
        <v>SRA_WV0022</v>
      </c>
      <c r="AA24" s="18" t="s">
        <v>118</v>
      </c>
      <c r="AB24" s="18" t="s">
        <v>72</v>
      </c>
      <c r="AC24" s="19" t="str">
        <f t="shared" si="4"/>
        <v>WV</v>
      </c>
      <c r="AD24" s="19" t="str">
        <f t="shared" si="5"/>
        <v>IFEM02</v>
      </c>
      <c r="AE24" s="18" t="s">
        <v>269</v>
      </c>
      <c r="AF24" s="20">
        <v>296213</v>
      </c>
      <c r="AG24" s="20">
        <v>2714820</v>
      </c>
      <c r="AH24" s="21" t="s">
        <v>270</v>
      </c>
      <c r="AI24" s="18" t="s">
        <v>59</v>
      </c>
      <c r="AJ24" s="18" t="s">
        <v>162</v>
      </c>
      <c r="AK24" s="19">
        <v>111</v>
      </c>
      <c r="AL24" s="19">
        <v>1</v>
      </c>
      <c r="AM24" s="20"/>
      <c r="AN24" s="22"/>
    </row>
    <row r="25" spans="1:40" ht="15.6" hidden="1" x14ac:dyDescent="0.3">
      <c r="A25" s="4" t="str">
        <f t="shared" si="0"/>
        <v>A2560012</v>
      </c>
      <c r="B25" s="11" t="s">
        <v>271</v>
      </c>
      <c r="C25" s="12" t="s">
        <v>272</v>
      </c>
      <c r="D25" s="12">
        <v>878</v>
      </c>
      <c r="E25" s="13" t="s">
        <v>63</v>
      </c>
      <c r="F25" s="14" t="s">
        <v>273</v>
      </c>
      <c r="G25" s="15" t="str">
        <f t="shared" si="1"/>
        <v>德荃溪(宜縣DF069)_德荃橋</v>
      </c>
      <c r="H25" s="15" t="s">
        <v>274</v>
      </c>
      <c r="I25" s="15" t="s">
        <v>166</v>
      </c>
      <c r="J25" s="16">
        <v>2560</v>
      </c>
      <c r="K25" s="15" t="s">
        <v>275</v>
      </c>
      <c r="L25" s="16">
        <v>2560005</v>
      </c>
      <c r="M25" s="15" t="s">
        <v>276</v>
      </c>
      <c r="N25" s="15" t="s">
        <v>277</v>
      </c>
      <c r="O25" s="16" t="s">
        <v>50</v>
      </c>
      <c r="P25" s="16" t="s">
        <v>190</v>
      </c>
      <c r="Q25" s="16" t="s">
        <v>181</v>
      </c>
      <c r="R25" s="16">
        <v>296213</v>
      </c>
      <c r="S25" s="16">
        <v>2714820</v>
      </c>
      <c r="T25" s="16" t="s">
        <v>171</v>
      </c>
      <c r="U25" s="16" t="s">
        <v>54</v>
      </c>
      <c r="V25" s="16" t="str">
        <f t="shared" si="2"/>
        <v>A</v>
      </c>
      <c r="W25" s="16">
        <v>1</v>
      </c>
      <c r="X25" s="16"/>
      <c r="Y25" s="17" t="s">
        <v>278</v>
      </c>
      <c r="Z25" s="18" t="str">
        <f t="shared" si="3"/>
        <v>SRA_WV0023</v>
      </c>
      <c r="AA25" s="18" t="s">
        <v>279</v>
      </c>
      <c r="AB25" s="18" t="s">
        <v>174</v>
      </c>
      <c r="AC25" s="19" t="str">
        <f t="shared" si="4"/>
        <v>WV</v>
      </c>
      <c r="AD25" s="19" t="str">
        <f t="shared" si="5"/>
        <v>IFEM02</v>
      </c>
      <c r="AE25" s="18" t="s">
        <v>280</v>
      </c>
      <c r="AF25" s="20">
        <v>296213</v>
      </c>
      <c r="AG25" s="20">
        <v>2714820</v>
      </c>
      <c r="AH25" s="21" t="s">
        <v>281</v>
      </c>
      <c r="AI25" s="18" t="s">
        <v>282</v>
      </c>
      <c r="AJ25" s="18" t="s">
        <v>162</v>
      </c>
      <c r="AK25" s="19">
        <v>111</v>
      </c>
      <c r="AL25" s="19">
        <v>1</v>
      </c>
      <c r="AM25" s="20"/>
      <c r="AN25" s="22"/>
    </row>
    <row r="26" spans="1:40" ht="15.6" hidden="1" x14ac:dyDescent="0.3">
      <c r="A26" s="4" t="str">
        <f t="shared" si="0"/>
        <v>A2560013</v>
      </c>
      <c r="B26" s="11" t="s">
        <v>283</v>
      </c>
      <c r="C26" s="12" t="s">
        <v>284</v>
      </c>
      <c r="D26" s="12">
        <v>879</v>
      </c>
      <c r="E26" s="13" t="s">
        <v>63</v>
      </c>
      <c r="F26" s="14" t="s">
        <v>285</v>
      </c>
      <c r="G26" s="15" t="str">
        <f t="shared" si="1"/>
        <v>美優溪_美優溪防砂壩</v>
      </c>
      <c r="H26" s="15" t="s">
        <v>286</v>
      </c>
      <c r="I26" s="15" t="s">
        <v>166</v>
      </c>
      <c r="J26" s="16">
        <v>2560</v>
      </c>
      <c r="K26" s="15" t="s">
        <v>287</v>
      </c>
      <c r="L26" s="16">
        <v>2560001</v>
      </c>
      <c r="M26" s="15" t="s">
        <v>288</v>
      </c>
      <c r="N26" s="15" t="s">
        <v>289</v>
      </c>
      <c r="O26" s="16" t="s">
        <v>50</v>
      </c>
      <c r="P26" s="16" t="s">
        <v>190</v>
      </c>
      <c r="Q26" s="16" t="s">
        <v>170</v>
      </c>
      <c r="R26" s="16">
        <v>288946</v>
      </c>
      <c r="S26" s="16">
        <v>2704280</v>
      </c>
      <c r="T26" s="16" t="s">
        <v>171</v>
      </c>
      <c r="U26" s="16" t="s">
        <v>54</v>
      </c>
      <c r="V26" s="16" t="str">
        <f t="shared" si="2"/>
        <v>A</v>
      </c>
      <c r="W26" s="16">
        <v>1</v>
      </c>
      <c r="X26" s="16"/>
      <c r="Y26" s="17" t="s">
        <v>290</v>
      </c>
      <c r="Z26" s="18" t="str">
        <f t="shared" si="3"/>
        <v>SRA_WV0024</v>
      </c>
      <c r="AA26" s="18" t="s">
        <v>118</v>
      </c>
      <c r="AB26" s="18" t="s">
        <v>72</v>
      </c>
      <c r="AC26" s="19" t="str">
        <f t="shared" si="4"/>
        <v>WV</v>
      </c>
      <c r="AD26" s="19" t="str">
        <f t="shared" si="5"/>
        <v>IFEM02</v>
      </c>
      <c r="AE26" s="18" t="s">
        <v>291</v>
      </c>
      <c r="AF26" s="20">
        <v>288946</v>
      </c>
      <c r="AG26" s="20">
        <v>2704280</v>
      </c>
      <c r="AH26" s="21" t="s">
        <v>270</v>
      </c>
      <c r="AI26" s="18" t="s">
        <v>282</v>
      </c>
      <c r="AJ26" s="18" t="s">
        <v>162</v>
      </c>
      <c r="AK26" s="19">
        <v>111</v>
      </c>
      <c r="AL26" s="19">
        <v>1</v>
      </c>
      <c r="AM26" s="20"/>
      <c r="AN26" s="22"/>
    </row>
    <row r="27" spans="1:40" ht="15.6" x14ac:dyDescent="0.3">
      <c r="A27" s="4" t="str">
        <f t="shared" si="0"/>
        <v>A2560013</v>
      </c>
      <c r="B27" s="11" t="s">
        <v>292</v>
      </c>
      <c r="C27" s="12" t="s">
        <v>293</v>
      </c>
      <c r="D27" s="27" t="s">
        <v>294</v>
      </c>
      <c r="E27" s="13" t="s">
        <v>63</v>
      </c>
      <c r="F27" s="14" t="s">
        <v>285</v>
      </c>
      <c r="G27" s="15" t="str">
        <f t="shared" si="1"/>
        <v>美優溪_美優溪防砂壩</v>
      </c>
      <c r="H27" s="15" t="s">
        <v>286</v>
      </c>
      <c r="I27" s="15" t="s">
        <v>166</v>
      </c>
      <c r="J27" s="16">
        <v>2560</v>
      </c>
      <c r="K27" s="15" t="s">
        <v>287</v>
      </c>
      <c r="L27" s="16">
        <v>2560001</v>
      </c>
      <c r="M27" s="15" t="s">
        <v>288</v>
      </c>
      <c r="N27" s="15" t="s">
        <v>289</v>
      </c>
      <c r="O27" s="16" t="s">
        <v>50</v>
      </c>
      <c r="P27" s="16" t="s">
        <v>190</v>
      </c>
      <c r="Q27" s="16" t="s">
        <v>170</v>
      </c>
      <c r="R27" s="16">
        <v>288809</v>
      </c>
      <c r="S27" s="16">
        <v>2704209</v>
      </c>
      <c r="T27" s="16" t="s">
        <v>171</v>
      </c>
      <c r="U27" s="16" t="s">
        <v>54</v>
      </c>
      <c r="V27" s="16" t="str">
        <f t="shared" si="2"/>
        <v>A</v>
      </c>
      <c r="W27" s="16">
        <v>1</v>
      </c>
      <c r="X27" s="16"/>
      <c r="Y27" s="17" t="s">
        <v>295</v>
      </c>
      <c r="Z27" s="18" t="str">
        <f t="shared" si="3"/>
        <v>SRA_W0001</v>
      </c>
      <c r="AA27" s="18" t="s">
        <v>296</v>
      </c>
      <c r="AB27" s="18" t="s">
        <v>297</v>
      </c>
      <c r="AC27" s="19" t="str">
        <f t="shared" si="4"/>
        <v>W</v>
      </c>
      <c r="AD27" s="19" t="str">
        <f t="shared" si="5"/>
        <v>SINO01</v>
      </c>
      <c r="AE27" s="20" t="s">
        <v>291</v>
      </c>
      <c r="AF27" s="20">
        <v>288809</v>
      </c>
      <c r="AG27" s="20">
        <v>2704209</v>
      </c>
      <c r="AH27" s="21" t="s">
        <v>298</v>
      </c>
      <c r="AI27" s="18" t="s">
        <v>282</v>
      </c>
      <c r="AJ27" s="18" t="s">
        <v>162</v>
      </c>
      <c r="AK27" s="19">
        <v>111</v>
      </c>
      <c r="AL27" s="19">
        <v>1</v>
      </c>
      <c r="AM27" s="20"/>
      <c r="AN27" s="24" t="s">
        <v>299</v>
      </c>
    </row>
    <row r="28" spans="1:40" ht="15.6" x14ac:dyDescent="0.3">
      <c r="A28" s="4" t="str">
        <f t="shared" si="0"/>
        <v>A2560013</v>
      </c>
      <c r="B28" s="11" t="s">
        <v>300</v>
      </c>
      <c r="C28" s="12" t="s">
        <v>293</v>
      </c>
      <c r="D28" s="27" t="s">
        <v>301</v>
      </c>
      <c r="E28" s="13" t="s">
        <v>63</v>
      </c>
      <c r="F28" s="14" t="s">
        <v>285</v>
      </c>
      <c r="G28" s="15" t="str">
        <f t="shared" si="1"/>
        <v>美優溪_美優溪防砂壩</v>
      </c>
      <c r="H28" s="15" t="s">
        <v>286</v>
      </c>
      <c r="I28" s="15" t="s">
        <v>166</v>
      </c>
      <c r="J28" s="16">
        <v>2560</v>
      </c>
      <c r="K28" s="15" t="s">
        <v>287</v>
      </c>
      <c r="L28" s="16">
        <v>2560001</v>
      </c>
      <c r="M28" s="15" t="s">
        <v>288</v>
      </c>
      <c r="N28" s="15" t="s">
        <v>289</v>
      </c>
      <c r="O28" s="16" t="s">
        <v>50</v>
      </c>
      <c r="P28" s="16" t="s">
        <v>190</v>
      </c>
      <c r="Q28" s="16" t="s">
        <v>302</v>
      </c>
      <c r="R28" s="16">
        <v>288809</v>
      </c>
      <c r="S28" s="16">
        <v>2704209</v>
      </c>
      <c r="T28" s="16" t="s">
        <v>171</v>
      </c>
      <c r="U28" s="16" t="s">
        <v>54</v>
      </c>
      <c r="V28" s="16" t="str">
        <f t="shared" si="2"/>
        <v>A</v>
      </c>
      <c r="W28" s="16">
        <v>1</v>
      </c>
      <c r="X28" s="16"/>
      <c r="Y28" s="17" t="s">
        <v>303</v>
      </c>
      <c r="Z28" s="18" t="str">
        <f t="shared" si="3"/>
        <v>SRA_S0001</v>
      </c>
      <c r="AA28" s="18" t="s">
        <v>304</v>
      </c>
      <c r="AB28" s="18" t="s">
        <v>305</v>
      </c>
      <c r="AC28" s="19" t="str">
        <f t="shared" si="4"/>
        <v>S</v>
      </c>
      <c r="AD28" s="19" t="str">
        <f t="shared" si="5"/>
        <v>SINO02</v>
      </c>
      <c r="AE28" s="20" t="s">
        <v>291</v>
      </c>
      <c r="AF28" s="20">
        <v>288809</v>
      </c>
      <c r="AG28" s="20">
        <v>2704209</v>
      </c>
      <c r="AH28" s="21" t="s">
        <v>306</v>
      </c>
      <c r="AI28" s="18" t="s">
        <v>282</v>
      </c>
      <c r="AJ28" s="18" t="s">
        <v>162</v>
      </c>
      <c r="AK28" s="19">
        <v>111</v>
      </c>
      <c r="AL28" s="19">
        <v>1</v>
      </c>
      <c r="AM28" s="20"/>
      <c r="AN28" s="22"/>
    </row>
    <row r="29" spans="1:40" ht="15.6" hidden="1" x14ac:dyDescent="0.3">
      <c r="A29" s="4" t="str">
        <f t="shared" si="0"/>
        <v>A2570001</v>
      </c>
      <c r="B29" s="11" t="s">
        <v>307</v>
      </c>
      <c r="C29" s="12" t="s">
        <v>308</v>
      </c>
      <c r="D29" s="12">
        <v>659</v>
      </c>
      <c r="E29" s="13" t="s">
        <v>63</v>
      </c>
      <c r="F29" s="14" t="s">
        <v>101</v>
      </c>
      <c r="G29" s="15" t="str">
        <f t="shared" si="1"/>
        <v>得子口溪_防砂壩</v>
      </c>
      <c r="H29" s="15" t="s">
        <v>309</v>
      </c>
      <c r="I29" s="15" t="s">
        <v>310</v>
      </c>
      <c r="J29" s="16">
        <v>2570</v>
      </c>
      <c r="K29" s="15" t="s">
        <v>311</v>
      </c>
      <c r="L29" s="16">
        <v>2570001</v>
      </c>
      <c r="M29" s="15" t="s">
        <v>310</v>
      </c>
      <c r="N29" s="15" t="s">
        <v>68</v>
      </c>
      <c r="O29" s="16" t="s">
        <v>50</v>
      </c>
      <c r="P29" s="16" t="s">
        <v>237</v>
      </c>
      <c r="Q29" s="16" t="s">
        <v>312</v>
      </c>
      <c r="R29" s="16">
        <v>325550</v>
      </c>
      <c r="S29" s="16">
        <v>2747260</v>
      </c>
      <c r="T29" s="16" t="s">
        <v>222</v>
      </c>
      <c r="U29" s="16" t="s">
        <v>54</v>
      </c>
      <c r="V29" s="16" t="str">
        <f t="shared" si="2"/>
        <v>A</v>
      </c>
      <c r="W29" s="16">
        <v>1</v>
      </c>
      <c r="X29" s="16"/>
      <c r="Y29" s="17" t="s">
        <v>313</v>
      </c>
      <c r="Z29" s="18" t="str">
        <f t="shared" si="3"/>
        <v>SRA_WV0025</v>
      </c>
      <c r="AA29" s="18" t="s">
        <v>118</v>
      </c>
      <c r="AB29" s="18" t="s">
        <v>314</v>
      </c>
      <c r="AC29" s="19" t="str">
        <f t="shared" si="4"/>
        <v>WV</v>
      </c>
      <c r="AD29" s="19" t="str">
        <f t="shared" si="5"/>
        <v>IFEM02</v>
      </c>
      <c r="AE29" s="18" t="s">
        <v>68</v>
      </c>
      <c r="AF29" s="20">
        <v>325550</v>
      </c>
      <c r="AG29" s="20">
        <v>2747260</v>
      </c>
      <c r="AH29" s="21" t="s">
        <v>193</v>
      </c>
      <c r="AI29" s="18" t="s">
        <v>59</v>
      </c>
      <c r="AJ29" s="18" t="s">
        <v>162</v>
      </c>
      <c r="AK29" s="19">
        <v>111</v>
      </c>
      <c r="AL29" s="19">
        <v>1</v>
      </c>
      <c r="AM29" s="20"/>
      <c r="AN29" s="22"/>
    </row>
    <row r="30" spans="1:40" ht="15.6" hidden="1" x14ac:dyDescent="0.3">
      <c r="A30" s="4" t="str">
        <f t="shared" si="0"/>
        <v>A2570002</v>
      </c>
      <c r="B30" s="11" t="s">
        <v>315</v>
      </c>
      <c r="C30" s="12" t="s">
        <v>316</v>
      </c>
      <c r="D30" s="12">
        <v>655</v>
      </c>
      <c r="E30" s="13" t="s">
        <v>63</v>
      </c>
      <c r="F30" s="14" t="s">
        <v>317</v>
      </c>
      <c r="G30" s="15" t="str">
        <f t="shared" si="1"/>
        <v>林美溪_防砂壩</v>
      </c>
      <c r="H30" s="15" t="s">
        <v>318</v>
      </c>
      <c r="I30" s="15" t="s">
        <v>310</v>
      </c>
      <c r="J30" s="16">
        <v>2570</v>
      </c>
      <c r="K30" s="15" t="s">
        <v>311</v>
      </c>
      <c r="L30" s="16">
        <v>2570001</v>
      </c>
      <c r="M30" s="15" t="s">
        <v>319</v>
      </c>
      <c r="N30" s="15" t="s">
        <v>68</v>
      </c>
      <c r="O30" s="16" t="s">
        <v>50</v>
      </c>
      <c r="P30" s="16" t="s">
        <v>237</v>
      </c>
      <c r="Q30" s="16" t="s">
        <v>320</v>
      </c>
      <c r="R30" s="16">
        <v>324037</v>
      </c>
      <c r="S30" s="16">
        <v>2745440</v>
      </c>
      <c r="T30" s="16" t="s">
        <v>116</v>
      </c>
      <c r="U30" s="16" t="s">
        <v>54</v>
      </c>
      <c r="V30" s="16" t="str">
        <f t="shared" si="2"/>
        <v>A</v>
      </c>
      <c r="W30" s="16">
        <v>1</v>
      </c>
      <c r="X30" s="16"/>
      <c r="Y30" s="17" t="s">
        <v>321</v>
      </c>
      <c r="Z30" s="18" t="str">
        <f t="shared" si="3"/>
        <v>SRA_WV0026</v>
      </c>
      <c r="AA30" s="18" t="s">
        <v>118</v>
      </c>
      <c r="AB30" s="18" t="s">
        <v>72</v>
      </c>
      <c r="AC30" s="19" t="str">
        <f t="shared" si="4"/>
        <v>WV</v>
      </c>
      <c r="AD30" s="19" t="str">
        <f t="shared" si="5"/>
        <v>IFEM02</v>
      </c>
      <c r="AE30" s="18" t="s">
        <v>68</v>
      </c>
      <c r="AF30" s="20">
        <v>324037</v>
      </c>
      <c r="AG30" s="20">
        <v>2745440</v>
      </c>
      <c r="AH30" s="21" t="s">
        <v>224</v>
      </c>
      <c r="AI30" s="18" t="s">
        <v>59</v>
      </c>
      <c r="AJ30" s="18" t="s">
        <v>162</v>
      </c>
      <c r="AK30" s="19">
        <v>111</v>
      </c>
      <c r="AL30" s="19">
        <v>1</v>
      </c>
      <c r="AM30" s="20"/>
      <c r="AN30" s="22"/>
    </row>
    <row r="31" spans="1:40" s="25" customFormat="1" ht="15.6" hidden="1" x14ac:dyDescent="0.3">
      <c r="A31" s="4" t="str">
        <f t="shared" si="0"/>
        <v>A2590001</v>
      </c>
      <c r="B31" s="11" t="s">
        <v>322</v>
      </c>
      <c r="C31" s="12" t="s">
        <v>323</v>
      </c>
      <c r="D31" s="12">
        <v>885</v>
      </c>
      <c r="E31" s="13" t="s">
        <v>63</v>
      </c>
      <c r="F31" s="14" t="s">
        <v>101</v>
      </c>
      <c r="G31" s="15" t="str">
        <f t="shared" si="1"/>
        <v>福德坑溪_防砂壩</v>
      </c>
      <c r="H31" s="15" t="s">
        <v>324</v>
      </c>
      <c r="I31" s="15" t="s">
        <v>325</v>
      </c>
      <c r="J31" s="16">
        <v>2590</v>
      </c>
      <c r="K31" s="15" t="s">
        <v>326</v>
      </c>
      <c r="L31" s="16">
        <v>2590001</v>
      </c>
      <c r="M31" s="15" t="s">
        <v>326</v>
      </c>
      <c r="N31" s="15" t="s">
        <v>68</v>
      </c>
      <c r="O31" s="16" t="s">
        <v>50</v>
      </c>
      <c r="P31" s="16" t="s">
        <v>327</v>
      </c>
      <c r="Q31" s="16" t="s">
        <v>328</v>
      </c>
      <c r="R31" s="16">
        <v>331649</v>
      </c>
      <c r="S31" s="16">
        <v>2751233</v>
      </c>
      <c r="T31" s="16" t="s">
        <v>116</v>
      </c>
      <c r="U31" s="16" t="s">
        <v>54</v>
      </c>
      <c r="V31" s="16" t="str">
        <f t="shared" si="2"/>
        <v>A</v>
      </c>
      <c r="W31" s="16">
        <v>1</v>
      </c>
      <c r="X31" s="16"/>
      <c r="Y31" s="17" t="s">
        <v>329</v>
      </c>
      <c r="Z31" s="18" t="str">
        <f t="shared" si="3"/>
        <v>SRA_WV0027</v>
      </c>
      <c r="AA31" s="18" t="s">
        <v>118</v>
      </c>
      <c r="AB31" s="18" t="s">
        <v>72</v>
      </c>
      <c r="AC31" s="19" t="str">
        <f t="shared" si="4"/>
        <v>WV</v>
      </c>
      <c r="AD31" s="19" t="str">
        <f t="shared" si="5"/>
        <v>IFEM02</v>
      </c>
      <c r="AE31" s="18" t="s">
        <v>330</v>
      </c>
      <c r="AF31" s="20">
        <v>331649</v>
      </c>
      <c r="AG31" s="20">
        <v>2751233</v>
      </c>
      <c r="AH31" s="21" t="s">
        <v>331</v>
      </c>
      <c r="AI31" s="18" t="s">
        <v>121</v>
      </c>
      <c r="AJ31" s="28"/>
      <c r="AK31" s="19"/>
      <c r="AL31" s="19">
        <v>1</v>
      </c>
      <c r="AM31" s="23"/>
      <c r="AN31" s="24" t="s">
        <v>299</v>
      </c>
    </row>
    <row r="32" spans="1:40" s="25" customFormat="1" ht="15.6" hidden="1" x14ac:dyDescent="0.3">
      <c r="A32" s="4" t="str">
        <f t="shared" si="0"/>
        <v>A2590002</v>
      </c>
      <c r="B32" s="11" t="s">
        <v>332</v>
      </c>
      <c r="C32" s="12" t="s">
        <v>333</v>
      </c>
      <c r="D32" s="12">
        <v>884</v>
      </c>
      <c r="E32" s="13" t="s">
        <v>63</v>
      </c>
      <c r="F32" s="14" t="s">
        <v>317</v>
      </c>
      <c r="G32" s="15" t="str">
        <f t="shared" si="1"/>
        <v>福德坑溪_護岸01</v>
      </c>
      <c r="H32" s="15" t="s">
        <v>334</v>
      </c>
      <c r="I32" s="15" t="s">
        <v>325</v>
      </c>
      <c r="J32" s="16">
        <v>2590</v>
      </c>
      <c r="K32" s="15" t="s">
        <v>326</v>
      </c>
      <c r="L32" s="16">
        <v>2590001</v>
      </c>
      <c r="M32" s="15" t="s">
        <v>326</v>
      </c>
      <c r="N32" s="15" t="s">
        <v>335</v>
      </c>
      <c r="O32" s="16" t="s">
        <v>50</v>
      </c>
      <c r="P32" s="16" t="s">
        <v>327</v>
      </c>
      <c r="Q32" s="16" t="s">
        <v>328</v>
      </c>
      <c r="R32" s="16">
        <v>331672</v>
      </c>
      <c r="S32" s="16">
        <v>2751241</v>
      </c>
      <c r="T32" s="16" t="s">
        <v>116</v>
      </c>
      <c r="U32" s="16" t="s">
        <v>54</v>
      </c>
      <c r="V32" s="16" t="str">
        <f t="shared" si="2"/>
        <v>A</v>
      </c>
      <c r="W32" s="16">
        <v>1</v>
      </c>
      <c r="X32" s="16"/>
      <c r="Y32" s="17" t="s">
        <v>336</v>
      </c>
      <c r="Z32" s="18" t="str">
        <f t="shared" si="3"/>
        <v>SRA_WV0028</v>
      </c>
      <c r="AA32" s="18" t="s">
        <v>337</v>
      </c>
      <c r="AB32" s="18" t="s">
        <v>72</v>
      </c>
      <c r="AC32" s="19" t="str">
        <f t="shared" si="4"/>
        <v>WV</v>
      </c>
      <c r="AD32" s="19" t="str">
        <f t="shared" si="5"/>
        <v>IFEM02</v>
      </c>
      <c r="AE32" s="18" t="s">
        <v>338</v>
      </c>
      <c r="AF32" s="20">
        <v>331672</v>
      </c>
      <c r="AG32" s="20">
        <v>2751241</v>
      </c>
      <c r="AH32" s="21" t="s">
        <v>331</v>
      </c>
      <c r="AI32" s="18" t="s">
        <v>121</v>
      </c>
      <c r="AJ32" s="28"/>
      <c r="AK32" s="19"/>
      <c r="AL32" s="19">
        <v>1</v>
      </c>
      <c r="AM32" s="23"/>
      <c r="AN32" s="24" t="s">
        <v>299</v>
      </c>
    </row>
    <row r="33" spans="1:40" s="25" customFormat="1" ht="15.6" hidden="1" x14ac:dyDescent="0.3">
      <c r="A33" s="4" t="str">
        <f t="shared" si="0"/>
        <v>A2590003</v>
      </c>
      <c r="B33" s="11" t="s">
        <v>339</v>
      </c>
      <c r="C33" s="12" t="s">
        <v>340</v>
      </c>
      <c r="D33" s="12">
        <v>886</v>
      </c>
      <c r="E33" s="13" t="s">
        <v>63</v>
      </c>
      <c r="F33" s="14" t="s">
        <v>186</v>
      </c>
      <c r="G33" s="15" t="str">
        <f t="shared" si="1"/>
        <v>福德坑溪_護岸02</v>
      </c>
      <c r="H33" s="15" t="s">
        <v>341</v>
      </c>
      <c r="I33" s="15" t="s">
        <v>325</v>
      </c>
      <c r="J33" s="16">
        <v>2590</v>
      </c>
      <c r="K33" s="15" t="s">
        <v>326</v>
      </c>
      <c r="L33" s="16">
        <v>2590001</v>
      </c>
      <c r="M33" s="15" t="s">
        <v>326</v>
      </c>
      <c r="N33" s="15" t="s">
        <v>342</v>
      </c>
      <c r="O33" s="16" t="s">
        <v>50</v>
      </c>
      <c r="P33" s="16" t="s">
        <v>327</v>
      </c>
      <c r="Q33" s="16" t="s">
        <v>328</v>
      </c>
      <c r="R33" s="16">
        <v>331682</v>
      </c>
      <c r="S33" s="16">
        <v>2751253</v>
      </c>
      <c r="T33" s="16" t="s">
        <v>116</v>
      </c>
      <c r="U33" s="16" t="s">
        <v>54</v>
      </c>
      <c r="V33" s="16" t="str">
        <f t="shared" si="2"/>
        <v>A</v>
      </c>
      <c r="W33" s="16">
        <v>1</v>
      </c>
      <c r="X33" s="16"/>
      <c r="Y33" s="17" t="s">
        <v>343</v>
      </c>
      <c r="Z33" s="18" t="str">
        <f t="shared" si="3"/>
        <v>SRA_WV0029</v>
      </c>
      <c r="AA33" s="18" t="s">
        <v>118</v>
      </c>
      <c r="AB33" s="18" t="s">
        <v>72</v>
      </c>
      <c r="AC33" s="19" t="str">
        <f t="shared" si="4"/>
        <v>WV</v>
      </c>
      <c r="AD33" s="19" t="str">
        <f t="shared" si="5"/>
        <v>IFEM02</v>
      </c>
      <c r="AE33" s="18" t="s">
        <v>338</v>
      </c>
      <c r="AF33" s="20">
        <v>331682</v>
      </c>
      <c r="AG33" s="20">
        <v>2751253</v>
      </c>
      <c r="AH33" s="21" t="s">
        <v>331</v>
      </c>
      <c r="AI33" s="18" t="s">
        <v>121</v>
      </c>
      <c r="AJ33" s="28"/>
      <c r="AK33" s="19"/>
      <c r="AL33" s="19">
        <v>1</v>
      </c>
      <c r="AM33" s="23"/>
      <c r="AN33" s="24" t="s">
        <v>299</v>
      </c>
    </row>
    <row r="34" spans="1:40" s="25" customFormat="1" ht="15.6" hidden="1" x14ac:dyDescent="0.3">
      <c r="A34" s="4" t="str">
        <f t="shared" si="0"/>
        <v>A1140001</v>
      </c>
      <c r="B34" s="11" t="s">
        <v>344</v>
      </c>
      <c r="C34" s="12" t="s">
        <v>345</v>
      </c>
      <c r="D34" s="12">
        <v>880</v>
      </c>
      <c r="E34" s="13" t="s">
        <v>63</v>
      </c>
      <c r="F34" s="14" t="s">
        <v>101</v>
      </c>
      <c r="G34" s="15" t="str">
        <f t="shared" si="1"/>
        <v>打鐵坑溪_防砂壩</v>
      </c>
      <c r="H34" s="15" t="s">
        <v>346</v>
      </c>
      <c r="I34" s="15" t="s">
        <v>347</v>
      </c>
      <c r="J34" s="16">
        <v>1140</v>
      </c>
      <c r="K34" s="15" t="s">
        <v>348</v>
      </c>
      <c r="L34" s="16">
        <v>1140029</v>
      </c>
      <c r="M34" s="15" t="s">
        <v>349</v>
      </c>
      <c r="N34" s="15" t="s">
        <v>68</v>
      </c>
      <c r="O34" s="16" t="s">
        <v>350</v>
      </c>
      <c r="P34" s="16" t="s">
        <v>351</v>
      </c>
      <c r="Q34" s="16" t="s">
        <v>352</v>
      </c>
      <c r="R34" s="16">
        <v>274260</v>
      </c>
      <c r="S34" s="16" t="s">
        <v>353</v>
      </c>
      <c r="T34" s="16" t="s">
        <v>354</v>
      </c>
      <c r="U34" s="16" t="s">
        <v>54</v>
      </c>
      <c r="V34" s="16" t="str">
        <f t="shared" si="2"/>
        <v>A</v>
      </c>
      <c r="W34" s="16">
        <v>1</v>
      </c>
      <c r="X34" s="16"/>
      <c r="Y34" s="17" t="s">
        <v>355</v>
      </c>
      <c r="Z34" s="18" t="str">
        <f t="shared" si="3"/>
        <v>SRA_WV0030</v>
      </c>
      <c r="AA34" s="18" t="s">
        <v>118</v>
      </c>
      <c r="AB34" s="18" t="s">
        <v>72</v>
      </c>
      <c r="AC34" s="19" t="str">
        <f t="shared" si="4"/>
        <v>WV</v>
      </c>
      <c r="AD34" s="19" t="str">
        <f t="shared" si="5"/>
        <v>IFEM02</v>
      </c>
      <c r="AE34" s="18" t="s">
        <v>330</v>
      </c>
      <c r="AF34" s="20">
        <v>274260</v>
      </c>
      <c r="AG34" s="20" t="s">
        <v>353</v>
      </c>
      <c r="AH34" s="21" t="s">
        <v>356</v>
      </c>
      <c r="AI34" s="18" t="s">
        <v>121</v>
      </c>
      <c r="AJ34" s="28"/>
      <c r="AK34" s="19"/>
      <c r="AL34" s="19">
        <v>1</v>
      </c>
      <c r="AM34" s="23"/>
      <c r="AN34" s="24" t="s">
        <v>299</v>
      </c>
    </row>
    <row r="35" spans="1:40" s="25" customFormat="1" ht="15.6" hidden="1" x14ac:dyDescent="0.3">
      <c r="A35" s="4" t="str">
        <f t="shared" si="0"/>
        <v>A1140002</v>
      </c>
      <c r="B35" s="11" t="s">
        <v>357</v>
      </c>
      <c r="C35" s="12" t="s">
        <v>358</v>
      </c>
      <c r="D35" s="12">
        <v>881</v>
      </c>
      <c r="E35" s="13" t="s">
        <v>63</v>
      </c>
      <c r="F35" s="14" t="s">
        <v>317</v>
      </c>
      <c r="G35" s="15" t="str">
        <f t="shared" si="1"/>
        <v>打鐵坑溪_護岸01</v>
      </c>
      <c r="H35" s="15" t="s">
        <v>359</v>
      </c>
      <c r="I35" s="15" t="s">
        <v>347</v>
      </c>
      <c r="J35" s="16">
        <v>1140</v>
      </c>
      <c r="K35" s="15" t="s">
        <v>348</v>
      </c>
      <c r="L35" s="16">
        <v>1140029</v>
      </c>
      <c r="M35" s="15" t="s">
        <v>349</v>
      </c>
      <c r="N35" s="15" t="s">
        <v>335</v>
      </c>
      <c r="O35" s="16" t="s">
        <v>350</v>
      </c>
      <c r="P35" s="16" t="s">
        <v>351</v>
      </c>
      <c r="Q35" s="16" t="s">
        <v>352</v>
      </c>
      <c r="R35" s="16">
        <v>274272</v>
      </c>
      <c r="S35" s="16" t="s">
        <v>360</v>
      </c>
      <c r="T35" s="16" t="s">
        <v>354</v>
      </c>
      <c r="U35" s="16" t="s">
        <v>54</v>
      </c>
      <c r="V35" s="16" t="str">
        <f t="shared" si="2"/>
        <v>A</v>
      </c>
      <c r="W35" s="16">
        <v>1</v>
      </c>
      <c r="X35" s="16"/>
      <c r="Y35" s="17" t="s">
        <v>361</v>
      </c>
      <c r="Z35" s="18" t="str">
        <f t="shared" si="3"/>
        <v>SRA_WV0031</v>
      </c>
      <c r="AA35" s="18" t="s">
        <v>118</v>
      </c>
      <c r="AB35" s="18" t="s">
        <v>72</v>
      </c>
      <c r="AC35" s="19" t="str">
        <f t="shared" si="4"/>
        <v>WV</v>
      </c>
      <c r="AD35" s="19" t="str">
        <f t="shared" si="5"/>
        <v>IFEM02</v>
      </c>
      <c r="AE35" s="18" t="s">
        <v>338</v>
      </c>
      <c r="AF35" s="20">
        <v>274272</v>
      </c>
      <c r="AG35" s="20" t="s">
        <v>360</v>
      </c>
      <c r="AH35" s="21" t="s">
        <v>356</v>
      </c>
      <c r="AI35" s="18" t="s">
        <v>121</v>
      </c>
      <c r="AJ35" s="28"/>
      <c r="AK35" s="19"/>
      <c r="AL35" s="19">
        <v>1</v>
      </c>
      <c r="AM35" s="23"/>
      <c r="AN35" s="24" t="s">
        <v>299</v>
      </c>
    </row>
    <row r="36" spans="1:40" s="25" customFormat="1" ht="15.6" hidden="1" x14ac:dyDescent="0.3">
      <c r="A36" s="4" t="str">
        <f t="shared" si="0"/>
        <v>A1140003</v>
      </c>
      <c r="B36" s="11" t="s">
        <v>362</v>
      </c>
      <c r="C36" s="12" t="s">
        <v>363</v>
      </c>
      <c r="D36" s="12">
        <v>882</v>
      </c>
      <c r="E36" s="13" t="s">
        <v>63</v>
      </c>
      <c r="F36" s="14" t="s">
        <v>186</v>
      </c>
      <c r="G36" s="15" t="str">
        <f t="shared" si="1"/>
        <v>打鐵坑溪_護岸02</v>
      </c>
      <c r="H36" s="15" t="s">
        <v>364</v>
      </c>
      <c r="I36" s="15" t="s">
        <v>347</v>
      </c>
      <c r="J36" s="16">
        <v>1140</v>
      </c>
      <c r="K36" s="15" t="s">
        <v>365</v>
      </c>
      <c r="L36" s="16">
        <v>1140029</v>
      </c>
      <c r="M36" s="15" t="s">
        <v>349</v>
      </c>
      <c r="N36" s="15" t="s">
        <v>342</v>
      </c>
      <c r="O36" s="16" t="s">
        <v>350</v>
      </c>
      <c r="P36" s="16" t="s">
        <v>351</v>
      </c>
      <c r="Q36" s="16" t="s">
        <v>352</v>
      </c>
      <c r="R36" s="16">
        <v>274282</v>
      </c>
      <c r="S36" s="16" t="s">
        <v>366</v>
      </c>
      <c r="T36" s="16" t="s">
        <v>354</v>
      </c>
      <c r="U36" s="16" t="s">
        <v>54</v>
      </c>
      <c r="V36" s="16" t="str">
        <f t="shared" si="2"/>
        <v>A</v>
      </c>
      <c r="W36" s="16">
        <v>1</v>
      </c>
      <c r="X36" s="16"/>
      <c r="Y36" s="17" t="s">
        <v>367</v>
      </c>
      <c r="Z36" s="18" t="str">
        <f t="shared" si="3"/>
        <v>SRA_WV0032</v>
      </c>
      <c r="AA36" s="18" t="s">
        <v>118</v>
      </c>
      <c r="AB36" s="18" t="s">
        <v>72</v>
      </c>
      <c r="AC36" s="19" t="str">
        <f t="shared" si="4"/>
        <v>WV</v>
      </c>
      <c r="AD36" s="19" t="str">
        <f t="shared" si="5"/>
        <v>IFEM02</v>
      </c>
      <c r="AE36" s="18" t="s">
        <v>338</v>
      </c>
      <c r="AF36" s="20">
        <v>274282</v>
      </c>
      <c r="AG36" s="20" t="s">
        <v>368</v>
      </c>
      <c r="AH36" s="21" t="s">
        <v>356</v>
      </c>
      <c r="AI36" s="18" t="s">
        <v>121</v>
      </c>
      <c r="AJ36" s="28"/>
      <c r="AK36" s="19"/>
      <c r="AL36" s="19">
        <v>1</v>
      </c>
      <c r="AM36" s="23"/>
      <c r="AN36" s="24" t="s">
        <v>299</v>
      </c>
    </row>
    <row r="37" spans="1:40" ht="15.6" x14ac:dyDescent="0.3">
      <c r="A37" s="4" t="str">
        <f t="shared" si="0"/>
        <v>A1140004</v>
      </c>
      <c r="B37" s="11" t="s">
        <v>369</v>
      </c>
      <c r="C37" s="12" t="s">
        <v>370</v>
      </c>
      <c r="D37" s="27" t="s">
        <v>371</v>
      </c>
      <c r="E37" s="12" t="s">
        <v>372</v>
      </c>
      <c r="F37" s="14" t="s">
        <v>196</v>
      </c>
      <c r="G37" s="15" t="str">
        <f t="shared" si="1"/>
        <v>蘇樂溪_蘇樂橋上游10號防砂壩</v>
      </c>
      <c r="H37" s="15" t="s">
        <v>373</v>
      </c>
      <c r="I37" s="15" t="s">
        <v>374</v>
      </c>
      <c r="J37" s="16">
        <v>1140</v>
      </c>
      <c r="K37" s="15" t="s">
        <v>375</v>
      </c>
      <c r="L37" s="16">
        <v>1140016</v>
      </c>
      <c r="M37" s="29" t="s">
        <v>376</v>
      </c>
      <c r="N37" s="29" t="s">
        <v>377</v>
      </c>
      <c r="O37" s="16" t="s">
        <v>378</v>
      </c>
      <c r="P37" s="16" t="s">
        <v>379</v>
      </c>
      <c r="Q37" s="16" t="s">
        <v>380</v>
      </c>
      <c r="R37" s="16">
        <v>286315</v>
      </c>
      <c r="S37" s="16">
        <v>2732679</v>
      </c>
      <c r="T37" s="16" t="s">
        <v>381</v>
      </c>
      <c r="U37" s="16" t="s">
        <v>54</v>
      </c>
      <c r="V37" s="16" t="str">
        <f t="shared" si="2"/>
        <v>A</v>
      </c>
      <c r="W37" s="16">
        <v>1</v>
      </c>
      <c r="X37" s="16"/>
      <c r="Y37" s="17" t="s">
        <v>71</v>
      </c>
      <c r="Z37" s="18" t="str">
        <f t="shared" si="3"/>
        <v>SRA_W0002</v>
      </c>
      <c r="AA37" s="18" t="s">
        <v>296</v>
      </c>
      <c r="AB37" s="18" t="s">
        <v>382</v>
      </c>
      <c r="AC37" s="19" t="str">
        <f t="shared" si="4"/>
        <v>W</v>
      </c>
      <c r="AD37" s="19" t="str">
        <f t="shared" si="5"/>
        <v>SINO01</v>
      </c>
      <c r="AE37" s="20" t="s">
        <v>383</v>
      </c>
      <c r="AF37" s="20">
        <v>286315</v>
      </c>
      <c r="AG37" s="20">
        <v>2732679</v>
      </c>
      <c r="AH37" s="21" t="s">
        <v>384</v>
      </c>
      <c r="AI37" s="18" t="s">
        <v>385</v>
      </c>
      <c r="AJ37" s="20" t="s">
        <v>386</v>
      </c>
      <c r="AK37" s="19">
        <v>111</v>
      </c>
      <c r="AL37" s="19">
        <v>1</v>
      </c>
      <c r="AM37" s="20"/>
      <c r="AN37" s="22"/>
    </row>
    <row r="38" spans="1:40" ht="15.6" x14ac:dyDescent="0.3">
      <c r="A38" s="4" t="str">
        <f t="shared" si="0"/>
        <v>A1140004</v>
      </c>
      <c r="B38" s="11" t="s">
        <v>387</v>
      </c>
      <c r="C38" s="12" t="s">
        <v>370</v>
      </c>
      <c r="D38" s="27" t="s">
        <v>388</v>
      </c>
      <c r="E38" s="12" t="s">
        <v>372</v>
      </c>
      <c r="F38" s="14" t="s">
        <v>196</v>
      </c>
      <c r="G38" s="15" t="str">
        <f t="shared" si="1"/>
        <v>蘇樂溪_蘇樂橋上游10號防砂壩</v>
      </c>
      <c r="H38" s="15" t="s">
        <v>373</v>
      </c>
      <c r="I38" s="15" t="s">
        <v>374</v>
      </c>
      <c r="J38" s="16">
        <v>1140</v>
      </c>
      <c r="K38" s="15" t="s">
        <v>375</v>
      </c>
      <c r="L38" s="16">
        <v>1140016</v>
      </c>
      <c r="M38" s="29" t="s">
        <v>376</v>
      </c>
      <c r="N38" s="29" t="s">
        <v>377</v>
      </c>
      <c r="O38" s="16" t="s">
        <v>378</v>
      </c>
      <c r="P38" s="16" t="s">
        <v>379</v>
      </c>
      <c r="Q38" s="16" t="s">
        <v>380</v>
      </c>
      <c r="R38" s="16">
        <v>286315</v>
      </c>
      <c r="S38" s="16">
        <v>2732679</v>
      </c>
      <c r="T38" s="16" t="s">
        <v>381</v>
      </c>
      <c r="U38" s="16" t="s">
        <v>54</v>
      </c>
      <c r="V38" s="16" t="str">
        <f t="shared" si="2"/>
        <v>A</v>
      </c>
      <c r="W38" s="16">
        <v>1</v>
      </c>
      <c r="X38" s="16"/>
      <c r="Y38" s="17" t="s">
        <v>71</v>
      </c>
      <c r="Z38" s="18" t="str">
        <f t="shared" si="3"/>
        <v>SRA_S0002</v>
      </c>
      <c r="AA38" s="18" t="s">
        <v>304</v>
      </c>
      <c r="AB38" s="18" t="s">
        <v>305</v>
      </c>
      <c r="AC38" s="19" t="str">
        <f t="shared" si="4"/>
        <v>S</v>
      </c>
      <c r="AD38" s="19" t="str">
        <f t="shared" si="5"/>
        <v>SINO02</v>
      </c>
      <c r="AE38" s="20" t="s">
        <v>383</v>
      </c>
      <c r="AF38" s="20">
        <v>286315</v>
      </c>
      <c r="AG38" s="20">
        <v>2732679</v>
      </c>
      <c r="AH38" s="21" t="s">
        <v>384</v>
      </c>
      <c r="AI38" s="18" t="s">
        <v>385</v>
      </c>
      <c r="AJ38" s="20" t="s">
        <v>386</v>
      </c>
      <c r="AK38" s="19">
        <v>111</v>
      </c>
      <c r="AL38" s="19">
        <v>1</v>
      </c>
      <c r="AM38" s="20"/>
      <c r="AN38" s="22"/>
    </row>
    <row r="39" spans="1:40" ht="15.6" x14ac:dyDescent="0.3">
      <c r="A39" s="4" t="str">
        <f t="shared" si="0"/>
        <v>A1140005</v>
      </c>
      <c r="B39" s="11" t="s">
        <v>389</v>
      </c>
      <c r="C39" s="12" t="s">
        <v>370</v>
      </c>
      <c r="D39" s="27" t="s">
        <v>390</v>
      </c>
      <c r="E39" s="12" t="s">
        <v>372</v>
      </c>
      <c r="F39" s="14" t="s">
        <v>203</v>
      </c>
      <c r="G39" s="15" t="str">
        <f t="shared" si="1"/>
        <v>玉峰2號野溪_玉峰橋旁防砂壩</v>
      </c>
      <c r="H39" s="15" t="s">
        <v>391</v>
      </c>
      <c r="I39" s="15" t="s">
        <v>374</v>
      </c>
      <c r="J39" s="16">
        <v>1140</v>
      </c>
      <c r="K39" s="15" t="s">
        <v>392</v>
      </c>
      <c r="L39" s="16">
        <v>1140011</v>
      </c>
      <c r="M39" s="29" t="s">
        <v>393</v>
      </c>
      <c r="N39" s="29" t="s">
        <v>394</v>
      </c>
      <c r="O39" s="16" t="s">
        <v>395</v>
      </c>
      <c r="P39" s="16" t="s">
        <v>396</v>
      </c>
      <c r="Q39" s="16" t="s">
        <v>397</v>
      </c>
      <c r="R39" s="16">
        <v>281112</v>
      </c>
      <c r="S39" s="16">
        <v>2727504</v>
      </c>
      <c r="T39" s="16" t="s">
        <v>398</v>
      </c>
      <c r="U39" s="16" t="s">
        <v>54</v>
      </c>
      <c r="V39" s="16" t="str">
        <f t="shared" si="2"/>
        <v>A</v>
      </c>
      <c r="W39" s="16">
        <v>1</v>
      </c>
      <c r="X39" s="16"/>
      <c r="Y39" s="17" t="s">
        <v>399</v>
      </c>
      <c r="Z39" s="18" t="str">
        <f t="shared" si="3"/>
        <v>SRA_W0003</v>
      </c>
      <c r="AA39" s="18" t="s">
        <v>296</v>
      </c>
      <c r="AB39" s="18" t="s">
        <v>382</v>
      </c>
      <c r="AC39" s="19" t="str">
        <f t="shared" si="4"/>
        <v>W</v>
      </c>
      <c r="AD39" s="19" t="str">
        <f t="shared" si="5"/>
        <v>SINO01</v>
      </c>
      <c r="AE39" s="20" t="s">
        <v>400</v>
      </c>
      <c r="AF39" s="20">
        <v>281112</v>
      </c>
      <c r="AG39" s="20">
        <v>2727504</v>
      </c>
      <c r="AH39" s="21" t="s">
        <v>401</v>
      </c>
      <c r="AI39" s="18" t="s">
        <v>385</v>
      </c>
      <c r="AJ39" s="20" t="s">
        <v>386</v>
      </c>
      <c r="AK39" s="19">
        <v>111</v>
      </c>
      <c r="AL39" s="19">
        <v>1</v>
      </c>
      <c r="AM39" s="20"/>
      <c r="AN39" s="22"/>
    </row>
    <row r="40" spans="1:40" ht="15.6" x14ac:dyDescent="0.3">
      <c r="A40" s="4" t="str">
        <f t="shared" si="0"/>
        <v>A1140005</v>
      </c>
      <c r="B40" s="11" t="s">
        <v>402</v>
      </c>
      <c r="C40" s="12" t="s">
        <v>370</v>
      </c>
      <c r="D40" s="27" t="s">
        <v>403</v>
      </c>
      <c r="E40" s="12" t="s">
        <v>372</v>
      </c>
      <c r="F40" s="14" t="s">
        <v>203</v>
      </c>
      <c r="G40" s="15" t="str">
        <f t="shared" si="1"/>
        <v>玉峰2號野溪_玉峰橋旁防砂壩</v>
      </c>
      <c r="H40" s="15" t="s">
        <v>391</v>
      </c>
      <c r="I40" s="15" t="s">
        <v>374</v>
      </c>
      <c r="J40" s="16">
        <v>1140</v>
      </c>
      <c r="K40" s="15" t="s">
        <v>392</v>
      </c>
      <c r="L40" s="16">
        <v>1140011</v>
      </c>
      <c r="M40" s="29" t="s">
        <v>404</v>
      </c>
      <c r="N40" s="29" t="s">
        <v>394</v>
      </c>
      <c r="O40" s="16" t="s">
        <v>395</v>
      </c>
      <c r="P40" s="16" t="s">
        <v>396</v>
      </c>
      <c r="Q40" s="16" t="s">
        <v>397</v>
      </c>
      <c r="R40" s="16">
        <v>281112</v>
      </c>
      <c r="S40" s="16">
        <v>2727504</v>
      </c>
      <c r="T40" s="16" t="s">
        <v>398</v>
      </c>
      <c r="U40" s="16" t="s">
        <v>54</v>
      </c>
      <c r="V40" s="16" t="str">
        <f t="shared" si="2"/>
        <v>A</v>
      </c>
      <c r="W40" s="16">
        <v>1</v>
      </c>
      <c r="X40" s="16"/>
      <c r="Y40" s="17" t="s">
        <v>399</v>
      </c>
      <c r="Z40" s="18" t="str">
        <f t="shared" si="3"/>
        <v>SRA_S0003</v>
      </c>
      <c r="AA40" s="18" t="s">
        <v>304</v>
      </c>
      <c r="AB40" s="18" t="s">
        <v>405</v>
      </c>
      <c r="AC40" s="19" t="str">
        <f t="shared" si="4"/>
        <v>S</v>
      </c>
      <c r="AD40" s="19" t="str">
        <f t="shared" si="5"/>
        <v>SINO02</v>
      </c>
      <c r="AE40" s="20" t="s">
        <v>400</v>
      </c>
      <c r="AF40" s="20">
        <v>281112</v>
      </c>
      <c r="AG40" s="20">
        <v>2727504</v>
      </c>
      <c r="AH40" s="21" t="s">
        <v>406</v>
      </c>
      <c r="AI40" s="18" t="s">
        <v>385</v>
      </c>
      <c r="AJ40" s="20" t="s">
        <v>386</v>
      </c>
      <c r="AK40" s="19">
        <v>111</v>
      </c>
      <c r="AL40" s="19">
        <v>1</v>
      </c>
      <c r="AM40" s="20"/>
      <c r="AN40" s="22"/>
    </row>
    <row r="41" spans="1:40" ht="15.6" x14ac:dyDescent="0.3">
      <c r="A41" s="4" t="str">
        <f t="shared" si="0"/>
        <v>A1140006</v>
      </c>
      <c r="B41" s="11" t="s">
        <v>407</v>
      </c>
      <c r="C41" s="12" t="s">
        <v>370</v>
      </c>
      <c r="D41" s="27" t="s">
        <v>408</v>
      </c>
      <c r="E41" s="12" t="s">
        <v>372</v>
      </c>
      <c r="F41" s="14" t="s">
        <v>215</v>
      </c>
      <c r="G41" s="15" t="str">
        <f t="shared" si="1"/>
        <v>匹亞溪_下游匯流口處</v>
      </c>
      <c r="H41" s="15" t="s">
        <v>409</v>
      </c>
      <c r="I41" s="15" t="s">
        <v>374</v>
      </c>
      <c r="J41" s="16">
        <v>1140</v>
      </c>
      <c r="K41" s="15" t="s">
        <v>375</v>
      </c>
      <c r="L41" s="16">
        <v>1140016</v>
      </c>
      <c r="M41" s="29" t="s">
        <v>410</v>
      </c>
      <c r="N41" s="29" t="s">
        <v>411</v>
      </c>
      <c r="O41" s="16" t="s">
        <v>378</v>
      </c>
      <c r="P41" s="16" t="s">
        <v>379</v>
      </c>
      <c r="Q41" s="16" t="s">
        <v>412</v>
      </c>
      <c r="R41" s="16">
        <v>284840</v>
      </c>
      <c r="S41" s="16">
        <v>2737110</v>
      </c>
      <c r="T41" s="16" t="s">
        <v>413</v>
      </c>
      <c r="U41" s="16" t="s">
        <v>54</v>
      </c>
      <c r="V41" s="16" t="str">
        <f t="shared" si="2"/>
        <v>A</v>
      </c>
      <c r="W41" s="16">
        <v>1</v>
      </c>
      <c r="X41" s="16"/>
      <c r="Y41" s="17" t="s">
        <v>414</v>
      </c>
      <c r="Z41" s="18" t="str">
        <f t="shared" si="3"/>
        <v>SRA_W0004</v>
      </c>
      <c r="AA41" s="18" t="s">
        <v>296</v>
      </c>
      <c r="AB41" s="18" t="s">
        <v>382</v>
      </c>
      <c r="AC41" s="19" t="str">
        <f t="shared" si="4"/>
        <v>W</v>
      </c>
      <c r="AD41" s="19" t="str">
        <f t="shared" si="5"/>
        <v>SINO01</v>
      </c>
      <c r="AE41" s="20" t="s">
        <v>415</v>
      </c>
      <c r="AF41" s="20">
        <v>284840</v>
      </c>
      <c r="AG41" s="20">
        <v>2737110</v>
      </c>
      <c r="AH41" s="21" t="s">
        <v>416</v>
      </c>
      <c r="AI41" s="18" t="s">
        <v>385</v>
      </c>
      <c r="AJ41" s="20" t="s">
        <v>386</v>
      </c>
      <c r="AK41" s="19">
        <v>111</v>
      </c>
      <c r="AL41" s="19">
        <v>1</v>
      </c>
      <c r="AM41" s="20"/>
      <c r="AN41" s="22"/>
    </row>
    <row r="42" spans="1:40" ht="15.6" x14ac:dyDescent="0.3">
      <c r="A42" s="4" t="str">
        <f t="shared" si="0"/>
        <v>A1140006</v>
      </c>
      <c r="B42" s="11" t="s">
        <v>417</v>
      </c>
      <c r="C42" s="12" t="s">
        <v>370</v>
      </c>
      <c r="D42" s="27" t="s">
        <v>418</v>
      </c>
      <c r="E42" s="12" t="s">
        <v>372</v>
      </c>
      <c r="F42" s="14" t="s">
        <v>215</v>
      </c>
      <c r="G42" s="15" t="str">
        <f t="shared" si="1"/>
        <v>匹亞溪_下游匯流口處</v>
      </c>
      <c r="H42" s="15" t="s">
        <v>409</v>
      </c>
      <c r="I42" s="15" t="s">
        <v>374</v>
      </c>
      <c r="J42" s="16">
        <v>1140</v>
      </c>
      <c r="K42" s="15" t="s">
        <v>375</v>
      </c>
      <c r="L42" s="16">
        <v>1140016</v>
      </c>
      <c r="M42" s="29" t="s">
        <v>419</v>
      </c>
      <c r="N42" s="29" t="s">
        <v>411</v>
      </c>
      <c r="O42" s="16" t="s">
        <v>378</v>
      </c>
      <c r="P42" s="16" t="s">
        <v>420</v>
      </c>
      <c r="Q42" s="16" t="s">
        <v>421</v>
      </c>
      <c r="R42" s="16">
        <v>284840</v>
      </c>
      <c r="S42" s="16">
        <v>2737110</v>
      </c>
      <c r="T42" s="16" t="s">
        <v>413</v>
      </c>
      <c r="U42" s="16" t="s">
        <v>54</v>
      </c>
      <c r="V42" s="16" t="str">
        <f t="shared" si="2"/>
        <v>A</v>
      </c>
      <c r="W42" s="16">
        <v>1</v>
      </c>
      <c r="X42" s="16"/>
      <c r="Y42" s="17" t="s">
        <v>414</v>
      </c>
      <c r="Z42" s="18" t="str">
        <f t="shared" si="3"/>
        <v>SRA_S0004</v>
      </c>
      <c r="AA42" s="18" t="s">
        <v>304</v>
      </c>
      <c r="AB42" s="18" t="s">
        <v>405</v>
      </c>
      <c r="AC42" s="19" t="str">
        <f t="shared" si="4"/>
        <v>S</v>
      </c>
      <c r="AD42" s="19" t="str">
        <f t="shared" si="5"/>
        <v>SINO02</v>
      </c>
      <c r="AE42" s="20" t="s">
        <v>422</v>
      </c>
      <c r="AF42" s="20">
        <v>284840</v>
      </c>
      <c r="AG42" s="20">
        <v>2737110</v>
      </c>
      <c r="AH42" s="21" t="s">
        <v>416</v>
      </c>
      <c r="AI42" s="18" t="s">
        <v>423</v>
      </c>
      <c r="AJ42" s="20" t="s">
        <v>386</v>
      </c>
      <c r="AK42" s="19">
        <v>111</v>
      </c>
      <c r="AL42" s="19">
        <v>1</v>
      </c>
      <c r="AM42" s="20"/>
      <c r="AN42" s="22"/>
    </row>
    <row r="43" spans="1:40" ht="15.6" x14ac:dyDescent="0.3">
      <c r="A43" s="4" t="str">
        <f t="shared" si="0"/>
        <v>A1140007</v>
      </c>
      <c r="B43" s="11" t="s">
        <v>424</v>
      </c>
      <c r="C43" s="12" t="s">
        <v>370</v>
      </c>
      <c r="D43" s="27" t="s">
        <v>425</v>
      </c>
      <c r="E43" s="12" t="s">
        <v>372</v>
      </c>
      <c r="F43" s="14" t="s">
        <v>227</v>
      </c>
      <c r="G43" s="15" t="str">
        <f t="shared" si="1"/>
        <v>卡拉溪_哈崖橋</v>
      </c>
      <c r="H43" s="15" t="s">
        <v>426</v>
      </c>
      <c r="I43" s="15" t="s">
        <v>374</v>
      </c>
      <c r="J43" s="16">
        <v>1140</v>
      </c>
      <c r="K43" s="15" t="s">
        <v>427</v>
      </c>
      <c r="L43" s="16">
        <v>1140014</v>
      </c>
      <c r="M43" s="29" t="s">
        <v>428</v>
      </c>
      <c r="N43" s="29" t="s">
        <v>429</v>
      </c>
      <c r="O43" s="16" t="s">
        <v>378</v>
      </c>
      <c r="P43" s="16" t="s">
        <v>379</v>
      </c>
      <c r="Q43" s="16" t="s">
        <v>380</v>
      </c>
      <c r="R43" s="16">
        <v>289070</v>
      </c>
      <c r="S43" s="16">
        <v>2732400</v>
      </c>
      <c r="T43" s="16" t="s">
        <v>430</v>
      </c>
      <c r="U43" s="16" t="s">
        <v>54</v>
      </c>
      <c r="V43" s="16" t="str">
        <f t="shared" si="2"/>
        <v>A</v>
      </c>
      <c r="W43" s="16">
        <v>1</v>
      </c>
      <c r="X43" s="16"/>
      <c r="Y43" s="17" t="s">
        <v>108</v>
      </c>
      <c r="Z43" s="18" t="str">
        <f t="shared" si="3"/>
        <v>SRA_W0005</v>
      </c>
      <c r="AA43" s="18" t="s">
        <v>296</v>
      </c>
      <c r="AB43" s="18" t="s">
        <v>382</v>
      </c>
      <c r="AC43" s="19" t="str">
        <f t="shared" si="4"/>
        <v>W</v>
      </c>
      <c r="AD43" s="19" t="str">
        <f t="shared" si="5"/>
        <v>SINO01</v>
      </c>
      <c r="AE43" s="20" t="s">
        <v>431</v>
      </c>
      <c r="AF43" s="20">
        <v>289070</v>
      </c>
      <c r="AG43" s="20">
        <v>2732400</v>
      </c>
      <c r="AH43" s="21" t="s">
        <v>432</v>
      </c>
      <c r="AI43" s="18" t="s">
        <v>385</v>
      </c>
      <c r="AJ43" s="20" t="s">
        <v>386</v>
      </c>
      <c r="AK43" s="19">
        <v>111</v>
      </c>
      <c r="AL43" s="19">
        <v>1</v>
      </c>
      <c r="AM43" s="20"/>
      <c r="AN43" s="22"/>
    </row>
    <row r="44" spans="1:40" ht="15.6" x14ac:dyDescent="0.3">
      <c r="A44" s="4" t="str">
        <f t="shared" si="0"/>
        <v>A1140007</v>
      </c>
      <c r="B44" s="11" t="s">
        <v>433</v>
      </c>
      <c r="C44" s="12" t="s">
        <v>370</v>
      </c>
      <c r="D44" s="27" t="s">
        <v>434</v>
      </c>
      <c r="E44" s="12" t="s">
        <v>372</v>
      </c>
      <c r="F44" s="14" t="s">
        <v>227</v>
      </c>
      <c r="G44" s="15" t="str">
        <f t="shared" si="1"/>
        <v>卡拉溪_哈崖橋</v>
      </c>
      <c r="H44" s="15" t="s">
        <v>426</v>
      </c>
      <c r="I44" s="15" t="s">
        <v>374</v>
      </c>
      <c r="J44" s="16">
        <v>1140</v>
      </c>
      <c r="K44" s="15" t="s">
        <v>427</v>
      </c>
      <c r="L44" s="16">
        <v>1140014</v>
      </c>
      <c r="M44" s="29" t="s">
        <v>428</v>
      </c>
      <c r="N44" s="29" t="s">
        <v>429</v>
      </c>
      <c r="O44" s="16" t="s">
        <v>378</v>
      </c>
      <c r="P44" s="16" t="s">
        <v>379</v>
      </c>
      <c r="Q44" s="16" t="s">
        <v>380</v>
      </c>
      <c r="R44" s="16">
        <v>289070</v>
      </c>
      <c r="S44" s="16">
        <v>2732400</v>
      </c>
      <c r="T44" s="16" t="s">
        <v>430</v>
      </c>
      <c r="U44" s="16" t="s">
        <v>54</v>
      </c>
      <c r="V44" s="16" t="str">
        <f t="shared" si="2"/>
        <v>A</v>
      </c>
      <c r="W44" s="16">
        <v>1</v>
      </c>
      <c r="X44" s="16"/>
      <c r="Y44" s="17" t="s">
        <v>108</v>
      </c>
      <c r="Z44" s="18" t="str">
        <f t="shared" si="3"/>
        <v>SRA_S0005</v>
      </c>
      <c r="AA44" s="18" t="s">
        <v>304</v>
      </c>
      <c r="AB44" s="18" t="s">
        <v>435</v>
      </c>
      <c r="AC44" s="19" t="str">
        <f t="shared" si="4"/>
        <v>S</v>
      </c>
      <c r="AD44" s="19" t="str">
        <f t="shared" si="5"/>
        <v>SINO02</v>
      </c>
      <c r="AE44" s="20" t="s">
        <v>436</v>
      </c>
      <c r="AF44" s="20">
        <v>289070</v>
      </c>
      <c r="AG44" s="20">
        <v>2732400</v>
      </c>
      <c r="AH44" s="21" t="s">
        <v>437</v>
      </c>
      <c r="AI44" s="18" t="s">
        <v>438</v>
      </c>
      <c r="AJ44" s="20" t="s">
        <v>439</v>
      </c>
      <c r="AK44" s="19">
        <v>111</v>
      </c>
      <c r="AL44" s="19">
        <v>1</v>
      </c>
      <c r="AM44" s="20"/>
      <c r="AN44" s="22"/>
    </row>
    <row r="45" spans="1:40" ht="15.6" x14ac:dyDescent="0.3">
      <c r="A45" s="4" t="str">
        <f t="shared" si="0"/>
        <v>A1140008</v>
      </c>
      <c r="B45" s="11" t="s">
        <v>440</v>
      </c>
      <c r="C45" s="12" t="s">
        <v>370</v>
      </c>
      <c r="D45" s="27" t="s">
        <v>441</v>
      </c>
      <c r="E45" s="12" t="s">
        <v>442</v>
      </c>
      <c r="F45" s="14" t="s">
        <v>233</v>
      </c>
      <c r="G45" s="15" t="str">
        <f t="shared" si="1"/>
        <v>泰平溪_泰平溪橋下游防砂壩</v>
      </c>
      <c r="H45" s="15" t="s">
        <v>443</v>
      </c>
      <c r="I45" s="15" t="s">
        <v>374</v>
      </c>
      <c r="J45" s="16">
        <v>1140</v>
      </c>
      <c r="K45" s="15" t="s">
        <v>392</v>
      </c>
      <c r="L45" s="16">
        <v>1140011</v>
      </c>
      <c r="M45" s="29" t="s">
        <v>444</v>
      </c>
      <c r="N45" s="29" t="s">
        <v>445</v>
      </c>
      <c r="O45" s="16" t="s">
        <v>378</v>
      </c>
      <c r="P45" s="16" t="s">
        <v>446</v>
      </c>
      <c r="Q45" s="16" t="s">
        <v>447</v>
      </c>
      <c r="R45" s="16">
        <v>284322</v>
      </c>
      <c r="S45" s="16">
        <v>2729756</v>
      </c>
      <c r="T45" s="16" t="s">
        <v>413</v>
      </c>
      <c r="U45" s="16" t="s">
        <v>54</v>
      </c>
      <c r="V45" s="16" t="str">
        <f t="shared" si="2"/>
        <v>A</v>
      </c>
      <c r="W45" s="16">
        <v>1</v>
      </c>
      <c r="X45" s="16"/>
      <c r="Y45" s="17" t="s">
        <v>117</v>
      </c>
      <c r="Z45" s="18" t="str">
        <f t="shared" si="3"/>
        <v>SRA_W0006</v>
      </c>
      <c r="AA45" s="18" t="s">
        <v>296</v>
      </c>
      <c r="AB45" s="18" t="s">
        <v>448</v>
      </c>
      <c r="AC45" s="19" t="str">
        <f t="shared" si="4"/>
        <v>W</v>
      </c>
      <c r="AD45" s="19" t="str">
        <f t="shared" si="5"/>
        <v>SINO01</v>
      </c>
      <c r="AE45" s="20" t="s">
        <v>449</v>
      </c>
      <c r="AF45" s="20">
        <v>284322</v>
      </c>
      <c r="AG45" s="20">
        <v>2729756</v>
      </c>
      <c r="AH45" s="21" t="s">
        <v>450</v>
      </c>
      <c r="AI45" s="18" t="s">
        <v>438</v>
      </c>
      <c r="AJ45" s="20" t="s">
        <v>439</v>
      </c>
      <c r="AK45" s="19">
        <v>111</v>
      </c>
      <c r="AL45" s="19">
        <v>1</v>
      </c>
      <c r="AM45" s="20"/>
      <c r="AN45" s="22"/>
    </row>
    <row r="46" spans="1:40" ht="15.6" x14ac:dyDescent="0.3">
      <c r="A46" s="4" t="str">
        <f t="shared" si="0"/>
        <v>A1140008</v>
      </c>
      <c r="B46" s="11" t="s">
        <v>451</v>
      </c>
      <c r="C46" s="12" t="s">
        <v>370</v>
      </c>
      <c r="D46" s="27" t="s">
        <v>452</v>
      </c>
      <c r="E46" s="12" t="s">
        <v>442</v>
      </c>
      <c r="F46" s="14" t="s">
        <v>233</v>
      </c>
      <c r="G46" s="15" t="str">
        <f t="shared" si="1"/>
        <v>泰平溪_泰平溪橋下游防砂壩</v>
      </c>
      <c r="H46" s="15" t="s">
        <v>443</v>
      </c>
      <c r="I46" s="15" t="s">
        <v>374</v>
      </c>
      <c r="J46" s="16">
        <v>1140</v>
      </c>
      <c r="K46" s="15" t="s">
        <v>392</v>
      </c>
      <c r="L46" s="16">
        <v>1140011</v>
      </c>
      <c r="M46" s="29" t="s">
        <v>444</v>
      </c>
      <c r="N46" s="29" t="s">
        <v>445</v>
      </c>
      <c r="O46" s="16" t="s">
        <v>378</v>
      </c>
      <c r="P46" s="16" t="s">
        <v>446</v>
      </c>
      <c r="Q46" s="16" t="s">
        <v>447</v>
      </c>
      <c r="R46" s="16">
        <v>284322</v>
      </c>
      <c r="S46" s="16">
        <v>2729756</v>
      </c>
      <c r="T46" s="16" t="s">
        <v>413</v>
      </c>
      <c r="U46" s="16" t="s">
        <v>54</v>
      </c>
      <c r="V46" s="16" t="str">
        <f t="shared" si="2"/>
        <v>A</v>
      </c>
      <c r="W46" s="16">
        <v>1</v>
      </c>
      <c r="X46" s="16"/>
      <c r="Y46" s="17" t="s">
        <v>117</v>
      </c>
      <c r="Z46" s="18" t="str">
        <f t="shared" si="3"/>
        <v>SRA_S0006</v>
      </c>
      <c r="AA46" s="18" t="s">
        <v>304</v>
      </c>
      <c r="AB46" s="18" t="s">
        <v>435</v>
      </c>
      <c r="AC46" s="19" t="str">
        <f t="shared" si="4"/>
        <v>S</v>
      </c>
      <c r="AD46" s="19" t="str">
        <f t="shared" si="5"/>
        <v>SINO02</v>
      </c>
      <c r="AE46" s="20" t="s">
        <v>449</v>
      </c>
      <c r="AF46" s="20">
        <v>284322</v>
      </c>
      <c r="AG46" s="20">
        <v>2729756</v>
      </c>
      <c r="AH46" s="21" t="s">
        <v>450</v>
      </c>
      <c r="AI46" s="18" t="s">
        <v>438</v>
      </c>
      <c r="AJ46" s="20" t="s">
        <v>439</v>
      </c>
      <c r="AK46" s="19">
        <v>111</v>
      </c>
      <c r="AL46" s="19">
        <v>1</v>
      </c>
      <c r="AM46" s="20"/>
      <c r="AN46" s="22"/>
    </row>
    <row r="47" spans="1:40" ht="15.6" x14ac:dyDescent="0.3">
      <c r="A47" s="4" t="str">
        <f t="shared" si="0"/>
        <v>A1140009</v>
      </c>
      <c r="B47" s="11" t="s">
        <v>453</v>
      </c>
      <c r="C47" s="12" t="s">
        <v>370</v>
      </c>
      <c r="D47" s="27" t="s">
        <v>454</v>
      </c>
      <c r="E47" s="12" t="s">
        <v>442</v>
      </c>
      <c r="F47" s="14" t="s">
        <v>243</v>
      </c>
      <c r="G47" s="15" t="str">
        <f t="shared" si="1"/>
        <v>霞雲溪_霞雲橋上游防砂壩</v>
      </c>
      <c r="H47" s="15" t="s">
        <v>455</v>
      </c>
      <c r="I47" s="15" t="s">
        <v>374</v>
      </c>
      <c r="J47" s="16">
        <v>1140</v>
      </c>
      <c r="K47" s="15" t="s">
        <v>456</v>
      </c>
      <c r="L47" s="16">
        <v>1140023</v>
      </c>
      <c r="M47" s="29" t="s">
        <v>457</v>
      </c>
      <c r="N47" s="29" t="s">
        <v>458</v>
      </c>
      <c r="O47" s="16" t="s">
        <v>378</v>
      </c>
      <c r="P47" s="16" t="s">
        <v>446</v>
      </c>
      <c r="Q47" s="16" t="s">
        <v>459</v>
      </c>
      <c r="R47" s="16">
        <v>287557</v>
      </c>
      <c r="S47" s="16">
        <v>2744360</v>
      </c>
      <c r="T47" s="16" t="s">
        <v>460</v>
      </c>
      <c r="U47" s="16" t="s">
        <v>54</v>
      </c>
      <c r="V47" s="16" t="str">
        <f t="shared" si="2"/>
        <v>A</v>
      </c>
      <c r="W47" s="16">
        <v>1</v>
      </c>
      <c r="X47" s="16"/>
      <c r="Y47" s="17" t="s">
        <v>461</v>
      </c>
      <c r="Z47" s="18" t="str">
        <f t="shared" si="3"/>
        <v>SRA_W0007</v>
      </c>
      <c r="AA47" s="18" t="s">
        <v>296</v>
      </c>
      <c r="AB47" s="18" t="s">
        <v>448</v>
      </c>
      <c r="AC47" s="19" t="str">
        <f t="shared" si="4"/>
        <v>W</v>
      </c>
      <c r="AD47" s="19" t="str">
        <f t="shared" si="5"/>
        <v>SINO01</v>
      </c>
      <c r="AE47" s="20" t="s">
        <v>462</v>
      </c>
      <c r="AF47" s="20">
        <v>287557</v>
      </c>
      <c r="AG47" s="20">
        <v>2744360</v>
      </c>
      <c r="AH47" s="21" t="s">
        <v>463</v>
      </c>
      <c r="AI47" s="18" t="s">
        <v>464</v>
      </c>
      <c r="AJ47" s="20" t="s">
        <v>439</v>
      </c>
      <c r="AK47" s="19">
        <v>111</v>
      </c>
      <c r="AL47" s="19">
        <v>1</v>
      </c>
      <c r="AM47" s="20"/>
      <c r="AN47" s="22"/>
    </row>
    <row r="48" spans="1:40" ht="15.6" x14ac:dyDescent="0.3">
      <c r="A48" s="4" t="str">
        <f t="shared" si="0"/>
        <v>A1140009</v>
      </c>
      <c r="B48" s="11" t="s">
        <v>465</v>
      </c>
      <c r="C48" s="12" t="s">
        <v>370</v>
      </c>
      <c r="D48" s="27" t="s">
        <v>466</v>
      </c>
      <c r="E48" s="12" t="s">
        <v>442</v>
      </c>
      <c r="F48" s="14" t="s">
        <v>243</v>
      </c>
      <c r="G48" s="15" t="str">
        <f t="shared" si="1"/>
        <v>霞雲溪_霞雲橋上游防砂壩</v>
      </c>
      <c r="H48" s="15" t="s">
        <v>455</v>
      </c>
      <c r="I48" s="15" t="s">
        <v>374</v>
      </c>
      <c r="J48" s="16">
        <v>1140</v>
      </c>
      <c r="K48" s="15" t="s">
        <v>456</v>
      </c>
      <c r="L48" s="16">
        <v>1140023</v>
      </c>
      <c r="M48" s="29" t="s">
        <v>457</v>
      </c>
      <c r="N48" s="29" t="s">
        <v>458</v>
      </c>
      <c r="O48" s="16" t="s">
        <v>378</v>
      </c>
      <c r="P48" s="16" t="s">
        <v>446</v>
      </c>
      <c r="Q48" s="16" t="s">
        <v>459</v>
      </c>
      <c r="R48" s="16">
        <v>287557</v>
      </c>
      <c r="S48" s="16">
        <v>2744360</v>
      </c>
      <c r="T48" s="16" t="s">
        <v>460</v>
      </c>
      <c r="U48" s="16" t="s">
        <v>54</v>
      </c>
      <c r="V48" s="16" t="str">
        <f t="shared" si="2"/>
        <v>A</v>
      </c>
      <c r="W48" s="16">
        <v>1</v>
      </c>
      <c r="X48" s="16"/>
      <c r="Y48" s="17" t="s">
        <v>461</v>
      </c>
      <c r="Z48" s="18" t="str">
        <f t="shared" si="3"/>
        <v>SRA_S0007</v>
      </c>
      <c r="AA48" s="18" t="s">
        <v>304</v>
      </c>
      <c r="AB48" s="18" t="s">
        <v>435</v>
      </c>
      <c r="AC48" s="19" t="str">
        <f t="shared" si="4"/>
        <v>S</v>
      </c>
      <c r="AD48" s="19" t="str">
        <f t="shared" si="5"/>
        <v>SINO02</v>
      </c>
      <c r="AE48" s="20" t="s">
        <v>462</v>
      </c>
      <c r="AF48" s="20">
        <v>287557</v>
      </c>
      <c r="AG48" s="20">
        <v>2744360</v>
      </c>
      <c r="AH48" s="21" t="s">
        <v>463</v>
      </c>
      <c r="AI48" s="18" t="s">
        <v>464</v>
      </c>
      <c r="AJ48" s="20" t="s">
        <v>439</v>
      </c>
      <c r="AK48" s="19">
        <v>111</v>
      </c>
      <c r="AL48" s="19">
        <v>1</v>
      </c>
      <c r="AM48" s="20"/>
      <c r="AN48" s="22"/>
    </row>
    <row r="49" spans="1:40" ht="15.6" x14ac:dyDescent="0.3">
      <c r="A49" s="4" t="str">
        <f t="shared" si="0"/>
        <v>A1140010</v>
      </c>
      <c r="B49" s="11" t="s">
        <v>467</v>
      </c>
      <c r="C49" s="12" t="s">
        <v>370</v>
      </c>
      <c r="D49" s="27" t="s">
        <v>468</v>
      </c>
      <c r="E49" s="12" t="s">
        <v>442</v>
      </c>
      <c r="F49" s="14" t="s">
        <v>251</v>
      </c>
      <c r="G49" s="15" t="str">
        <f t="shared" si="1"/>
        <v>玉峰7號野溪(爺亨溪)_爺亨橋</v>
      </c>
      <c r="H49" s="15" t="s">
        <v>469</v>
      </c>
      <c r="I49" s="15" t="s">
        <v>374</v>
      </c>
      <c r="J49" s="16">
        <v>1140</v>
      </c>
      <c r="K49" s="15" t="s">
        <v>470</v>
      </c>
      <c r="L49" s="16">
        <v>1140012</v>
      </c>
      <c r="M49" s="29" t="s">
        <v>471</v>
      </c>
      <c r="N49" s="29" t="s">
        <v>472</v>
      </c>
      <c r="O49" s="16" t="s">
        <v>378</v>
      </c>
      <c r="P49" s="16" t="s">
        <v>446</v>
      </c>
      <c r="Q49" s="16" t="s">
        <v>447</v>
      </c>
      <c r="R49" s="16">
        <v>287578</v>
      </c>
      <c r="S49" s="16">
        <v>2729152</v>
      </c>
      <c r="T49" s="16" t="s">
        <v>473</v>
      </c>
      <c r="U49" s="16" t="s">
        <v>54</v>
      </c>
      <c r="V49" s="16" t="str">
        <f t="shared" si="2"/>
        <v>A</v>
      </c>
      <c r="W49" s="16">
        <v>1</v>
      </c>
      <c r="X49" s="16"/>
      <c r="Y49" s="17" t="s">
        <v>137</v>
      </c>
      <c r="Z49" s="18" t="str">
        <f t="shared" si="3"/>
        <v>SRA_W0008</v>
      </c>
      <c r="AA49" s="18" t="s">
        <v>296</v>
      </c>
      <c r="AB49" s="18" t="s">
        <v>448</v>
      </c>
      <c r="AC49" s="19" t="str">
        <f t="shared" si="4"/>
        <v>W</v>
      </c>
      <c r="AD49" s="19" t="str">
        <f t="shared" si="5"/>
        <v>SINO01</v>
      </c>
      <c r="AE49" s="20" t="s">
        <v>474</v>
      </c>
      <c r="AF49" s="20">
        <v>287578</v>
      </c>
      <c r="AG49" s="20">
        <v>2729152</v>
      </c>
      <c r="AH49" s="21" t="s">
        <v>473</v>
      </c>
      <c r="AI49" s="18" t="s">
        <v>464</v>
      </c>
      <c r="AJ49" s="20" t="s">
        <v>439</v>
      </c>
      <c r="AK49" s="19">
        <v>111</v>
      </c>
      <c r="AL49" s="19">
        <v>1</v>
      </c>
      <c r="AM49" s="20"/>
      <c r="AN49" s="22"/>
    </row>
    <row r="50" spans="1:40" ht="15.6" x14ac:dyDescent="0.3">
      <c r="A50" s="4" t="str">
        <f t="shared" si="0"/>
        <v>A1140010</v>
      </c>
      <c r="B50" s="11" t="s">
        <v>475</v>
      </c>
      <c r="C50" s="12" t="s">
        <v>370</v>
      </c>
      <c r="D50" s="27" t="s">
        <v>476</v>
      </c>
      <c r="E50" s="12" t="s">
        <v>442</v>
      </c>
      <c r="F50" s="14" t="s">
        <v>251</v>
      </c>
      <c r="G50" s="15" t="str">
        <f t="shared" si="1"/>
        <v>玉峰7號野溪(爺亨溪)_爺亨橋</v>
      </c>
      <c r="H50" s="15" t="s">
        <v>469</v>
      </c>
      <c r="I50" s="15" t="s">
        <v>374</v>
      </c>
      <c r="J50" s="16">
        <v>1140</v>
      </c>
      <c r="K50" s="15" t="s">
        <v>470</v>
      </c>
      <c r="L50" s="16">
        <v>1140012</v>
      </c>
      <c r="M50" s="29" t="s">
        <v>471</v>
      </c>
      <c r="N50" s="29" t="s">
        <v>472</v>
      </c>
      <c r="O50" s="16" t="s">
        <v>378</v>
      </c>
      <c r="P50" s="16" t="s">
        <v>446</v>
      </c>
      <c r="Q50" s="16" t="s">
        <v>447</v>
      </c>
      <c r="R50" s="16">
        <v>287578</v>
      </c>
      <c r="S50" s="16">
        <v>2729152</v>
      </c>
      <c r="T50" s="16" t="s">
        <v>473</v>
      </c>
      <c r="U50" s="16" t="s">
        <v>54</v>
      </c>
      <c r="V50" s="16" t="str">
        <f t="shared" si="2"/>
        <v>A</v>
      </c>
      <c r="W50" s="16">
        <v>1</v>
      </c>
      <c r="X50" s="16"/>
      <c r="Y50" s="17" t="s">
        <v>137</v>
      </c>
      <c r="Z50" s="18" t="str">
        <f t="shared" si="3"/>
        <v>SRA_S0008</v>
      </c>
      <c r="AA50" s="18" t="s">
        <v>304</v>
      </c>
      <c r="AB50" s="18" t="s">
        <v>435</v>
      </c>
      <c r="AC50" s="19" t="str">
        <f t="shared" si="4"/>
        <v>S</v>
      </c>
      <c r="AD50" s="19" t="str">
        <f t="shared" si="5"/>
        <v>SINO02</v>
      </c>
      <c r="AE50" s="20" t="s">
        <v>474</v>
      </c>
      <c r="AF50" s="20">
        <v>287578</v>
      </c>
      <c r="AG50" s="20">
        <v>2729152</v>
      </c>
      <c r="AH50" s="21" t="s">
        <v>473</v>
      </c>
      <c r="AI50" s="18" t="s">
        <v>464</v>
      </c>
      <c r="AJ50" s="20" t="s">
        <v>439</v>
      </c>
      <c r="AK50" s="19">
        <v>111</v>
      </c>
      <c r="AL50" s="19">
        <v>1</v>
      </c>
      <c r="AM50" s="20"/>
      <c r="AN50" s="22"/>
    </row>
    <row r="51" spans="1:40" ht="15.6" x14ac:dyDescent="0.3">
      <c r="A51" s="4" t="str">
        <f t="shared" si="0"/>
        <v>A1140011</v>
      </c>
      <c r="B51" s="11" t="s">
        <v>477</v>
      </c>
      <c r="C51" s="12" t="s">
        <v>370</v>
      </c>
      <c r="D51" s="27" t="s">
        <v>478</v>
      </c>
      <c r="E51" s="12" t="s">
        <v>442</v>
      </c>
      <c r="F51" s="14" t="s">
        <v>261</v>
      </c>
      <c r="G51" s="15" t="str">
        <f t="shared" si="1"/>
        <v>泰平3號野溪_無名橋</v>
      </c>
      <c r="H51" s="15" t="s">
        <v>479</v>
      </c>
      <c r="I51" s="15" t="s">
        <v>374</v>
      </c>
      <c r="J51" s="16">
        <v>1140</v>
      </c>
      <c r="K51" s="15" t="s">
        <v>392</v>
      </c>
      <c r="L51" s="16">
        <v>1140011</v>
      </c>
      <c r="M51" s="29" t="s">
        <v>480</v>
      </c>
      <c r="N51" s="29" t="s">
        <v>481</v>
      </c>
      <c r="O51" s="16" t="s">
        <v>395</v>
      </c>
      <c r="P51" s="16" t="s">
        <v>482</v>
      </c>
      <c r="Q51" s="16" t="s">
        <v>483</v>
      </c>
      <c r="R51" s="16">
        <v>283254</v>
      </c>
      <c r="S51" s="16">
        <v>2728899</v>
      </c>
      <c r="T51" s="16" t="s">
        <v>84</v>
      </c>
      <c r="U51" s="16" t="s">
        <v>54</v>
      </c>
      <c r="V51" s="16" t="str">
        <f t="shared" si="2"/>
        <v>A</v>
      </c>
      <c r="W51" s="16">
        <v>1</v>
      </c>
      <c r="X51" s="16"/>
      <c r="Y51" s="17" t="s">
        <v>144</v>
      </c>
      <c r="Z51" s="18" t="str">
        <f t="shared" si="3"/>
        <v>SRA_W0009</v>
      </c>
      <c r="AA51" s="18" t="s">
        <v>296</v>
      </c>
      <c r="AB51" s="18" t="s">
        <v>448</v>
      </c>
      <c r="AC51" s="19" t="str">
        <f t="shared" si="4"/>
        <v>W</v>
      </c>
      <c r="AD51" s="19" t="str">
        <f t="shared" si="5"/>
        <v>SINO01</v>
      </c>
      <c r="AE51" s="20" t="s">
        <v>484</v>
      </c>
      <c r="AF51" s="20">
        <v>283254</v>
      </c>
      <c r="AG51" s="20">
        <v>2728899</v>
      </c>
      <c r="AH51" s="21" t="s">
        <v>98</v>
      </c>
      <c r="AI51" s="18" t="s">
        <v>464</v>
      </c>
      <c r="AJ51" s="20" t="s">
        <v>439</v>
      </c>
      <c r="AK51" s="19">
        <v>111</v>
      </c>
      <c r="AL51" s="19">
        <v>1</v>
      </c>
      <c r="AM51" s="20"/>
      <c r="AN51" s="22"/>
    </row>
    <row r="52" spans="1:40" ht="15.6" x14ac:dyDescent="0.3">
      <c r="A52" s="4" t="str">
        <f t="shared" si="0"/>
        <v>A1140011</v>
      </c>
      <c r="B52" s="11" t="s">
        <v>485</v>
      </c>
      <c r="C52" s="12" t="s">
        <v>370</v>
      </c>
      <c r="D52" s="27" t="s">
        <v>486</v>
      </c>
      <c r="E52" s="12" t="s">
        <v>442</v>
      </c>
      <c r="F52" s="14" t="s">
        <v>261</v>
      </c>
      <c r="G52" s="15" t="str">
        <f t="shared" si="1"/>
        <v>泰平3號野溪_無名橋</v>
      </c>
      <c r="H52" s="15" t="s">
        <v>479</v>
      </c>
      <c r="I52" s="15" t="s">
        <v>374</v>
      </c>
      <c r="J52" s="16">
        <v>1140</v>
      </c>
      <c r="K52" s="15" t="s">
        <v>392</v>
      </c>
      <c r="L52" s="16">
        <v>1140011</v>
      </c>
      <c r="M52" s="29" t="s">
        <v>480</v>
      </c>
      <c r="N52" s="29" t="s">
        <v>481</v>
      </c>
      <c r="O52" s="16" t="s">
        <v>395</v>
      </c>
      <c r="P52" s="16" t="s">
        <v>482</v>
      </c>
      <c r="Q52" s="16" t="s">
        <v>483</v>
      </c>
      <c r="R52" s="16">
        <v>283254</v>
      </c>
      <c r="S52" s="16">
        <v>2728899</v>
      </c>
      <c r="T52" s="16" t="s">
        <v>84</v>
      </c>
      <c r="U52" s="16" t="s">
        <v>54</v>
      </c>
      <c r="V52" s="16" t="str">
        <f t="shared" si="2"/>
        <v>A</v>
      </c>
      <c r="W52" s="16">
        <v>1</v>
      </c>
      <c r="X52" s="16"/>
      <c r="Y52" s="17" t="s">
        <v>144</v>
      </c>
      <c r="Z52" s="18" t="str">
        <f t="shared" si="3"/>
        <v>SRA_S0009</v>
      </c>
      <c r="AA52" s="18" t="s">
        <v>304</v>
      </c>
      <c r="AB52" s="18" t="s">
        <v>435</v>
      </c>
      <c r="AC52" s="19" t="str">
        <f t="shared" si="4"/>
        <v>S</v>
      </c>
      <c r="AD52" s="19" t="str">
        <f t="shared" si="5"/>
        <v>SINO02</v>
      </c>
      <c r="AE52" s="20" t="s">
        <v>484</v>
      </c>
      <c r="AF52" s="20">
        <v>283254</v>
      </c>
      <c r="AG52" s="20">
        <v>2728899</v>
      </c>
      <c r="AH52" s="21" t="s">
        <v>98</v>
      </c>
      <c r="AI52" s="18" t="s">
        <v>464</v>
      </c>
      <c r="AJ52" s="20" t="s">
        <v>439</v>
      </c>
      <c r="AK52" s="19">
        <v>111</v>
      </c>
      <c r="AL52" s="19">
        <v>1</v>
      </c>
      <c r="AM52" s="20"/>
      <c r="AN52" s="22"/>
    </row>
    <row r="53" spans="1:40" ht="15.6" x14ac:dyDescent="0.3">
      <c r="A53" s="4" t="str">
        <f t="shared" si="0"/>
        <v>A1140012</v>
      </c>
      <c r="B53" s="11" t="s">
        <v>487</v>
      </c>
      <c r="C53" s="12" t="s">
        <v>370</v>
      </c>
      <c r="D53" s="27" t="s">
        <v>488</v>
      </c>
      <c r="E53" s="12" t="s">
        <v>442</v>
      </c>
      <c r="F53" s="14" t="s">
        <v>273</v>
      </c>
      <c r="G53" s="15" t="str">
        <f t="shared" si="1"/>
        <v>玉峰10號野溪(老鷹溪)_匯流口處防砂壩</v>
      </c>
      <c r="H53" s="15" t="s">
        <v>489</v>
      </c>
      <c r="I53" s="15" t="s">
        <v>374</v>
      </c>
      <c r="J53" s="16">
        <v>1140</v>
      </c>
      <c r="K53" s="15" t="s">
        <v>490</v>
      </c>
      <c r="L53" s="16">
        <v>1140010</v>
      </c>
      <c r="M53" s="29" t="s">
        <v>491</v>
      </c>
      <c r="N53" s="29" t="s">
        <v>492</v>
      </c>
      <c r="O53" s="16" t="s">
        <v>395</v>
      </c>
      <c r="P53" s="16" t="s">
        <v>482</v>
      </c>
      <c r="Q53" s="16" t="s">
        <v>483</v>
      </c>
      <c r="R53" s="16">
        <v>280420</v>
      </c>
      <c r="S53" s="16">
        <v>2728002</v>
      </c>
      <c r="T53" s="16" t="s">
        <v>84</v>
      </c>
      <c r="U53" s="16" t="s">
        <v>54</v>
      </c>
      <c r="V53" s="16" t="str">
        <f t="shared" si="2"/>
        <v>A</v>
      </c>
      <c r="W53" s="16">
        <v>1</v>
      </c>
      <c r="X53" s="16"/>
      <c r="Y53" s="17" t="s">
        <v>155</v>
      </c>
      <c r="Z53" s="18" t="str">
        <f t="shared" si="3"/>
        <v>SRA_W0010</v>
      </c>
      <c r="AA53" s="18" t="s">
        <v>296</v>
      </c>
      <c r="AB53" s="18" t="s">
        <v>448</v>
      </c>
      <c r="AC53" s="19" t="str">
        <f t="shared" si="4"/>
        <v>W</v>
      </c>
      <c r="AD53" s="19" t="str">
        <f t="shared" si="5"/>
        <v>SINO01</v>
      </c>
      <c r="AE53" s="20" t="s">
        <v>493</v>
      </c>
      <c r="AF53" s="20">
        <v>280420</v>
      </c>
      <c r="AG53" s="20">
        <v>2728002</v>
      </c>
      <c r="AH53" s="21" t="s">
        <v>98</v>
      </c>
      <c r="AI53" s="18" t="s">
        <v>464</v>
      </c>
      <c r="AJ53" s="20" t="s">
        <v>439</v>
      </c>
      <c r="AK53" s="19">
        <v>111</v>
      </c>
      <c r="AL53" s="19">
        <v>1</v>
      </c>
      <c r="AM53" s="20"/>
      <c r="AN53" s="22"/>
    </row>
    <row r="54" spans="1:40" ht="15.6" x14ac:dyDescent="0.3">
      <c r="A54" s="4" t="str">
        <f t="shared" si="0"/>
        <v>A1140012</v>
      </c>
      <c r="B54" s="11" t="s">
        <v>494</v>
      </c>
      <c r="C54" s="12" t="s">
        <v>370</v>
      </c>
      <c r="D54" s="27" t="s">
        <v>495</v>
      </c>
      <c r="E54" s="12" t="s">
        <v>442</v>
      </c>
      <c r="F54" s="14" t="s">
        <v>273</v>
      </c>
      <c r="G54" s="15" t="str">
        <f t="shared" si="1"/>
        <v>玉峰10號野溪(老鷹溪)_匯流口處防砂壩</v>
      </c>
      <c r="H54" s="15" t="s">
        <v>489</v>
      </c>
      <c r="I54" s="15" t="s">
        <v>374</v>
      </c>
      <c r="J54" s="16">
        <v>1140</v>
      </c>
      <c r="K54" s="15" t="s">
        <v>490</v>
      </c>
      <c r="L54" s="16">
        <v>1140010</v>
      </c>
      <c r="M54" s="29" t="s">
        <v>491</v>
      </c>
      <c r="N54" s="29" t="s">
        <v>492</v>
      </c>
      <c r="O54" s="16" t="s">
        <v>395</v>
      </c>
      <c r="P54" s="16" t="s">
        <v>482</v>
      </c>
      <c r="Q54" s="16" t="s">
        <v>483</v>
      </c>
      <c r="R54" s="16">
        <v>280420</v>
      </c>
      <c r="S54" s="16">
        <v>2728002</v>
      </c>
      <c r="T54" s="16" t="s">
        <v>84</v>
      </c>
      <c r="U54" s="16" t="s">
        <v>54</v>
      </c>
      <c r="V54" s="16" t="str">
        <f t="shared" si="2"/>
        <v>A</v>
      </c>
      <c r="W54" s="16">
        <v>1</v>
      </c>
      <c r="X54" s="16"/>
      <c r="Y54" s="17" t="s">
        <v>155</v>
      </c>
      <c r="Z54" s="18" t="str">
        <f t="shared" si="3"/>
        <v>SRA_S0010</v>
      </c>
      <c r="AA54" s="18" t="s">
        <v>304</v>
      </c>
      <c r="AB54" s="18" t="s">
        <v>435</v>
      </c>
      <c r="AC54" s="19" t="str">
        <f t="shared" si="4"/>
        <v>S</v>
      </c>
      <c r="AD54" s="19" t="str">
        <f t="shared" si="5"/>
        <v>SINO02</v>
      </c>
      <c r="AE54" s="20" t="s">
        <v>493</v>
      </c>
      <c r="AF54" s="20">
        <v>280420</v>
      </c>
      <c r="AG54" s="20">
        <v>2728002</v>
      </c>
      <c r="AH54" s="21" t="s">
        <v>98</v>
      </c>
      <c r="AI54" s="18" t="s">
        <v>464</v>
      </c>
      <c r="AJ54" s="20" t="s">
        <v>439</v>
      </c>
      <c r="AK54" s="19">
        <v>111</v>
      </c>
      <c r="AL54" s="19">
        <v>1</v>
      </c>
      <c r="AM54" s="20"/>
      <c r="AN54" s="22"/>
    </row>
    <row r="55" spans="1:40" ht="15.6" x14ac:dyDescent="0.3">
      <c r="A55" s="4" t="str">
        <f t="shared" si="0"/>
        <v>A1140013</v>
      </c>
      <c r="B55" s="11" t="s">
        <v>496</v>
      </c>
      <c r="C55" s="12" t="s">
        <v>370</v>
      </c>
      <c r="D55" s="27" t="s">
        <v>497</v>
      </c>
      <c r="E55" s="12" t="s">
        <v>442</v>
      </c>
      <c r="F55" s="14" t="s">
        <v>285</v>
      </c>
      <c r="G55" s="15" t="str">
        <f t="shared" si="1"/>
        <v>白石溪_秀巒橋上游</v>
      </c>
      <c r="H55" s="15" t="s">
        <v>498</v>
      </c>
      <c r="I55" s="15" t="s">
        <v>374</v>
      </c>
      <c r="J55" s="16">
        <v>1140</v>
      </c>
      <c r="K55" s="15" t="s">
        <v>499</v>
      </c>
      <c r="L55" s="16">
        <v>1140006</v>
      </c>
      <c r="M55" s="29" t="s">
        <v>500</v>
      </c>
      <c r="N55" s="29" t="s">
        <v>501</v>
      </c>
      <c r="O55" s="16" t="s">
        <v>395</v>
      </c>
      <c r="P55" s="16" t="s">
        <v>482</v>
      </c>
      <c r="Q55" s="16" t="s">
        <v>502</v>
      </c>
      <c r="R55" s="16">
        <v>278833</v>
      </c>
      <c r="S55" s="16">
        <v>2723257</v>
      </c>
      <c r="T55" s="16" t="s">
        <v>503</v>
      </c>
      <c r="U55" s="16" t="s">
        <v>54</v>
      </c>
      <c r="V55" s="16" t="str">
        <f t="shared" si="2"/>
        <v>A</v>
      </c>
      <c r="W55" s="16">
        <v>4</v>
      </c>
      <c r="X55" s="16"/>
      <c r="Y55" s="17" t="s">
        <v>504</v>
      </c>
      <c r="Z55" s="18" t="str">
        <f t="shared" si="3"/>
        <v>SRA_W0011</v>
      </c>
      <c r="AA55" s="18" t="s">
        <v>296</v>
      </c>
      <c r="AB55" s="18" t="s">
        <v>448</v>
      </c>
      <c r="AC55" s="19" t="str">
        <f t="shared" si="4"/>
        <v>W</v>
      </c>
      <c r="AD55" s="19" t="str">
        <f t="shared" si="5"/>
        <v>SINO01</v>
      </c>
      <c r="AE55" s="20" t="s">
        <v>505</v>
      </c>
      <c r="AF55" s="20">
        <v>278833</v>
      </c>
      <c r="AG55" s="20">
        <v>2723257</v>
      </c>
      <c r="AH55" s="21" t="s">
        <v>506</v>
      </c>
      <c r="AI55" s="18" t="s">
        <v>464</v>
      </c>
      <c r="AJ55" s="18"/>
      <c r="AK55" s="18"/>
      <c r="AL55" s="30">
        <v>4</v>
      </c>
      <c r="AM55" s="20"/>
      <c r="AN55" s="22"/>
    </row>
    <row r="56" spans="1:40" ht="15.6" x14ac:dyDescent="0.3">
      <c r="A56" s="4" t="str">
        <f t="shared" si="0"/>
        <v>A1140013</v>
      </c>
      <c r="B56" s="11" t="s">
        <v>507</v>
      </c>
      <c r="C56" s="12" t="s">
        <v>370</v>
      </c>
      <c r="D56" s="27" t="s">
        <v>508</v>
      </c>
      <c r="E56" s="12" t="s">
        <v>442</v>
      </c>
      <c r="F56" s="14" t="s">
        <v>285</v>
      </c>
      <c r="G56" s="15" t="str">
        <f t="shared" si="1"/>
        <v>白石溪_秀巒橋上游</v>
      </c>
      <c r="H56" s="15" t="s">
        <v>498</v>
      </c>
      <c r="I56" s="15" t="s">
        <v>374</v>
      </c>
      <c r="J56" s="16">
        <v>1140</v>
      </c>
      <c r="K56" s="15" t="s">
        <v>499</v>
      </c>
      <c r="L56" s="16">
        <v>1140006</v>
      </c>
      <c r="M56" s="29" t="s">
        <v>500</v>
      </c>
      <c r="N56" s="29" t="s">
        <v>501</v>
      </c>
      <c r="O56" s="16" t="s">
        <v>395</v>
      </c>
      <c r="P56" s="16" t="s">
        <v>482</v>
      </c>
      <c r="Q56" s="16" t="s">
        <v>502</v>
      </c>
      <c r="R56" s="16">
        <v>278833</v>
      </c>
      <c r="S56" s="16">
        <v>2723257</v>
      </c>
      <c r="T56" s="16" t="s">
        <v>503</v>
      </c>
      <c r="U56" s="16" t="s">
        <v>54</v>
      </c>
      <c r="V56" s="16" t="str">
        <f t="shared" si="2"/>
        <v>A</v>
      </c>
      <c r="W56" s="16">
        <v>4</v>
      </c>
      <c r="X56" s="16"/>
      <c r="Y56" s="17" t="s">
        <v>504</v>
      </c>
      <c r="Z56" s="18" t="str">
        <f t="shared" si="3"/>
        <v>SRA_S0011</v>
      </c>
      <c r="AA56" s="18" t="s">
        <v>304</v>
      </c>
      <c r="AB56" s="18" t="s">
        <v>435</v>
      </c>
      <c r="AC56" s="19" t="str">
        <f t="shared" si="4"/>
        <v>S</v>
      </c>
      <c r="AD56" s="19" t="str">
        <f t="shared" si="5"/>
        <v>SINO02</v>
      </c>
      <c r="AE56" s="20" t="s">
        <v>505</v>
      </c>
      <c r="AF56" s="20">
        <v>278833</v>
      </c>
      <c r="AG56" s="20">
        <v>2723257</v>
      </c>
      <c r="AH56" s="21" t="s">
        <v>506</v>
      </c>
      <c r="AI56" s="18" t="s">
        <v>464</v>
      </c>
      <c r="AJ56" s="18"/>
      <c r="AK56" s="18"/>
      <c r="AL56" s="30">
        <v>4</v>
      </c>
      <c r="AM56" s="20"/>
      <c r="AN56" s="22"/>
    </row>
    <row r="57" spans="1:40" ht="15.6" x14ac:dyDescent="0.3">
      <c r="A57" s="4" t="str">
        <f t="shared" si="0"/>
        <v>A1140014</v>
      </c>
      <c r="B57" s="11" t="s">
        <v>509</v>
      </c>
      <c r="C57" s="12" t="s">
        <v>370</v>
      </c>
      <c r="D57" s="27" t="s">
        <v>510</v>
      </c>
      <c r="E57" s="12" t="s">
        <v>442</v>
      </c>
      <c r="F57" s="14" t="s">
        <v>511</v>
      </c>
      <c r="G57" s="15" t="str">
        <f t="shared" si="1"/>
        <v>葛樂喜溪_無名橋</v>
      </c>
      <c r="H57" s="15" t="s">
        <v>512</v>
      </c>
      <c r="I57" s="15" t="s">
        <v>374</v>
      </c>
      <c r="J57" s="16">
        <v>1140</v>
      </c>
      <c r="K57" s="15" t="s">
        <v>513</v>
      </c>
      <c r="L57" s="16">
        <v>1140003</v>
      </c>
      <c r="M57" s="29" t="s">
        <v>514</v>
      </c>
      <c r="N57" s="29" t="s">
        <v>481</v>
      </c>
      <c r="O57" s="16" t="s">
        <v>395</v>
      </c>
      <c r="P57" s="16" t="s">
        <v>482</v>
      </c>
      <c r="Q57" s="16" t="s">
        <v>502</v>
      </c>
      <c r="R57" s="16">
        <v>279880</v>
      </c>
      <c r="S57" s="16">
        <v>2717534</v>
      </c>
      <c r="T57" s="16" t="s">
        <v>53</v>
      </c>
      <c r="U57" s="16" t="s">
        <v>54</v>
      </c>
      <c r="V57" s="16" t="str">
        <f t="shared" si="2"/>
        <v>A</v>
      </c>
      <c r="W57" s="16">
        <v>1</v>
      </c>
      <c r="X57" s="16"/>
      <c r="Y57" s="17" t="s">
        <v>515</v>
      </c>
      <c r="Z57" s="18" t="str">
        <f t="shared" si="3"/>
        <v>SRA_W0012</v>
      </c>
      <c r="AA57" s="18" t="s">
        <v>296</v>
      </c>
      <c r="AB57" s="18" t="s">
        <v>448</v>
      </c>
      <c r="AC57" s="19" t="str">
        <f t="shared" si="4"/>
        <v>W</v>
      </c>
      <c r="AD57" s="19" t="str">
        <f t="shared" si="5"/>
        <v>SINO01</v>
      </c>
      <c r="AE57" s="20" t="s">
        <v>481</v>
      </c>
      <c r="AF57" s="20">
        <v>279880</v>
      </c>
      <c r="AG57" s="20">
        <v>2717534</v>
      </c>
      <c r="AH57" s="21" t="s">
        <v>74</v>
      </c>
      <c r="AI57" s="18" t="s">
        <v>464</v>
      </c>
      <c r="AJ57" s="20" t="s">
        <v>439</v>
      </c>
      <c r="AK57" s="19">
        <v>111</v>
      </c>
      <c r="AL57" s="19">
        <v>1</v>
      </c>
      <c r="AM57" s="20"/>
      <c r="AN57" s="22"/>
    </row>
    <row r="58" spans="1:40" ht="15.6" x14ac:dyDescent="0.3">
      <c r="A58" s="4" t="str">
        <f t="shared" si="0"/>
        <v>A1140014</v>
      </c>
      <c r="B58" s="11" t="s">
        <v>516</v>
      </c>
      <c r="C58" s="12" t="s">
        <v>370</v>
      </c>
      <c r="D58" s="27" t="s">
        <v>517</v>
      </c>
      <c r="E58" s="12" t="s">
        <v>442</v>
      </c>
      <c r="F58" s="14" t="s">
        <v>511</v>
      </c>
      <c r="G58" s="15" t="str">
        <f t="shared" si="1"/>
        <v>葛樂喜溪_無名橋</v>
      </c>
      <c r="H58" s="15" t="s">
        <v>512</v>
      </c>
      <c r="I58" s="15" t="s">
        <v>374</v>
      </c>
      <c r="J58" s="16">
        <v>1140</v>
      </c>
      <c r="K58" s="15" t="s">
        <v>513</v>
      </c>
      <c r="L58" s="16">
        <v>1140003</v>
      </c>
      <c r="M58" s="29" t="s">
        <v>514</v>
      </c>
      <c r="N58" s="29" t="s">
        <v>481</v>
      </c>
      <c r="O58" s="16" t="s">
        <v>395</v>
      </c>
      <c r="P58" s="16" t="s">
        <v>482</v>
      </c>
      <c r="Q58" s="16" t="s">
        <v>502</v>
      </c>
      <c r="R58" s="16">
        <v>279880</v>
      </c>
      <c r="S58" s="16">
        <v>2717534</v>
      </c>
      <c r="T58" s="16" t="s">
        <v>53</v>
      </c>
      <c r="U58" s="16" t="s">
        <v>54</v>
      </c>
      <c r="V58" s="16" t="str">
        <f t="shared" si="2"/>
        <v>A</v>
      </c>
      <c r="W58" s="16">
        <v>1</v>
      </c>
      <c r="X58" s="16"/>
      <c r="Y58" s="17" t="s">
        <v>515</v>
      </c>
      <c r="Z58" s="18" t="str">
        <f t="shared" si="3"/>
        <v>SRA_S0012</v>
      </c>
      <c r="AA58" s="18" t="s">
        <v>304</v>
      </c>
      <c r="AB58" s="18" t="s">
        <v>435</v>
      </c>
      <c r="AC58" s="19" t="str">
        <f t="shared" si="4"/>
        <v>S</v>
      </c>
      <c r="AD58" s="19" t="str">
        <f t="shared" si="5"/>
        <v>SINO02</v>
      </c>
      <c r="AE58" s="20" t="s">
        <v>481</v>
      </c>
      <c r="AF58" s="20">
        <v>279880</v>
      </c>
      <c r="AG58" s="20">
        <v>2717534</v>
      </c>
      <c r="AH58" s="21" t="s">
        <v>74</v>
      </c>
      <c r="AI58" s="18" t="s">
        <v>464</v>
      </c>
      <c r="AJ58" s="20" t="s">
        <v>439</v>
      </c>
      <c r="AK58" s="19">
        <v>111</v>
      </c>
      <c r="AL58" s="19">
        <v>1</v>
      </c>
      <c r="AM58" s="20"/>
      <c r="AN58" s="22"/>
    </row>
    <row r="59" spans="1:40" ht="15.6" x14ac:dyDescent="0.3">
      <c r="A59" s="4" t="str">
        <f t="shared" si="0"/>
        <v>A1140015</v>
      </c>
      <c r="B59" s="11" t="s">
        <v>518</v>
      </c>
      <c r="C59" s="12" t="s">
        <v>370</v>
      </c>
      <c r="D59" s="27" t="s">
        <v>519</v>
      </c>
      <c r="E59" s="12" t="s">
        <v>442</v>
      </c>
      <c r="F59" s="14" t="s">
        <v>520</v>
      </c>
      <c r="G59" s="15" t="str">
        <f t="shared" si="1"/>
        <v>寶里苦野溪_高義橋</v>
      </c>
      <c r="H59" s="15" t="s">
        <v>521</v>
      </c>
      <c r="I59" s="15" t="s">
        <v>374</v>
      </c>
      <c r="J59" s="16">
        <v>1140</v>
      </c>
      <c r="K59" s="15" t="s">
        <v>375</v>
      </c>
      <c r="L59" s="16">
        <v>1140016</v>
      </c>
      <c r="M59" s="29" t="s">
        <v>522</v>
      </c>
      <c r="N59" s="29" t="s">
        <v>523</v>
      </c>
      <c r="O59" s="16" t="s">
        <v>378</v>
      </c>
      <c r="P59" s="16" t="s">
        <v>446</v>
      </c>
      <c r="Q59" s="16" t="s">
        <v>524</v>
      </c>
      <c r="R59" s="16">
        <v>285110</v>
      </c>
      <c r="S59" s="16">
        <v>2734506</v>
      </c>
      <c r="T59" s="16" t="s">
        <v>473</v>
      </c>
      <c r="U59" s="16" t="s">
        <v>54</v>
      </c>
      <c r="V59" s="16" t="str">
        <f t="shared" si="2"/>
        <v>A</v>
      </c>
      <c r="W59" s="16">
        <v>1</v>
      </c>
      <c r="X59" s="16"/>
      <c r="Y59" s="17" t="s">
        <v>525</v>
      </c>
      <c r="Z59" s="18" t="str">
        <f t="shared" si="3"/>
        <v>SRA_W0013</v>
      </c>
      <c r="AA59" s="18" t="s">
        <v>296</v>
      </c>
      <c r="AB59" s="18" t="s">
        <v>448</v>
      </c>
      <c r="AC59" s="19" t="str">
        <f t="shared" si="4"/>
        <v>W</v>
      </c>
      <c r="AD59" s="19" t="str">
        <f t="shared" si="5"/>
        <v>SINO01</v>
      </c>
      <c r="AE59" s="20" t="s">
        <v>526</v>
      </c>
      <c r="AF59" s="20">
        <v>285110</v>
      </c>
      <c r="AG59" s="20">
        <v>2734506</v>
      </c>
      <c r="AH59" s="21" t="s">
        <v>473</v>
      </c>
      <c r="AI59" s="18" t="s">
        <v>464</v>
      </c>
      <c r="AJ59" s="20" t="s">
        <v>439</v>
      </c>
      <c r="AK59" s="19">
        <v>111</v>
      </c>
      <c r="AL59" s="19">
        <v>1</v>
      </c>
      <c r="AM59" s="20"/>
      <c r="AN59" s="22"/>
    </row>
    <row r="60" spans="1:40" ht="15.6" x14ac:dyDescent="0.3">
      <c r="A60" s="4" t="str">
        <f t="shared" si="0"/>
        <v>A1140015</v>
      </c>
      <c r="B60" s="11" t="s">
        <v>527</v>
      </c>
      <c r="C60" s="12" t="s">
        <v>370</v>
      </c>
      <c r="D60" s="27" t="s">
        <v>528</v>
      </c>
      <c r="E60" s="12" t="s">
        <v>442</v>
      </c>
      <c r="F60" s="14" t="s">
        <v>520</v>
      </c>
      <c r="G60" s="15" t="str">
        <f t="shared" si="1"/>
        <v>寶里苦野溪_高義橋</v>
      </c>
      <c r="H60" s="15" t="s">
        <v>521</v>
      </c>
      <c r="I60" s="15" t="s">
        <v>374</v>
      </c>
      <c r="J60" s="16">
        <v>1140</v>
      </c>
      <c r="K60" s="15" t="s">
        <v>375</v>
      </c>
      <c r="L60" s="16">
        <v>1140016</v>
      </c>
      <c r="M60" s="29" t="s">
        <v>522</v>
      </c>
      <c r="N60" s="29" t="s">
        <v>523</v>
      </c>
      <c r="O60" s="16" t="s">
        <v>378</v>
      </c>
      <c r="P60" s="16" t="s">
        <v>446</v>
      </c>
      <c r="Q60" s="16" t="s">
        <v>524</v>
      </c>
      <c r="R60" s="16">
        <v>285110</v>
      </c>
      <c r="S60" s="16">
        <v>2734506</v>
      </c>
      <c r="T60" s="16" t="s">
        <v>473</v>
      </c>
      <c r="U60" s="16" t="s">
        <v>54</v>
      </c>
      <c r="V60" s="16" t="str">
        <f t="shared" si="2"/>
        <v>A</v>
      </c>
      <c r="W60" s="16">
        <v>1</v>
      </c>
      <c r="X60" s="16"/>
      <c r="Y60" s="17" t="s">
        <v>525</v>
      </c>
      <c r="Z60" s="18" t="str">
        <f t="shared" si="3"/>
        <v>SRA_S0013</v>
      </c>
      <c r="AA60" s="18" t="s">
        <v>304</v>
      </c>
      <c r="AB60" s="18" t="s">
        <v>435</v>
      </c>
      <c r="AC60" s="19" t="str">
        <f t="shared" si="4"/>
        <v>S</v>
      </c>
      <c r="AD60" s="19" t="str">
        <f t="shared" si="5"/>
        <v>SINO02</v>
      </c>
      <c r="AE60" s="20" t="s">
        <v>526</v>
      </c>
      <c r="AF60" s="20">
        <v>285110</v>
      </c>
      <c r="AG60" s="20">
        <v>2734506</v>
      </c>
      <c r="AH60" s="21" t="s">
        <v>473</v>
      </c>
      <c r="AI60" s="18" t="s">
        <v>464</v>
      </c>
      <c r="AJ60" s="20" t="s">
        <v>439</v>
      </c>
      <c r="AK60" s="19">
        <v>111</v>
      </c>
      <c r="AL60" s="19">
        <v>1</v>
      </c>
      <c r="AM60" s="20"/>
      <c r="AN60" s="22"/>
    </row>
    <row r="61" spans="1:40" ht="15.6" x14ac:dyDescent="0.3">
      <c r="A61" s="4" t="str">
        <f t="shared" si="0"/>
        <v>A1140016</v>
      </c>
      <c r="B61" s="11" t="s">
        <v>529</v>
      </c>
      <c r="C61" s="12" t="s">
        <v>370</v>
      </c>
      <c r="D61" s="27" t="s">
        <v>530</v>
      </c>
      <c r="E61" s="12" t="s">
        <v>442</v>
      </c>
      <c r="F61" s="14" t="s">
        <v>531</v>
      </c>
      <c r="G61" s="15" t="str">
        <f t="shared" si="1"/>
        <v>蘇樂溪_蘇樂橋上游15號防砂壩</v>
      </c>
      <c r="H61" s="15" t="s">
        <v>532</v>
      </c>
      <c r="I61" s="15" t="s">
        <v>374</v>
      </c>
      <c r="J61" s="16">
        <v>1140</v>
      </c>
      <c r="K61" s="15" t="s">
        <v>375</v>
      </c>
      <c r="L61" s="16">
        <v>1140016</v>
      </c>
      <c r="M61" s="29" t="s">
        <v>533</v>
      </c>
      <c r="N61" s="29" t="s">
        <v>534</v>
      </c>
      <c r="O61" s="16" t="s">
        <v>378</v>
      </c>
      <c r="P61" s="16" t="s">
        <v>446</v>
      </c>
      <c r="Q61" s="16" t="s">
        <v>524</v>
      </c>
      <c r="R61" s="16">
        <v>286145</v>
      </c>
      <c r="S61" s="16">
        <v>2732729</v>
      </c>
      <c r="T61" s="16" t="s">
        <v>535</v>
      </c>
      <c r="U61" s="16" t="s">
        <v>54</v>
      </c>
      <c r="V61" s="16" t="str">
        <f t="shared" si="2"/>
        <v>A</v>
      </c>
      <c r="W61" s="16">
        <v>1</v>
      </c>
      <c r="X61" s="16"/>
      <c r="Y61" s="17" t="s">
        <v>536</v>
      </c>
      <c r="Z61" s="18" t="str">
        <f t="shared" si="3"/>
        <v>SRA_W0014</v>
      </c>
      <c r="AA61" s="18" t="s">
        <v>296</v>
      </c>
      <c r="AB61" s="18" t="s">
        <v>448</v>
      </c>
      <c r="AC61" s="19" t="str">
        <f t="shared" si="4"/>
        <v>W</v>
      </c>
      <c r="AD61" s="19" t="str">
        <f t="shared" si="5"/>
        <v>SINO01</v>
      </c>
      <c r="AE61" s="20" t="s">
        <v>537</v>
      </c>
      <c r="AF61" s="20">
        <v>286145</v>
      </c>
      <c r="AG61" s="20">
        <v>2732729</v>
      </c>
      <c r="AH61" s="21" t="s">
        <v>538</v>
      </c>
      <c r="AI61" s="18" t="s">
        <v>464</v>
      </c>
      <c r="AJ61" s="20" t="s">
        <v>439</v>
      </c>
      <c r="AK61" s="19">
        <v>111</v>
      </c>
      <c r="AL61" s="19">
        <v>1</v>
      </c>
      <c r="AM61" s="20"/>
      <c r="AN61" s="22"/>
    </row>
    <row r="62" spans="1:40" ht="15.6" x14ac:dyDescent="0.3">
      <c r="A62" s="4" t="str">
        <f t="shared" si="0"/>
        <v>A1140016</v>
      </c>
      <c r="B62" s="11" t="s">
        <v>539</v>
      </c>
      <c r="C62" s="12" t="s">
        <v>370</v>
      </c>
      <c r="D62" s="27" t="s">
        <v>540</v>
      </c>
      <c r="E62" s="12" t="s">
        <v>442</v>
      </c>
      <c r="F62" s="14" t="s">
        <v>531</v>
      </c>
      <c r="G62" s="15" t="str">
        <f t="shared" si="1"/>
        <v>蘇樂溪_蘇樂橋上游15號防砂壩</v>
      </c>
      <c r="H62" s="15" t="s">
        <v>532</v>
      </c>
      <c r="I62" s="15" t="s">
        <v>374</v>
      </c>
      <c r="J62" s="16">
        <v>1140</v>
      </c>
      <c r="K62" s="15" t="s">
        <v>375</v>
      </c>
      <c r="L62" s="16">
        <v>1140016</v>
      </c>
      <c r="M62" s="29" t="s">
        <v>533</v>
      </c>
      <c r="N62" s="29" t="s">
        <v>534</v>
      </c>
      <c r="O62" s="16" t="s">
        <v>378</v>
      </c>
      <c r="P62" s="16" t="s">
        <v>446</v>
      </c>
      <c r="Q62" s="16" t="s">
        <v>524</v>
      </c>
      <c r="R62" s="16">
        <v>286145</v>
      </c>
      <c r="S62" s="16">
        <v>2732729</v>
      </c>
      <c r="T62" s="16" t="s">
        <v>535</v>
      </c>
      <c r="U62" s="16" t="s">
        <v>54</v>
      </c>
      <c r="V62" s="16" t="str">
        <f t="shared" si="2"/>
        <v>A</v>
      </c>
      <c r="W62" s="16">
        <v>1</v>
      </c>
      <c r="X62" s="16"/>
      <c r="Y62" s="17" t="s">
        <v>536</v>
      </c>
      <c r="Z62" s="18" t="str">
        <f t="shared" si="3"/>
        <v>SRA_S0014</v>
      </c>
      <c r="AA62" s="18" t="s">
        <v>304</v>
      </c>
      <c r="AB62" s="18" t="s">
        <v>435</v>
      </c>
      <c r="AC62" s="19" t="str">
        <f t="shared" si="4"/>
        <v>S</v>
      </c>
      <c r="AD62" s="19" t="str">
        <f t="shared" si="5"/>
        <v>SINO02</v>
      </c>
      <c r="AE62" s="20" t="s">
        <v>537</v>
      </c>
      <c r="AF62" s="20">
        <v>286145</v>
      </c>
      <c r="AG62" s="20">
        <v>2732729</v>
      </c>
      <c r="AH62" s="21" t="s">
        <v>538</v>
      </c>
      <c r="AI62" s="18" t="s">
        <v>464</v>
      </c>
      <c r="AJ62" s="20" t="s">
        <v>439</v>
      </c>
      <c r="AK62" s="19">
        <v>111</v>
      </c>
      <c r="AL62" s="19">
        <v>1</v>
      </c>
      <c r="AM62" s="20"/>
      <c r="AN62" s="22"/>
    </row>
    <row r="63" spans="1:40" ht="15.6" x14ac:dyDescent="0.3">
      <c r="A63" s="4" t="str">
        <f t="shared" si="0"/>
        <v>A1140017</v>
      </c>
      <c r="B63" s="11" t="s">
        <v>541</v>
      </c>
      <c r="C63" s="12" t="s">
        <v>370</v>
      </c>
      <c r="D63" s="27" t="s">
        <v>542</v>
      </c>
      <c r="E63" s="12" t="s">
        <v>442</v>
      </c>
      <c r="F63" s="31" t="s">
        <v>543</v>
      </c>
      <c r="G63" s="15" t="str">
        <f t="shared" si="1"/>
        <v>宇內溪_宇內溪和平橋下游防砂壩</v>
      </c>
      <c r="H63" s="15" t="s">
        <v>544</v>
      </c>
      <c r="I63" s="15" t="s">
        <v>374</v>
      </c>
      <c r="J63" s="16">
        <v>1140</v>
      </c>
      <c r="K63" s="15" t="s">
        <v>545</v>
      </c>
      <c r="L63" s="16">
        <v>1140021</v>
      </c>
      <c r="M63" s="15" t="s">
        <v>546</v>
      </c>
      <c r="N63" s="29" t="s">
        <v>547</v>
      </c>
      <c r="O63" s="16" t="s">
        <v>378</v>
      </c>
      <c r="P63" s="16" t="s">
        <v>446</v>
      </c>
      <c r="Q63" s="16" t="s">
        <v>548</v>
      </c>
      <c r="R63" s="16">
        <v>288941</v>
      </c>
      <c r="S63" s="16">
        <v>2742562</v>
      </c>
      <c r="T63" s="16" t="s">
        <v>549</v>
      </c>
      <c r="U63" s="16" t="s">
        <v>54</v>
      </c>
      <c r="V63" s="16" t="str">
        <f>IF(U63="臺北分局","A",IF(U63="臺中分局","B",IF(U63="南投分局","C",IF(U63="臺南分局","D",IF(U63="臺東分局","E",IF(U63="花蓮分局","F","總局"))))))</f>
        <v>A</v>
      </c>
      <c r="W63" s="16">
        <v>1</v>
      </c>
      <c r="X63" s="32" t="s">
        <v>550</v>
      </c>
      <c r="Y63" s="17" t="s">
        <v>551</v>
      </c>
      <c r="Z63" s="18" t="str">
        <f t="shared" si="3"/>
        <v>SRA_W0015</v>
      </c>
      <c r="AA63" s="18" t="s">
        <v>296</v>
      </c>
      <c r="AB63" s="18" t="s">
        <v>448</v>
      </c>
      <c r="AC63" s="19" t="str">
        <f t="shared" si="4"/>
        <v>W</v>
      </c>
      <c r="AD63" s="19" t="str">
        <f t="shared" si="5"/>
        <v>SINO01</v>
      </c>
      <c r="AE63" s="20" t="s">
        <v>547</v>
      </c>
      <c r="AF63" s="20">
        <v>288941</v>
      </c>
      <c r="AG63" s="20">
        <v>2742562</v>
      </c>
      <c r="AH63" s="21" t="s">
        <v>549</v>
      </c>
      <c r="AI63" s="20" t="s">
        <v>439</v>
      </c>
      <c r="AJ63" s="20"/>
      <c r="AK63" s="19"/>
      <c r="AL63" s="19">
        <v>1</v>
      </c>
      <c r="AM63" s="20"/>
      <c r="AN63" s="22"/>
    </row>
    <row r="64" spans="1:40" ht="15.6" x14ac:dyDescent="0.3">
      <c r="A64" s="4" t="str">
        <f t="shared" si="0"/>
        <v>A1140017</v>
      </c>
      <c r="B64" s="11" t="s">
        <v>552</v>
      </c>
      <c r="C64" s="12" t="s">
        <v>370</v>
      </c>
      <c r="D64" s="27" t="s">
        <v>553</v>
      </c>
      <c r="E64" s="12" t="s">
        <v>442</v>
      </c>
      <c r="F64" s="31" t="s">
        <v>543</v>
      </c>
      <c r="G64" s="15" t="str">
        <f t="shared" si="1"/>
        <v>宇內溪_宇內溪和平橋下游防砂壩</v>
      </c>
      <c r="H64" s="15" t="s">
        <v>544</v>
      </c>
      <c r="I64" s="15" t="s">
        <v>374</v>
      </c>
      <c r="J64" s="16">
        <v>1140</v>
      </c>
      <c r="K64" s="15" t="s">
        <v>545</v>
      </c>
      <c r="L64" s="16">
        <v>1140021</v>
      </c>
      <c r="M64" s="15" t="s">
        <v>546</v>
      </c>
      <c r="N64" s="29" t="s">
        <v>547</v>
      </c>
      <c r="O64" s="16" t="s">
        <v>378</v>
      </c>
      <c r="P64" s="16" t="s">
        <v>446</v>
      </c>
      <c r="Q64" s="16" t="s">
        <v>548</v>
      </c>
      <c r="R64" s="16">
        <v>288941</v>
      </c>
      <c r="S64" s="16">
        <v>2742562</v>
      </c>
      <c r="T64" s="16" t="s">
        <v>549</v>
      </c>
      <c r="U64" s="16" t="s">
        <v>54</v>
      </c>
      <c r="V64" s="16" t="str">
        <f>IF(U64="臺北分局","A",IF(U64="臺中分局","B",IF(U64="南投分局","C",IF(U64="臺南分局","D",IF(U64="臺東分局","E",IF(U64="花蓮分局","F","總局"))))))</f>
        <v>A</v>
      </c>
      <c r="W64" s="16">
        <v>1</v>
      </c>
      <c r="X64" s="32" t="s">
        <v>550</v>
      </c>
      <c r="Y64" s="17" t="s">
        <v>551</v>
      </c>
      <c r="Z64" s="18" t="str">
        <f t="shared" si="3"/>
        <v>SRA_S0015</v>
      </c>
      <c r="AA64" s="18" t="s">
        <v>304</v>
      </c>
      <c r="AB64" s="18" t="s">
        <v>435</v>
      </c>
      <c r="AC64" s="19" t="str">
        <f t="shared" si="4"/>
        <v>S</v>
      </c>
      <c r="AD64" s="19" t="str">
        <f t="shared" si="5"/>
        <v>SINO02</v>
      </c>
      <c r="AE64" s="20" t="s">
        <v>547</v>
      </c>
      <c r="AF64" s="20">
        <v>288941</v>
      </c>
      <c r="AG64" s="20">
        <v>2742562</v>
      </c>
      <c r="AH64" s="21" t="s">
        <v>549</v>
      </c>
      <c r="AI64" s="20" t="s">
        <v>439</v>
      </c>
      <c r="AJ64" s="20"/>
      <c r="AK64" s="19"/>
      <c r="AL64" s="19">
        <v>1</v>
      </c>
      <c r="AM64" s="20"/>
      <c r="AN64" s="22"/>
    </row>
    <row r="65" spans="1:40" s="34" customFormat="1" ht="15.6" hidden="1" x14ac:dyDescent="0.3">
      <c r="A65" s="16" t="str">
        <f>CONCATENATE(V65,J65,F65)</f>
        <v>A1140018</v>
      </c>
      <c r="B65" s="11" t="s">
        <v>554</v>
      </c>
      <c r="C65" s="12" t="s">
        <v>555</v>
      </c>
      <c r="D65" s="12">
        <v>996</v>
      </c>
      <c r="E65" s="13" t="s">
        <v>43</v>
      </c>
      <c r="F65" s="31" t="s">
        <v>556</v>
      </c>
      <c r="G65" s="15" t="str">
        <f>CONCATENATE(M65,"_",N65)</f>
        <v>泰平溪_泰平溪橋上游防砂壩</v>
      </c>
      <c r="H65" s="15" t="s">
        <v>557</v>
      </c>
      <c r="I65" s="15" t="s">
        <v>558</v>
      </c>
      <c r="J65" s="16">
        <v>1140</v>
      </c>
      <c r="K65" s="15" t="s">
        <v>559</v>
      </c>
      <c r="L65" s="16">
        <v>1140011</v>
      </c>
      <c r="M65" s="29" t="s">
        <v>444</v>
      </c>
      <c r="N65" s="29" t="s">
        <v>560</v>
      </c>
      <c r="O65" s="16" t="s">
        <v>378</v>
      </c>
      <c r="P65" s="16" t="s">
        <v>446</v>
      </c>
      <c r="Q65" s="16" t="s">
        <v>548</v>
      </c>
      <c r="R65" s="16">
        <v>284322</v>
      </c>
      <c r="S65" s="16">
        <v>2729756</v>
      </c>
      <c r="T65" s="16" t="s">
        <v>561</v>
      </c>
      <c r="U65" s="16" t="s">
        <v>54</v>
      </c>
      <c r="V65" s="16" t="str">
        <f>IF(U65="臺北分局","A",IF(U65="臺中分局","B",IF(U65="南投分局","C",IF(U65="臺南分局","D",IF(U65="臺東分局","E",IF(U65="花蓮分局","F","總局"))))))</f>
        <v>A</v>
      </c>
      <c r="W65" s="16">
        <v>1</v>
      </c>
      <c r="X65" s="16"/>
      <c r="Y65" s="17" t="s">
        <v>562</v>
      </c>
      <c r="Z65" s="18" t="str">
        <f>CONCATENATE("SR",V65,"_",AC65,Y65)</f>
        <v>SRA_WV0033</v>
      </c>
      <c r="AA65" s="18" t="s">
        <v>563</v>
      </c>
      <c r="AB65" s="18" t="s">
        <v>564</v>
      </c>
      <c r="AC65" s="19" t="str">
        <f>IF(AB65="水位、流速","WV",IF(AB65="水位","W",IF(AB65="流速","V",IF(AB65="濁度","S",IF(AB65="濃度","S",IF(AB65="雨量","P",IF(AB65="坡面沖蝕","E","-")))))))</f>
        <v>WV</v>
      </c>
      <c r="AD65" s="19" t="str">
        <f>IF(AND(AA65="雷達波水位流速計",AB65="水位"),"IFEM01",IF(AND(AA65="雷達波水位流速計",AB65="水位、流速"),"IFEM02",IF(AND(AA65="超音波水位計",AB65="水位"),"SINO01",IF(AND(AA65="光感式濁度計",AB65="濁度"),"SINO02","其他"))))</f>
        <v>IFEM02</v>
      </c>
      <c r="AE65" s="20" t="s">
        <v>565</v>
      </c>
      <c r="AF65" s="20">
        <v>284322</v>
      </c>
      <c r="AG65" s="20">
        <v>2729756</v>
      </c>
      <c r="AH65" s="21" t="s">
        <v>561</v>
      </c>
      <c r="AI65" s="18" t="s">
        <v>60</v>
      </c>
      <c r="AJ65" s="18"/>
      <c r="AK65" s="19"/>
      <c r="AL65" s="19">
        <v>1</v>
      </c>
      <c r="AM65" s="23"/>
      <c r="AN65" s="33"/>
    </row>
    <row r="66" spans="1:40" ht="15.6" x14ac:dyDescent="0.3">
      <c r="A66" s="4" t="str">
        <f t="shared" si="0"/>
        <v>A1140018</v>
      </c>
      <c r="B66" s="11" t="s">
        <v>566</v>
      </c>
      <c r="C66" s="12" t="s">
        <v>370</v>
      </c>
      <c r="D66" s="27" t="s">
        <v>567</v>
      </c>
      <c r="E66" s="12" t="s">
        <v>442</v>
      </c>
      <c r="F66" s="31" t="s">
        <v>556</v>
      </c>
      <c r="G66" s="15" t="str">
        <f t="shared" si="1"/>
        <v>泰平溪_泰平溪橋上游防砂壩</v>
      </c>
      <c r="H66" s="15" t="s">
        <v>568</v>
      </c>
      <c r="I66" s="15" t="s">
        <v>374</v>
      </c>
      <c r="J66" s="16">
        <v>1140</v>
      </c>
      <c r="K66" s="15" t="s">
        <v>392</v>
      </c>
      <c r="L66" s="16">
        <v>1140011</v>
      </c>
      <c r="M66" s="29" t="s">
        <v>444</v>
      </c>
      <c r="N66" s="29" t="s">
        <v>560</v>
      </c>
      <c r="O66" s="16" t="s">
        <v>378</v>
      </c>
      <c r="P66" s="16" t="s">
        <v>446</v>
      </c>
      <c r="Q66" s="16" t="s">
        <v>548</v>
      </c>
      <c r="R66" s="16">
        <v>284322</v>
      </c>
      <c r="S66" s="16">
        <v>2729756</v>
      </c>
      <c r="T66" s="16" t="s">
        <v>561</v>
      </c>
      <c r="U66" s="16" t="s">
        <v>54</v>
      </c>
      <c r="V66" s="16" t="str">
        <f>IF(U66="臺北分局","A",IF(U66="臺中分局","B",IF(U66="南投分局","C",IF(U66="臺南分局","D",IF(U66="臺東分局","E",IF(U66="花蓮分局","F","總局"))))))</f>
        <v>A</v>
      </c>
      <c r="W66" s="16">
        <v>1</v>
      </c>
      <c r="X66" s="16"/>
      <c r="Y66" s="17" t="s">
        <v>569</v>
      </c>
      <c r="Z66" s="18" t="str">
        <f t="shared" si="3"/>
        <v>SRA_W0016</v>
      </c>
      <c r="AA66" s="18" t="s">
        <v>296</v>
      </c>
      <c r="AB66" s="18" t="s">
        <v>448</v>
      </c>
      <c r="AC66" s="19" t="str">
        <f t="shared" si="4"/>
        <v>W</v>
      </c>
      <c r="AD66" s="19" t="str">
        <f t="shared" si="5"/>
        <v>SINO01</v>
      </c>
      <c r="AE66" s="20" t="s">
        <v>565</v>
      </c>
      <c r="AF66" s="20">
        <v>284322</v>
      </c>
      <c r="AG66" s="20">
        <v>2729756</v>
      </c>
      <c r="AH66" s="21" t="s">
        <v>561</v>
      </c>
      <c r="AI66" s="18" t="s">
        <v>60</v>
      </c>
      <c r="AJ66" s="18"/>
      <c r="AK66" s="19"/>
      <c r="AL66" s="19">
        <v>1</v>
      </c>
      <c r="AM66" s="20"/>
      <c r="AN66" s="22"/>
    </row>
    <row r="67" spans="1:40" ht="15.6" x14ac:dyDescent="0.3">
      <c r="A67" s="4" t="str">
        <f t="shared" ref="A67:A130" si="6">CONCATENATE(V67,J67,F67)</f>
        <v>A1140018</v>
      </c>
      <c r="B67" s="11" t="s">
        <v>570</v>
      </c>
      <c r="C67" s="12" t="s">
        <v>370</v>
      </c>
      <c r="D67" s="27" t="s">
        <v>571</v>
      </c>
      <c r="E67" s="12" t="s">
        <v>442</v>
      </c>
      <c r="F67" s="31" t="s">
        <v>556</v>
      </c>
      <c r="G67" s="15" t="str">
        <f t="shared" ref="G67:G103" si="7">CONCATENATE(M67,"_",N67)</f>
        <v>泰平溪_泰平溪橋上游防砂壩</v>
      </c>
      <c r="H67" s="15" t="s">
        <v>572</v>
      </c>
      <c r="I67" s="15" t="s">
        <v>374</v>
      </c>
      <c r="J67" s="16">
        <v>1140</v>
      </c>
      <c r="K67" s="15" t="s">
        <v>392</v>
      </c>
      <c r="L67" s="16">
        <v>1140011</v>
      </c>
      <c r="M67" s="29" t="s">
        <v>444</v>
      </c>
      <c r="N67" s="29" t="s">
        <v>560</v>
      </c>
      <c r="O67" s="16" t="s">
        <v>378</v>
      </c>
      <c r="P67" s="16" t="s">
        <v>446</v>
      </c>
      <c r="Q67" s="16" t="s">
        <v>548</v>
      </c>
      <c r="R67" s="16">
        <v>284322</v>
      </c>
      <c r="S67" s="16">
        <v>2729756</v>
      </c>
      <c r="T67" s="16" t="s">
        <v>561</v>
      </c>
      <c r="U67" s="16" t="s">
        <v>54</v>
      </c>
      <c r="V67" s="16" t="str">
        <f>IF(U67="臺北分局","A",IF(U67="臺中分局","B",IF(U67="南投分局","C",IF(U67="臺南分局","D",IF(U67="臺東分局","E",IF(U67="花蓮分局","F","總局"))))))</f>
        <v>A</v>
      </c>
      <c r="W67" s="16">
        <v>1</v>
      </c>
      <c r="X67" s="16"/>
      <c r="Y67" s="17" t="s">
        <v>569</v>
      </c>
      <c r="Z67" s="18" t="str">
        <f t="shared" ref="Z67:Z130" si="8">CONCATENATE("SR",V67,"_",AC67,Y67)</f>
        <v>SRA_S0016</v>
      </c>
      <c r="AA67" s="18" t="s">
        <v>304</v>
      </c>
      <c r="AB67" s="18" t="s">
        <v>435</v>
      </c>
      <c r="AC67" s="19" t="str">
        <f t="shared" si="4"/>
        <v>S</v>
      </c>
      <c r="AD67" s="19" t="str">
        <f t="shared" si="5"/>
        <v>SINO02</v>
      </c>
      <c r="AE67" s="20" t="s">
        <v>565</v>
      </c>
      <c r="AF67" s="20">
        <v>284322</v>
      </c>
      <c r="AG67" s="20">
        <v>2729756</v>
      </c>
      <c r="AH67" s="21" t="s">
        <v>561</v>
      </c>
      <c r="AI67" s="18" t="s">
        <v>60</v>
      </c>
      <c r="AJ67" s="18"/>
      <c r="AK67" s="19"/>
      <c r="AL67" s="19">
        <v>1</v>
      </c>
      <c r="AM67" s="20"/>
      <c r="AN67" s="22"/>
    </row>
    <row r="68" spans="1:40" ht="15.6" hidden="1" x14ac:dyDescent="0.3">
      <c r="A68" s="4" t="str">
        <f t="shared" si="6"/>
        <v>B1420001</v>
      </c>
      <c r="B68" s="11" t="s">
        <v>573</v>
      </c>
      <c r="C68" s="12" t="s">
        <v>574</v>
      </c>
      <c r="D68" s="12">
        <v>908</v>
      </c>
      <c r="E68" s="13" t="s">
        <v>43</v>
      </c>
      <c r="F68" s="14" t="s">
        <v>77</v>
      </c>
      <c r="G68" s="15" t="str">
        <f t="shared" si="7"/>
        <v>抽藤坑溪_中和橋</v>
      </c>
      <c r="H68" s="15" t="s">
        <v>575</v>
      </c>
      <c r="I68" s="15" t="s">
        <v>576</v>
      </c>
      <c r="J68" s="16">
        <v>1420</v>
      </c>
      <c r="K68" s="15" t="s">
        <v>577</v>
      </c>
      <c r="L68" s="16">
        <v>1420029</v>
      </c>
      <c r="M68" s="15" t="s">
        <v>577</v>
      </c>
      <c r="N68" s="15" t="s">
        <v>578</v>
      </c>
      <c r="O68" s="16" t="s">
        <v>579</v>
      </c>
      <c r="P68" s="16" t="s">
        <v>580</v>
      </c>
      <c r="Q68" s="16" t="s">
        <v>581</v>
      </c>
      <c r="R68" s="16">
        <v>232733</v>
      </c>
      <c r="S68" s="16">
        <v>2672450</v>
      </c>
      <c r="T68" s="16" t="s">
        <v>582</v>
      </c>
      <c r="U68" s="16" t="s">
        <v>583</v>
      </c>
      <c r="V68" s="16" t="str">
        <f t="shared" si="2"/>
        <v>B</v>
      </c>
      <c r="W68" s="16">
        <v>1</v>
      </c>
      <c r="X68" s="16"/>
      <c r="Y68" s="17" t="s">
        <v>584</v>
      </c>
      <c r="Z68" s="18" t="str">
        <f t="shared" si="8"/>
        <v>SRB_WV0001</v>
      </c>
      <c r="AA68" s="18" t="s">
        <v>56</v>
      </c>
      <c r="AB68" s="18" t="s">
        <v>57</v>
      </c>
      <c r="AC68" s="19" t="str">
        <f t="shared" ref="AC68:AC131" si="9">IF(AB68="水位、流速","WV",IF(AB68="水位","W",IF(AB68="流速","V",IF(AB68="濁度","S",IF(AB68="濃度","S",IF(AB68="雨量","P",IF(AB68="坡面沖蝕","E","-")))))))</f>
        <v>WV</v>
      </c>
      <c r="AD68" s="19" t="str">
        <f t="shared" si="5"/>
        <v>IFEM02</v>
      </c>
      <c r="AE68" s="18" t="s">
        <v>585</v>
      </c>
      <c r="AF68" s="20">
        <v>232733</v>
      </c>
      <c r="AG68" s="20">
        <v>2672450</v>
      </c>
      <c r="AH68" s="21" t="s">
        <v>586</v>
      </c>
      <c r="AI68" s="18" t="s">
        <v>282</v>
      </c>
      <c r="AJ68" s="18" t="s">
        <v>587</v>
      </c>
      <c r="AK68" s="19">
        <v>111</v>
      </c>
      <c r="AL68" s="19">
        <v>1</v>
      </c>
      <c r="AM68" s="20" t="s">
        <v>588</v>
      </c>
      <c r="AN68" s="22"/>
    </row>
    <row r="69" spans="1:40" ht="15.6" hidden="1" x14ac:dyDescent="0.3">
      <c r="A69" s="4" t="str">
        <f t="shared" si="6"/>
        <v>B1420002</v>
      </c>
      <c r="B69" s="11" t="s">
        <v>589</v>
      </c>
      <c r="C69" s="12" t="s">
        <v>590</v>
      </c>
      <c r="D69" s="12">
        <v>909</v>
      </c>
      <c r="E69" s="13" t="s">
        <v>43</v>
      </c>
      <c r="F69" s="14" t="s">
        <v>64</v>
      </c>
      <c r="G69" s="15" t="str">
        <f t="shared" si="7"/>
        <v>抽藤坑溪_抽藤坑溪二號橋</v>
      </c>
      <c r="H69" s="15" t="s">
        <v>591</v>
      </c>
      <c r="I69" s="15" t="s">
        <v>576</v>
      </c>
      <c r="J69" s="16">
        <v>1420</v>
      </c>
      <c r="K69" s="15" t="s">
        <v>577</v>
      </c>
      <c r="L69" s="16">
        <v>1420029</v>
      </c>
      <c r="M69" s="15" t="s">
        <v>577</v>
      </c>
      <c r="N69" s="15" t="s">
        <v>592</v>
      </c>
      <c r="O69" s="16" t="s">
        <v>579</v>
      </c>
      <c r="P69" s="16" t="s">
        <v>580</v>
      </c>
      <c r="Q69" s="16" t="s">
        <v>581</v>
      </c>
      <c r="R69" s="16">
        <v>232437</v>
      </c>
      <c r="S69" s="16">
        <v>2673590</v>
      </c>
      <c r="T69" s="16" t="s">
        <v>582</v>
      </c>
      <c r="U69" s="16" t="s">
        <v>583</v>
      </c>
      <c r="V69" s="16" t="str">
        <f t="shared" si="2"/>
        <v>B</v>
      </c>
      <c r="W69" s="16">
        <v>1</v>
      </c>
      <c r="X69" s="16"/>
      <c r="Y69" s="17" t="s">
        <v>593</v>
      </c>
      <c r="Z69" s="18" t="str">
        <f t="shared" si="8"/>
        <v>SRB_WV0002</v>
      </c>
      <c r="AA69" s="18" t="s">
        <v>56</v>
      </c>
      <c r="AB69" s="18" t="s">
        <v>57</v>
      </c>
      <c r="AC69" s="19" t="str">
        <f t="shared" si="9"/>
        <v>WV</v>
      </c>
      <c r="AD69" s="19" t="str">
        <f t="shared" si="5"/>
        <v>IFEM02</v>
      </c>
      <c r="AE69" s="18" t="s">
        <v>594</v>
      </c>
      <c r="AF69" s="20">
        <v>232437</v>
      </c>
      <c r="AG69" s="20">
        <v>2673590</v>
      </c>
      <c r="AH69" s="21" t="s">
        <v>586</v>
      </c>
      <c r="AI69" s="18" t="s">
        <v>282</v>
      </c>
      <c r="AJ69" s="18" t="s">
        <v>587</v>
      </c>
      <c r="AK69" s="19">
        <v>111</v>
      </c>
      <c r="AL69" s="19">
        <v>1</v>
      </c>
      <c r="AM69" s="20"/>
      <c r="AN69" s="22"/>
    </row>
    <row r="70" spans="1:40" ht="15.6" x14ac:dyDescent="0.3">
      <c r="A70" s="4" t="str">
        <f t="shared" si="6"/>
        <v>B1420002</v>
      </c>
      <c r="B70" s="11" t="s">
        <v>595</v>
      </c>
      <c r="C70" s="12" t="s">
        <v>596</v>
      </c>
      <c r="D70" s="27" t="s">
        <v>597</v>
      </c>
      <c r="E70" s="13" t="s">
        <v>43</v>
      </c>
      <c r="F70" s="14" t="s">
        <v>64</v>
      </c>
      <c r="G70" s="15" t="str">
        <f t="shared" si="7"/>
        <v>抽藤坑溪_抽藤坑溪二號橋</v>
      </c>
      <c r="H70" s="15" t="s">
        <v>591</v>
      </c>
      <c r="I70" s="29" t="s">
        <v>598</v>
      </c>
      <c r="J70" s="16">
        <v>1420</v>
      </c>
      <c r="K70" s="29" t="s">
        <v>599</v>
      </c>
      <c r="L70" s="16">
        <v>1420029</v>
      </c>
      <c r="M70" s="29" t="s">
        <v>599</v>
      </c>
      <c r="N70" s="29" t="s">
        <v>600</v>
      </c>
      <c r="O70" s="16" t="s">
        <v>579</v>
      </c>
      <c r="P70" s="16" t="s">
        <v>580</v>
      </c>
      <c r="Q70" s="16" t="s">
        <v>581</v>
      </c>
      <c r="R70" s="16">
        <v>232537</v>
      </c>
      <c r="S70" s="16">
        <v>2673530</v>
      </c>
      <c r="T70" s="16" t="s">
        <v>582</v>
      </c>
      <c r="U70" s="16" t="s">
        <v>583</v>
      </c>
      <c r="V70" s="16" t="str">
        <f t="shared" si="2"/>
        <v>B</v>
      </c>
      <c r="W70" s="16">
        <v>1</v>
      </c>
      <c r="X70" s="16"/>
      <c r="Y70" s="17" t="s">
        <v>584</v>
      </c>
      <c r="Z70" s="18" t="str">
        <f t="shared" si="8"/>
        <v>SRB_W0001</v>
      </c>
      <c r="AA70" s="18" t="s">
        <v>296</v>
      </c>
      <c r="AB70" s="18" t="s">
        <v>448</v>
      </c>
      <c r="AC70" s="19" t="str">
        <f t="shared" si="9"/>
        <v>W</v>
      </c>
      <c r="AD70" s="19" t="str">
        <f t="shared" si="5"/>
        <v>SINO01</v>
      </c>
      <c r="AE70" s="20" t="s">
        <v>601</v>
      </c>
      <c r="AF70" s="20">
        <v>232537</v>
      </c>
      <c r="AG70" s="20">
        <v>2673530</v>
      </c>
      <c r="AH70" s="21" t="s">
        <v>586</v>
      </c>
      <c r="AI70" s="18" t="s">
        <v>282</v>
      </c>
      <c r="AJ70" s="18" t="s">
        <v>587</v>
      </c>
      <c r="AK70" s="19">
        <v>111</v>
      </c>
      <c r="AL70" s="19">
        <v>1</v>
      </c>
      <c r="AM70" s="20"/>
      <c r="AN70" s="24" t="s">
        <v>122</v>
      </c>
    </row>
    <row r="71" spans="1:40" ht="15.6" x14ac:dyDescent="0.3">
      <c r="A71" s="4" t="str">
        <f t="shared" si="6"/>
        <v>B1420002</v>
      </c>
      <c r="B71" s="11" t="s">
        <v>602</v>
      </c>
      <c r="C71" s="12" t="s">
        <v>596</v>
      </c>
      <c r="D71" s="27" t="s">
        <v>603</v>
      </c>
      <c r="E71" s="13" t="s">
        <v>43</v>
      </c>
      <c r="F71" s="14" t="s">
        <v>64</v>
      </c>
      <c r="G71" s="15" t="str">
        <f t="shared" si="7"/>
        <v>抽藤坑溪_抽藤坑溪二號橋</v>
      </c>
      <c r="H71" s="15" t="s">
        <v>591</v>
      </c>
      <c r="I71" s="29" t="s">
        <v>598</v>
      </c>
      <c r="J71" s="16">
        <v>1420</v>
      </c>
      <c r="K71" s="29" t="s">
        <v>599</v>
      </c>
      <c r="L71" s="16">
        <v>1420029</v>
      </c>
      <c r="M71" s="29" t="s">
        <v>599</v>
      </c>
      <c r="N71" s="29" t="s">
        <v>600</v>
      </c>
      <c r="O71" s="16" t="s">
        <v>579</v>
      </c>
      <c r="P71" s="16" t="s">
        <v>580</v>
      </c>
      <c r="Q71" s="16" t="s">
        <v>581</v>
      </c>
      <c r="R71" s="16">
        <v>232537</v>
      </c>
      <c r="S71" s="16">
        <v>2673530</v>
      </c>
      <c r="T71" s="16" t="s">
        <v>582</v>
      </c>
      <c r="U71" s="16" t="s">
        <v>583</v>
      </c>
      <c r="V71" s="16" t="str">
        <f t="shared" si="2"/>
        <v>B</v>
      </c>
      <c r="W71" s="16">
        <v>1</v>
      </c>
      <c r="X71" s="16"/>
      <c r="Y71" s="17" t="s">
        <v>584</v>
      </c>
      <c r="Z71" s="18" t="str">
        <f t="shared" si="8"/>
        <v>SRB_S0001</v>
      </c>
      <c r="AA71" s="18" t="s">
        <v>304</v>
      </c>
      <c r="AB71" s="18" t="s">
        <v>435</v>
      </c>
      <c r="AC71" s="19" t="str">
        <f t="shared" si="9"/>
        <v>S</v>
      </c>
      <c r="AD71" s="19" t="str">
        <f t="shared" si="5"/>
        <v>SINO02</v>
      </c>
      <c r="AE71" s="20" t="s">
        <v>601</v>
      </c>
      <c r="AF71" s="20">
        <v>232537</v>
      </c>
      <c r="AG71" s="20">
        <v>2673530</v>
      </c>
      <c r="AH71" s="21" t="s">
        <v>586</v>
      </c>
      <c r="AI71" s="18" t="s">
        <v>282</v>
      </c>
      <c r="AJ71" s="18" t="s">
        <v>587</v>
      </c>
      <c r="AK71" s="19">
        <v>111</v>
      </c>
      <c r="AL71" s="19">
        <v>1</v>
      </c>
      <c r="AM71" s="20"/>
      <c r="AN71" s="24" t="s">
        <v>122</v>
      </c>
    </row>
    <row r="72" spans="1:40" ht="15.6" hidden="1" x14ac:dyDescent="0.3">
      <c r="A72" s="4" t="str">
        <f t="shared" si="6"/>
        <v>B1420003</v>
      </c>
      <c r="B72" s="11" t="s">
        <v>604</v>
      </c>
      <c r="C72" s="12" t="s">
        <v>605</v>
      </c>
      <c r="D72" s="12">
        <v>910</v>
      </c>
      <c r="E72" s="13" t="s">
        <v>43</v>
      </c>
      <c r="F72" s="14" t="s">
        <v>186</v>
      </c>
      <c r="G72" s="15" t="str">
        <f t="shared" si="7"/>
        <v>食水嵙溪_番社嶺橋</v>
      </c>
      <c r="H72" s="15" t="s">
        <v>606</v>
      </c>
      <c r="I72" s="15" t="s">
        <v>576</v>
      </c>
      <c r="J72" s="16">
        <v>1420</v>
      </c>
      <c r="K72" s="15" t="s">
        <v>607</v>
      </c>
      <c r="L72" s="16">
        <v>1420031</v>
      </c>
      <c r="M72" s="15" t="s">
        <v>607</v>
      </c>
      <c r="N72" s="15" t="s">
        <v>608</v>
      </c>
      <c r="O72" s="16" t="s">
        <v>579</v>
      </c>
      <c r="P72" s="16" t="s">
        <v>580</v>
      </c>
      <c r="Q72" s="16" t="s">
        <v>609</v>
      </c>
      <c r="R72" s="16">
        <v>229227</v>
      </c>
      <c r="S72" s="16">
        <v>2680490</v>
      </c>
      <c r="T72" s="16" t="s">
        <v>582</v>
      </c>
      <c r="U72" s="16" t="s">
        <v>583</v>
      </c>
      <c r="V72" s="16" t="str">
        <f t="shared" ref="V72:V153" si="10">IF(U72="臺北分局","A",IF(U72="臺中分局","B",IF(U72="南投分局","C",IF(U72="臺南分局","D",IF(U72="臺東分局","E",IF(U72="花蓮分局","F","總局"))))))</f>
        <v>B</v>
      </c>
      <c r="W72" s="16">
        <v>1</v>
      </c>
      <c r="X72" s="16"/>
      <c r="Y72" s="17" t="s">
        <v>610</v>
      </c>
      <c r="Z72" s="18" t="str">
        <f t="shared" si="8"/>
        <v>SRB_WV0003</v>
      </c>
      <c r="AA72" s="18" t="s">
        <v>56</v>
      </c>
      <c r="AB72" s="18" t="s">
        <v>57</v>
      </c>
      <c r="AC72" s="19" t="str">
        <f t="shared" si="9"/>
        <v>WV</v>
      </c>
      <c r="AD72" s="19" t="str">
        <f t="shared" si="5"/>
        <v>IFEM02</v>
      </c>
      <c r="AE72" s="18" t="s">
        <v>611</v>
      </c>
      <c r="AF72" s="20">
        <v>229227</v>
      </c>
      <c r="AG72" s="20">
        <v>2680490</v>
      </c>
      <c r="AH72" s="21" t="s">
        <v>586</v>
      </c>
      <c r="AI72" s="18" t="s">
        <v>282</v>
      </c>
      <c r="AJ72" s="18" t="s">
        <v>587</v>
      </c>
      <c r="AK72" s="19">
        <v>111</v>
      </c>
      <c r="AL72" s="19">
        <v>1</v>
      </c>
      <c r="AM72" s="20"/>
      <c r="AN72" s="24" t="s">
        <v>122</v>
      </c>
    </row>
    <row r="73" spans="1:40" ht="15.6" hidden="1" x14ac:dyDescent="0.3">
      <c r="A73" s="4" t="str">
        <f t="shared" si="6"/>
        <v>B1420004</v>
      </c>
      <c r="B73" s="11" t="s">
        <v>612</v>
      </c>
      <c r="C73" s="12" t="s">
        <v>613</v>
      </c>
      <c r="D73" s="12">
        <v>911</v>
      </c>
      <c r="E73" s="13" t="s">
        <v>43</v>
      </c>
      <c r="F73" s="14" t="s">
        <v>196</v>
      </c>
      <c r="G73" s="15" t="str">
        <f t="shared" si="7"/>
        <v>食水嵙溪_盤安橋</v>
      </c>
      <c r="H73" s="15" t="s">
        <v>614</v>
      </c>
      <c r="I73" s="15" t="s">
        <v>576</v>
      </c>
      <c r="J73" s="16">
        <v>1420</v>
      </c>
      <c r="K73" s="15" t="s">
        <v>607</v>
      </c>
      <c r="L73" s="16">
        <v>1420031</v>
      </c>
      <c r="M73" s="15" t="s">
        <v>607</v>
      </c>
      <c r="N73" s="15" t="s">
        <v>615</v>
      </c>
      <c r="O73" s="16" t="s">
        <v>579</v>
      </c>
      <c r="P73" s="16" t="s">
        <v>580</v>
      </c>
      <c r="Q73" s="16" t="s">
        <v>616</v>
      </c>
      <c r="R73" s="16">
        <v>228805</v>
      </c>
      <c r="S73" s="16">
        <v>2684810</v>
      </c>
      <c r="T73" s="16" t="s">
        <v>582</v>
      </c>
      <c r="U73" s="16" t="s">
        <v>583</v>
      </c>
      <c r="V73" s="16" t="str">
        <f t="shared" si="10"/>
        <v>B</v>
      </c>
      <c r="W73" s="16">
        <v>1</v>
      </c>
      <c r="X73" s="16"/>
      <c r="Y73" s="17" t="s">
        <v>96</v>
      </c>
      <c r="Z73" s="18" t="str">
        <f t="shared" si="8"/>
        <v>SRB_WV0004</v>
      </c>
      <c r="AA73" s="18" t="s">
        <v>56</v>
      </c>
      <c r="AB73" s="18" t="s">
        <v>57</v>
      </c>
      <c r="AC73" s="19" t="str">
        <f t="shared" si="9"/>
        <v>WV</v>
      </c>
      <c r="AD73" s="19" t="str">
        <f t="shared" ref="AD73:AD154" si="11">IF(AND(AA73="雷達波水位流速計",AB73="水位"),"IFEM01",IF(AND(AA73="雷達波水位流速計",AB73="水位、流速"),"IFEM02",IF(AND(AA73="超音波水位計",AB73="水位"),"SINO01",IF(AND(AA73="光感式濁度計",AB73="濁度"),"SINO02","其他"))))</f>
        <v>IFEM02</v>
      </c>
      <c r="AE73" s="18" t="s">
        <v>617</v>
      </c>
      <c r="AF73" s="20">
        <v>228805</v>
      </c>
      <c r="AG73" s="20">
        <v>2684810</v>
      </c>
      <c r="AH73" s="21" t="s">
        <v>586</v>
      </c>
      <c r="AI73" s="18" t="s">
        <v>282</v>
      </c>
      <c r="AJ73" s="18" t="s">
        <v>587</v>
      </c>
      <c r="AK73" s="19">
        <v>111</v>
      </c>
      <c r="AL73" s="19">
        <v>1</v>
      </c>
      <c r="AM73" s="20" t="s">
        <v>618</v>
      </c>
      <c r="AN73" s="24" t="s">
        <v>122</v>
      </c>
    </row>
    <row r="74" spans="1:40" ht="15.6" x14ac:dyDescent="0.3">
      <c r="A74" s="4" t="str">
        <f t="shared" si="6"/>
        <v>B1420005</v>
      </c>
      <c r="B74" s="11" t="s">
        <v>619</v>
      </c>
      <c r="C74" s="12" t="s">
        <v>620</v>
      </c>
      <c r="D74" s="27" t="s">
        <v>621</v>
      </c>
      <c r="E74" s="13" t="s">
        <v>442</v>
      </c>
      <c r="F74" s="14" t="s">
        <v>622</v>
      </c>
      <c r="G74" s="15" t="str">
        <f t="shared" si="7"/>
        <v>環山溪_德基環山三號橋</v>
      </c>
      <c r="H74" s="15" t="s">
        <v>623</v>
      </c>
      <c r="I74" s="15" t="s">
        <v>598</v>
      </c>
      <c r="J74" s="16">
        <v>1420</v>
      </c>
      <c r="K74" s="15" t="s">
        <v>624</v>
      </c>
      <c r="L74" s="16">
        <v>1420008</v>
      </c>
      <c r="M74" s="29" t="s">
        <v>625</v>
      </c>
      <c r="N74" s="29" t="s">
        <v>626</v>
      </c>
      <c r="O74" s="16" t="s">
        <v>627</v>
      </c>
      <c r="P74" s="16" t="s">
        <v>628</v>
      </c>
      <c r="Q74" s="16" t="s">
        <v>629</v>
      </c>
      <c r="R74" s="16">
        <v>279656</v>
      </c>
      <c r="S74" s="16">
        <v>2691728</v>
      </c>
      <c r="T74" s="16" t="s">
        <v>630</v>
      </c>
      <c r="U74" s="16" t="s">
        <v>583</v>
      </c>
      <c r="V74" s="16" t="str">
        <f t="shared" si="10"/>
        <v>B</v>
      </c>
      <c r="W74" s="16">
        <v>1</v>
      </c>
      <c r="X74" s="16"/>
      <c r="Y74" s="17" t="s">
        <v>593</v>
      </c>
      <c r="Z74" s="18" t="str">
        <f t="shared" si="8"/>
        <v>SRB_W0002</v>
      </c>
      <c r="AA74" s="18" t="s">
        <v>296</v>
      </c>
      <c r="AB74" s="18" t="s">
        <v>448</v>
      </c>
      <c r="AC74" s="19" t="str">
        <f t="shared" si="9"/>
        <v>W</v>
      </c>
      <c r="AD74" s="19" t="str">
        <f t="shared" si="11"/>
        <v>SINO01</v>
      </c>
      <c r="AE74" s="20" t="s">
        <v>631</v>
      </c>
      <c r="AF74" s="20">
        <v>279656</v>
      </c>
      <c r="AG74" s="20">
        <v>2691728</v>
      </c>
      <c r="AH74" s="21" t="s">
        <v>632</v>
      </c>
      <c r="AI74" s="18" t="s">
        <v>633</v>
      </c>
      <c r="AJ74" s="18" t="s">
        <v>634</v>
      </c>
      <c r="AK74" s="19">
        <v>111</v>
      </c>
      <c r="AL74" s="19">
        <v>1</v>
      </c>
      <c r="AM74" s="20"/>
      <c r="AN74" s="24"/>
    </row>
    <row r="75" spans="1:40" ht="15.6" x14ac:dyDescent="0.3">
      <c r="A75" s="4" t="str">
        <f t="shared" si="6"/>
        <v>B1420005</v>
      </c>
      <c r="B75" s="11" t="s">
        <v>635</v>
      </c>
      <c r="C75" s="12" t="s">
        <v>620</v>
      </c>
      <c r="D75" s="27" t="s">
        <v>636</v>
      </c>
      <c r="E75" s="13" t="s">
        <v>442</v>
      </c>
      <c r="F75" s="14" t="s">
        <v>622</v>
      </c>
      <c r="G75" s="15" t="str">
        <f t="shared" si="7"/>
        <v>環山溪_德基環山三號橋</v>
      </c>
      <c r="H75" s="15" t="s">
        <v>623</v>
      </c>
      <c r="I75" s="15" t="s">
        <v>598</v>
      </c>
      <c r="J75" s="16">
        <v>1420</v>
      </c>
      <c r="K75" s="15" t="s">
        <v>624</v>
      </c>
      <c r="L75" s="16">
        <v>1420008</v>
      </c>
      <c r="M75" s="29" t="s">
        <v>625</v>
      </c>
      <c r="N75" s="29" t="s">
        <v>626</v>
      </c>
      <c r="O75" s="16" t="s">
        <v>627</v>
      </c>
      <c r="P75" s="16" t="s">
        <v>628</v>
      </c>
      <c r="Q75" s="16" t="s">
        <v>629</v>
      </c>
      <c r="R75" s="16">
        <v>279656</v>
      </c>
      <c r="S75" s="16">
        <v>2691728</v>
      </c>
      <c r="T75" s="16" t="s">
        <v>630</v>
      </c>
      <c r="U75" s="16" t="s">
        <v>583</v>
      </c>
      <c r="V75" s="16" t="str">
        <f t="shared" si="10"/>
        <v>B</v>
      </c>
      <c r="W75" s="16">
        <v>1</v>
      </c>
      <c r="X75" s="16"/>
      <c r="Y75" s="17" t="s">
        <v>593</v>
      </c>
      <c r="Z75" s="18" t="str">
        <f t="shared" si="8"/>
        <v>SRB_S0002</v>
      </c>
      <c r="AA75" s="18" t="s">
        <v>304</v>
      </c>
      <c r="AB75" s="18" t="s">
        <v>435</v>
      </c>
      <c r="AC75" s="19" t="str">
        <f t="shared" si="9"/>
        <v>S</v>
      </c>
      <c r="AD75" s="19" t="str">
        <f t="shared" si="11"/>
        <v>SINO02</v>
      </c>
      <c r="AE75" s="20" t="s">
        <v>631</v>
      </c>
      <c r="AF75" s="20">
        <v>279656</v>
      </c>
      <c r="AG75" s="20">
        <v>2691728</v>
      </c>
      <c r="AH75" s="21" t="s">
        <v>632</v>
      </c>
      <c r="AI75" s="18" t="s">
        <v>633</v>
      </c>
      <c r="AJ75" s="18" t="s">
        <v>634</v>
      </c>
      <c r="AK75" s="19">
        <v>111</v>
      </c>
      <c r="AL75" s="19">
        <v>1</v>
      </c>
      <c r="AM75" s="20"/>
      <c r="AN75" s="24"/>
    </row>
    <row r="76" spans="1:40" ht="15.6" x14ac:dyDescent="0.3">
      <c r="A76" s="4" t="str">
        <f t="shared" si="6"/>
        <v>B1420006</v>
      </c>
      <c r="B76" s="11" t="s">
        <v>637</v>
      </c>
      <c r="C76" s="12" t="s">
        <v>620</v>
      </c>
      <c r="D76" s="27" t="s">
        <v>638</v>
      </c>
      <c r="E76" s="13" t="s">
        <v>442</v>
      </c>
      <c r="F76" s="14" t="s">
        <v>215</v>
      </c>
      <c r="G76" s="15" t="str">
        <f t="shared" si="7"/>
        <v>南湖溪_德基南湖溪鋼便橋</v>
      </c>
      <c r="H76" s="15" t="s">
        <v>639</v>
      </c>
      <c r="I76" s="15" t="s">
        <v>598</v>
      </c>
      <c r="J76" s="16">
        <v>1420</v>
      </c>
      <c r="K76" s="15" t="s">
        <v>640</v>
      </c>
      <c r="L76" s="16">
        <v>1420004</v>
      </c>
      <c r="M76" s="29" t="s">
        <v>641</v>
      </c>
      <c r="N76" s="29" t="s">
        <v>642</v>
      </c>
      <c r="O76" s="16" t="s">
        <v>627</v>
      </c>
      <c r="P76" s="16" t="s">
        <v>628</v>
      </c>
      <c r="Q76" s="16" t="s">
        <v>629</v>
      </c>
      <c r="R76" s="16">
        <v>282462</v>
      </c>
      <c r="S76" s="16">
        <v>2691045</v>
      </c>
      <c r="T76" s="16" t="s">
        <v>643</v>
      </c>
      <c r="U76" s="16" t="s">
        <v>583</v>
      </c>
      <c r="V76" s="16" t="str">
        <f t="shared" si="10"/>
        <v>B</v>
      </c>
      <c r="W76" s="16">
        <v>1</v>
      </c>
      <c r="X76" s="16"/>
      <c r="Y76" s="17" t="s">
        <v>610</v>
      </c>
      <c r="Z76" s="18" t="str">
        <f t="shared" si="8"/>
        <v>SRB_W0003</v>
      </c>
      <c r="AA76" s="18" t="s">
        <v>296</v>
      </c>
      <c r="AB76" s="18" t="s">
        <v>448</v>
      </c>
      <c r="AC76" s="19" t="str">
        <f t="shared" si="9"/>
        <v>W</v>
      </c>
      <c r="AD76" s="19" t="str">
        <f t="shared" si="11"/>
        <v>SINO01</v>
      </c>
      <c r="AE76" s="20" t="s">
        <v>644</v>
      </c>
      <c r="AF76" s="20">
        <v>282462</v>
      </c>
      <c r="AG76" s="20">
        <v>2691045</v>
      </c>
      <c r="AH76" s="21" t="s">
        <v>643</v>
      </c>
      <c r="AI76" s="18" t="s">
        <v>633</v>
      </c>
      <c r="AJ76" s="18" t="s">
        <v>634</v>
      </c>
      <c r="AK76" s="19">
        <v>111</v>
      </c>
      <c r="AL76" s="19">
        <v>1</v>
      </c>
      <c r="AM76" s="20"/>
      <c r="AN76" s="22"/>
    </row>
    <row r="77" spans="1:40" ht="15.6" x14ac:dyDescent="0.3">
      <c r="A77" s="4" t="str">
        <f t="shared" si="6"/>
        <v>B1420006</v>
      </c>
      <c r="B77" s="11" t="s">
        <v>645</v>
      </c>
      <c r="C77" s="12" t="s">
        <v>620</v>
      </c>
      <c r="D77" s="27" t="s">
        <v>646</v>
      </c>
      <c r="E77" s="13" t="s">
        <v>442</v>
      </c>
      <c r="F77" s="14" t="s">
        <v>215</v>
      </c>
      <c r="G77" s="15" t="str">
        <f t="shared" si="7"/>
        <v>南湖溪_德基南湖溪鋼便橋</v>
      </c>
      <c r="H77" s="15" t="s">
        <v>639</v>
      </c>
      <c r="I77" s="15" t="s">
        <v>598</v>
      </c>
      <c r="J77" s="16">
        <v>1420</v>
      </c>
      <c r="K77" s="15" t="s">
        <v>640</v>
      </c>
      <c r="L77" s="16">
        <v>1420004</v>
      </c>
      <c r="M77" s="29" t="s">
        <v>641</v>
      </c>
      <c r="N77" s="29" t="s">
        <v>642</v>
      </c>
      <c r="O77" s="16" t="s">
        <v>627</v>
      </c>
      <c r="P77" s="16" t="s">
        <v>628</v>
      </c>
      <c r="Q77" s="16" t="s">
        <v>629</v>
      </c>
      <c r="R77" s="16">
        <v>282462</v>
      </c>
      <c r="S77" s="16">
        <v>2691045</v>
      </c>
      <c r="T77" s="16" t="s">
        <v>643</v>
      </c>
      <c r="U77" s="16" t="s">
        <v>583</v>
      </c>
      <c r="V77" s="16" t="str">
        <f t="shared" si="10"/>
        <v>B</v>
      </c>
      <c r="W77" s="16">
        <v>1</v>
      </c>
      <c r="X77" s="16"/>
      <c r="Y77" s="17" t="s">
        <v>610</v>
      </c>
      <c r="Z77" s="18" t="str">
        <f t="shared" si="8"/>
        <v>SRB_S0003</v>
      </c>
      <c r="AA77" s="18" t="s">
        <v>304</v>
      </c>
      <c r="AB77" s="18" t="s">
        <v>435</v>
      </c>
      <c r="AC77" s="19" t="str">
        <f t="shared" si="9"/>
        <v>S</v>
      </c>
      <c r="AD77" s="19" t="str">
        <f t="shared" si="11"/>
        <v>SINO02</v>
      </c>
      <c r="AE77" s="20" t="s">
        <v>644</v>
      </c>
      <c r="AF77" s="20">
        <v>282462</v>
      </c>
      <c r="AG77" s="20">
        <v>2691045</v>
      </c>
      <c r="AH77" s="21" t="s">
        <v>643</v>
      </c>
      <c r="AI77" s="18" t="s">
        <v>633</v>
      </c>
      <c r="AJ77" s="18" t="s">
        <v>634</v>
      </c>
      <c r="AK77" s="19">
        <v>111</v>
      </c>
      <c r="AL77" s="19">
        <v>1</v>
      </c>
      <c r="AM77" s="20"/>
      <c r="AN77" s="22"/>
    </row>
    <row r="78" spans="1:40" ht="15.6" x14ac:dyDescent="0.3">
      <c r="A78" s="4" t="str">
        <f t="shared" si="6"/>
        <v>B1420007</v>
      </c>
      <c r="B78" s="11" t="s">
        <v>647</v>
      </c>
      <c r="C78" s="12" t="s">
        <v>620</v>
      </c>
      <c r="D78" s="27" t="s">
        <v>648</v>
      </c>
      <c r="E78" s="13" t="s">
        <v>442</v>
      </c>
      <c r="F78" s="14" t="s">
        <v>227</v>
      </c>
      <c r="G78" s="15" t="str">
        <f t="shared" si="7"/>
        <v>七家灣溪_德基京華橋</v>
      </c>
      <c r="H78" s="15" t="s">
        <v>649</v>
      </c>
      <c r="I78" s="15" t="s">
        <v>598</v>
      </c>
      <c r="J78" s="16">
        <v>1420</v>
      </c>
      <c r="K78" s="15" t="s">
        <v>650</v>
      </c>
      <c r="L78" s="16">
        <v>1420005</v>
      </c>
      <c r="M78" s="29" t="s">
        <v>650</v>
      </c>
      <c r="N78" s="29" t="s">
        <v>651</v>
      </c>
      <c r="O78" s="16" t="s">
        <v>627</v>
      </c>
      <c r="P78" s="16" t="s">
        <v>628</v>
      </c>
      <c r="Q78" s="16" t="s">
        <v>629</v>
      </c>
      <c r="R78" s="16">
        <v>281447</v>
      </c>
      <c r="S78" s="16">
        <v>2697410</v>
      </c>
      <c r="T78" s="16" t="s">
        <v>652</v>
      </c>
      <c r="U78" s="16" t="s">
        <v>583</v>
      </c>
      <c r="V78" s="16" t="str">
        <f t="shared" si="10"/>
        <v>B</v>
      </c>
      <c r="W78" s="16">
        <v>1</v>
      </c>
      <c r="X78" s="16"/>
      <c r="Y78" s="17" t="s">
        <v>96</v>
      </c>
      <c r="Z78" s="18" t="str">
        <f t="shared" si="8"/>
        <v>SRB_W0004</v>
      </c>
      <c r="AA78" s="18" t="s">
        <v>296</v>
      </c>
      <c r="AB78" s="18" t="s">
        <v>448</v>
      </c>
      <c r="AC78" s="19" t="str">
        <f t="shared" si="9"/>
        <v>W</v>
      </c>
      <c r="AD78" s="19" t="str">
        <f t="shared" si="11"/>
        <v>SINO01</v>
      </c>
      <c r="AE78" s="20" t="s">
        <v>653</v>
      </c>
      <c r="AF78" s="20">
        <v>281447</v>
      </c>
      <c r="AG78" s="20">
        <v>2697410</v>
      </c>
      <c r="AH78" s="21" t="s">
        <v>652</v>
      </c>
      <c r="AI78" s="18" t="s">
        <v>633</v>
      </c>
      <c r="AJ78" s="18" t="s">
        <v>634</v>
      </c>
      <c r="AK78" s="19">
        <v>111</v>
      </c>
      <c r="AL78" s="19">
        <v>1</v>
      </c>
      <c r="AM78" s="20"/>
      <c r="AN78" s="22"/>
    </row>
    <row r="79" spans="1:40" ht="15.6" x14ac:dyDescent="0.3">
      <c r="A79" s="4" t="str">
        <f t="shared" si="6"/>
        <v>B1420007</v>
      </c>
      <c r="B79" s="11" t="s">
        <v>654</v>
      </c>
      <c r="C79" s="12" t="s">
        <v>620</v>
      </c>
      <c r="D79" s="27" t="s">
        <v>655</v>
      </c>
      <c r="E79" s="13" t="s">
        <v>442</v>
      </c>
      <c r="F79" s="14" t="s">
        <v>227</v>
      </c>
      <c r="G79" s="15" t="str">
        <f t="shared" si="7"/>
        <v>七家灣溪_德基京華橋</v>
      </c>
      <c r="H79" s="15" t="s">
        <v>649</v>
      </c>
      <c r="I79" s="15" t="s">
        <v>598</v>
      </c>
      <c r="J79" s="16">
        <v>1420</v>
      </c>
      <c r="K79" s="15" t="s">
        <v>650</v>
      </c>
      <c r="L79" s="16">
        <v>1420005</v>
      </c>
      <c r="M79" s="29" t="s">
        <v>650</v>
      </c>
      <c r="N79" s="29" t="s">
        <v>651</v>
      </c>
      <c r="O79" s="16" t="s">
        <v>627</v>
      </c>
      <c r="P79" s="16" t="s">
        <v>628</v>
      </c>
      <c r="Q79" s="16" t="s">
        <v>629</v>
      </c>
      <c r="R79" s="16">
        <v>281447</v>
      </c>
      <c r="S79" s="16">
        <v>2697410</v>
      </c>
      <c r="T79" s="16" t="s">
        <v>652</v>
      </c>
      <c r="U79" s="16" t="s">
        <v>583</v>
      </c>
      <c r="V79" s="16" t="str">
        <f t="shared" si="10"/>
        <v>B</v>
      </c>
      <c r="W79" s="16">
        <v>1</v>
      </c>
      <c r="X79" s="16"/>
      <c r="Y79" s="17" t="s">
        <v>96</v>
      </c>
      <c r="Z79" s="18" t="str">
        <f t="shared" si="8"/>
        <v>SRB_S0004</v>
      </c>
      <c r="AA79" s="18" t="s">
        <v>304</v>
      </c>
      <c r="AB79" s="18" t="s">
        <v>435</v>
      </c>
      <c r="AC79" s="19" t="str">
        <f t="shared" si="9"/>
        <v>S</v>
      </c>
      <c r="AD79" s="19" t="str">
        <f t="shared" si="11"/>
        <v>SINO02</v>
      </c>
      <c r="AE79" s="20" t="s">
        <v>653</v>
      </c>
      <c r="AF79" s="20">
        <v>281447</v>
      </c>
      <c r="AG79" s="20">
        <v>2697410</v>
      </c>
      <c r="AH79" s="21" t="s">
        <v>652</v>
      </c>
      <c r="AI79" s="18" t="s">
        <v>633</v>
      </c>
      <c r="AJ79" s="18" t="s">
        <v>634</v>
      </c>
      <c r="AK79" s="19">
        <v>111</v>
      </c>
      <c r="AL79" s="19">
        <v>1</v>
      </c>
      <c r="AM79" s="20"/>
      <c r="AN79" s="22"/>
    </row>
    <row r="80" spans="1:40" ht="15.6" x14ac:dyDescent="0.3">
      <c r="A80" s="4" t="str">
        <f t="shared" si="6"/>
        <v>B1430001</v>
      </c>
      <c r="B80" s="11" t="s">
        <v>656</v>
      </c>
      <c r="C80" s="12" t="s">
        <v>657</v>
      </c>
      <c r="D80" s="27" t="s">
        <v>658</v>
      </c>
      <c r="E80" s="13" t="s">
        <v>43</v>
      </c>
      <c r="F80" s="14" t="s">
        <v>77</v>
      </c>
      <c r="G80" s="15" t="str">
        <f t="shared" si="7"/>
        <v>廍子坑溪_下游政興橋</v>
      </c>
      <c r="H80" s="15" t="s">
        <v>659</v>
      </c>
      <c r="I80" s="15" t="s">
        <v>660</v>
      </c>
      <c r="J80" s="16">
        <v>1430</v>
      </c>
      <c r="K80" s="15" t="s">
        <v>661</v>
      </c>
      <c r="L80" s="16">
        <v>1430036</v>
      </c>
      <c r="M80" s="29" t="s">
        <v>662</v>
      </c>
      <c r="N80" s="29" t="s">
        <v>663</v>
      </c>
      <c r="O80" s="16" t="s">
        <v>627</v>
      </c>
      <c r="P80" s="16" t="s">
        <v>664</v>
      </c>
      <c r="Q80" s="16" t="s">
        <v>665</v>
      </c>
      <c r="R80" s="16">
        <v>226486</v>
      </c>
      <c r="S80" s="16">
        <v>2672782</v>
      </c>
      <c r="T80" s="16" t="s">
        <v>666</v>
      </c>
      <c r="U80" s="16" t="s">
        <v>583</v>
      </c>
      <c r="V80" s="16" t="str">
        <f t="shared" si="10"/>
        <v>B</v>
      </c>
      <c r="W80" s="16">
        <v>1</v>
      </c>
      <c r="X80" s="16"/>
      <c r="Y80" s="17" t="s">
        <v>667</v>
      </c>
      <c r="Z80" s="18" t="str">
        <f t="shared" si="8"/>
        <v>SRB_W0005</v>
      </c>
      <c r="AA80" s="18" t="s">
        <v>296</v>
      </c>
      <c r="AB80" s="18" t="s">
        <v>448</v>
      </c>
      <c r="AC80" s="19" t="str">
        <f t="shared" si="9"/>
        <v>W</v>
      </c>
      <c r="AD80" s="19" t="str">
        <f t="shared" si="11"/>
        <v>SINO01</v>
      </c>
      <c r="AE80" s="20" t="s">
        <v>668</v>
      </c>
      <c r="AF80" s="20">
        <v>226486</v>
      </c>
      <c r="AG80" s="20">
        <v>2672782</v>
      </c>
      <c r="AH80" s="21" t="s">
        <v>669</v>
      </c>
      <c r="AI80" s="18" t="s">
        <v>670</v>
      </c>
      <c r="AJ80" s="18" t="s">
        <v>671</v>
      </c>
      <c r="AK80" s="19">
        <v>111</v>
      </c>
      <c r="AL80" s="19">
        <v>1</v>
      </c>
      <c r="AM80" s="20"/>
      <c r="AN80" s="22"/>
    </row>
    <row r="81" spans="1:40" ht="15.6" x14ac:dyDescent="0.3">
      <c r="A81" s="4" t="str">
        <f t="shared" si="6"/>
        <v>B1430001</v>
      </c>
      <c r="B81" s="11" t="s">
        <v>672</v>
      </c>
      <c r="C81" s="12" t="s">
        <v>673</v>
      </c>
      <c r="D81" s="27" t="s">
        <v>674</v>
      </c>
      <c r="E81" s="13" t="s">
        <v>43</v>
      </c>
      <c r="F81" s="14" t="s">
        <v>77</v>
      </c>
      <c r="G81" s="15" t="str">
        <f t="shared" si="7"/>
        <v>廍子坑溪_下游政興橋</v>
      </c>
      <c r="H81" s="15" t="s">
        <v>659</v>
      </c>
      <c r="I81" s="15" t="s">
        <v>660</v>
      </c>
      <c r="J81" s="16">
        <v>1430</v>
      </c>
      <c r="K81" s="15" t="s">
        <v>661</v>
      </c>
      <c r="L81" s="16">
        <v>1430036</v>
      </c>
      <c r="M81" s="29" t="s">
        <v>675</v>
      </c>
      <c r="N81" s="29" t="s">
        <v>663</v>
      </c>
      <c r="O81" s="16" t="s">
        <v>627</v>
      </c>
      <c r="P81" s="16" t="s">
        <v>664</v>
      </c>
      <c r="Q81" s="16" t="s">
        <v>665</v>
      </c>
      <c r="R81" s="16">
        <v>226486</v>
      </c>
      <c r="S81" s="16">
        <v>2672782</v>
      </c>
      <c r="T81" s="16" t="s">
        <v>666</v>
      </c>
      <c r="U81" s="16" t="s">
        <v>583</v>
      </c>
      <c r="V81" s="16" t="str">
        <f t="shared" si="10"/>
        <v>B</v>
      </c>
      <c r="W81" s="16">
        <v>1</v>
      </c>
      <c r="X81" s="16"/>
      <c r="Y81" s="17" t="s">
        <v>667</v>
      </c>
      <c r="Z81" s="18" t="str">
        <f t="shared" si="8"/>
        <v>SRB_S0005</v>
      </c>
      <c r="AA81" s="18" t="s">
        <v>304</v>
      </c>
      <c r="AB81" s="18" t="s">
        <v>435</v>
      </c>
      <c r="AC81" s="19" t="str">
        <f t="shared" si="9"/>
        <v>S</v>
      </c>
      <c r="AD81" s="19" t="str">
        <f t="shared" si="11"/>
        <v>SINO02</v>
      </c>
      <c r="AE81" s="20" t="s">
        <v>668</v>
      </c>
      <c r="AF81" s="20">
        <v>226486</v>
      </c>
      <c r="AG81" s="20">
        <v>2672782</v>
      </c>
      <c r="AH81" s="21" t="s">
        <v>669</v>
      </c>
      <c r="AI81" s="18" t="s">
        <v>670</v>
      </c>
      <c r="AJ81" s="18" t="s">
        <v>671</v>
      </c>
      <c r="AK81" s="19">
        <v>111</v>
      </c>
      <c r="AL81" s="19">
        <v>1</v>
      </c>
      <c r="AM81" s="20"/>
      <c r="AN81" s="22"/>
    </row>
    <row r="82" spans="1:40" ht="15.6" x14ac:dyDescent="0.3">
      <c r="A82" s="4" t="str">
        <f t="shared" si="6"/>
        <v>B1430002</v>
      </c>
      <c r="B82" s="11" t="s">
        <v>676</v>
      </c>
      <c r="C82" s="12" t="s">
        <v>673</v>
      </c>
      <c r="D82" s="27" t="s">
        <v>677</v>
      </c>
      <c r="E82" s="13" t="s">
        <v>43</v>
      </c>
      <c r="F82" s="14" t="s">
        <v>64</v>
      </c>
      <c r="G82" s="15" t="str">
        <f t="shared" si="7"/>
        <v>廍子坑溪_上游無名橋</v>
      </c>
      <c r="H82" s="15" t="s">
        <v>678</v>
      </c>
      <c r="I82" s="15" t="s">
        <v>660</v>
      </c>
      <c r="J82" s="16">
        <v>1430</v>
      </c>
      <c r="K82" s="15" t="s">
        <v>661</v>
      </c>
      <c r="L82" s="16">
        <v>1430036</v>
      </c>
      <c r="M82" s="29" t="s">
        <v>662</v>
      </c>
      <c r="N82" s="29" t="s">
        <v>679</v>
      </c>
      <c r="O82" s="16" t="s">
        <v>627</v>
      </c>
      <c r="P82" s="16" t="s">
        <v>664</v>
      </c>
      <c r="Q82" s="16" t="s">
        <v>665</v>
      </c>
      <c r="R82" s="16">
        <v>228061</v>
      </c>
      <c r="S82" s="16">
        <v>2673571</v>
      </c>
      <c r="T82" s="16" t="s">
        <v>680</v>
      </c>
      <c r="U82" s="16" t="s">
        <v>583</v>
      </c>
      <c r="V82" s="16" t="str">
        <f t="shared" si="10"/>
        <v>B</v>
      </c>
      <c r="W82" s="16">
        <v>1</v>
      </c>
      <c r="X82" s="16"/>
      <c r="Y82" s="17" t="s">
        <v>117</v>
      </c>
      <c r="Z82" s="18" t="str">
        <f t="shared" si="8"/>
        <v>SRB_W0006</v>
      </c>
      <c r="AA82" s="18" t="s">
        <v>296</v>
      </c>
      <c r="AB82" s="18" t="s">
        <v>448</v>
      </c>
      <c r="AC82" s="19" t="str">
        <f t="shared" si="9"/>
        <v>W</v>
      </c>
      <c r="AD82" s="19" t="str">
        <f t="shared" si="11"/>
        <v>SINO01</v>
      </c>
      <c r="AE82" s="20" t="s">
        <v>681</v>
      </c>
      <c r="AF82" s="20">
        <v>228061</v>
      </c>
      <c r="AG82" s="20">
        <v>2673571</v>
      </c>
      <c r="AH82" s="21" t="s">
        <v>680</v>
      </c>
      <c r="AI82" s="18" t="s">
        <v>670</v>
      </c>
      <c r="AJ82" s="18" t="s">
        <v>671</v>
      </c>
      <c r="AK82" s="19">
        <v>111</v>
      </c>
      <c r="AL82" s="19">
        <v>1</v>
      </c>
      <c r="AM82" s="20"/>
      <c r="AN82" s="22"/>
    </row>
    <row r="83" spans="1:40" ht="15.6" x14ac:dyDescent="0.3">
      <c r="A83" s="4" t="str">
        <f t="shared" si="6"/>
        <v>B1430002</v>
      </c>
      <c r="B83" s="11" t="s">
        <v>682</v>
      </c>
      <c r="C83" s="12" t="s">
        <v>673</v>
      </c>
      <c r="D83" s="27" t="s">
        <v>683</v>
      </c>
      <c r="E83" s="13" t="s">
        <v>43</v>
      </c>
      <c r="F83" s="14" t="s">
        <v>64</v>
      </c>
      <c r="G83" s="15" t="str">
        <f t="shared" si="7"/>
        <v>廍子坑溪_上游無名橋</v>
      </c>
      <c r="H83" s="15" t="s">
        <v>678</v>
      </c>
      <c r="I83" s="15" t="s">
        <v>660</v>
      </c>
      <c r="J83" s="16">
        <v>1430</v>
      </c>
      <c r="K83" s="15" t="s">
        <v>661</v>
      </c>
      <c r="L83" s="16">
        <v>1430036</v>
      </c>
      <c r="M83" s="29" t="s">
        <v>662</v>
      </c>
      <c r="N83" s="29" t="s">
        <v>679</v>
      </c>
      <c r="O83" s="16" t="s">
        <v>627</v>
      </c>
      <c r="P83" s="16" t="s">
        <v>664</v>
      </c>
      <c r="Q83" s="16" t="s">
        <v>665</v>
      </c>
      <c r="R83" s="16">
        <v>228061</v>
      </c>
      <c r="S83" s="16">
        <v>2673571</v>
      </c>
      <c r="T83" s="16" t="s">
        <v>680</v>
      </c>
      <c r="U83" s="16" t="s">
        <v>583</v>
      </c>
      <c r="V83" s="16" t="str">
        <f t="shared" si="10"/>
        <v>B</v>
      </c>
      <c r="W83" s="16">
        <v>1</v>
      </c>
      <c r="X83" s="16"/>
      <c r="Y83" s="17" t="s">
        <v>117</v>
      </c>
      <c r="Z83" s="18" t="str">
        <f t="shared" si="8"/>
        <v>SRB_S0006</v>
      </c>
      <c r="AA83" s="18" t="s">
        <v>304</v>
      </c>
      <c r="AB83" s="18" t="s">
        <v>435</v>
      </c>
      <c r="AC83" s="19" t="str">
        <f t="shared" si="9"/>
        <v>S</v>
      </c>
      <c r="AD83" s="19" t="str">
        <f t="shared" si="11"/>
        <v>SINO02</v>
      </c>
      <c r="AE83" s="20" t="s">
        <v>681</v>
      </c>
      <c r="AF83" s="20">
        <v>228061</v>
      </c>
      <c r="AG83" s="20">
        <v>2673571</v>
      </c>
      <c r="AH83" s="21" t="s">
        <v>680</v>
      </c>
      <c r="AI83" s="18" t="s">
        <v>670</v>
      </c>
      <c r="AJ83" s="18" t="s">
        <v>671</v>
      </c>
      <c r="AK83" s="19">
        <v>111</v>
      </c>
      <c r="AL83" s="19">
        <v>1</v>
      </c>
      <c r="AM83" s="20"/>
      <c r="AN83" s="22"/>
    </row>
    <row r="84" spans="1:40" ht="15.6" x14ac:dyDescent="0.3">
      <c r="A84" s="4" t="str">
        <f t="shared" si="6"/>
        <v>B1430003</v>
      </c>
      <c r="B84" s="11" t="s">
        <v>684</v>
      </c>
      <c r="C84" s="5" t="s">
        <v>662</v>
      </c>
      <c r="D84" s="27" t="s">
        <v>685</v>
      </c>
      <c r="E84" s="13" t="s">
        <v>43</v>
      </c>
      <c r="F84" s="14" t="s">
        <v>186</v>
      </c>
      <c r="G84" s="15" t="str">
        <f t="shared" si="7"/>
        <v>廍子坑溪_上游調整型防砂壩</v>
      </c>
      <c r="H84" s="15" t="s">
        <v>686</v>
      </c>
      <c r="I84" s="35" t="s">
        <v>660</v>
      </c>
      <c r="J84" s="4">
        <v>1430</v>
      </c>
      <c r="K84" s="35" t="s">
        <v>661</v>
      </c>
      <c r="L84" s="4">
        <v>1430036</v>
      </c>
      <c r="M84" s="29" t="s">
        <v>662</v>
      </c>
      <c r="N84" s="35" t="s">
        <v>687</v>
      </c>
      <c r="O84" s="4" t="s">
        <v>627</v>
      </c>
      <c r="P84" s="4" t="s">
        <v>688</v>
      </c>
      <c r="Q84" s="4" t="s">
        <v>665</v>
      </c>
      <c r="R84" s="36">
        <v>227744</v>
      </c>
      <c r="S84" s="36">
        <v>2673481</v>
      </c>
      <c r="T84" s="4" t="s">
        <v>689</v>
      </c>
      <c r="U84" s="4" t="s">
        <v>583</v>
      </c>
      <c r="V84" s="16" t="s">
        <v>690</v>
      </c>
      <c r="W84" s="16">
        <v>1</v>
      </c>
      <c r="X84" s="16"/>
      <c r="Y84" s="17" t="s">
        <v>691</v>
      </c>
      <c r="Z84" s="18" t="str">
        <f t="shared" si="8"/>
        <v>SRB_W0007</v>
      </c>
      <c r="AA84" s="18" t="s">
        <v>296</v>
      </c>
      <c r="AB84" s="18" t="s">
        <v>448</v>
      </c>
      <c r="AC84" s="19" t="str">
        <f t="shared" si="9"/>
        <v>W</v>
      </c>
      <c r="AD84" s="19" t="str">
        <f t="shared" si="11"/>
        <v>SINO01</v>
      </c>
      <c r="AE84" s="20" t="s">
        <v>692</v>
      </c>
      <c r="AF84" s="20">
        <v>227744</v>
      </c>
      <c r="AG84" s="20">
        <v>2673481</v>
      </c>
      <c r="AH84" s="21" t="s">
        <v>689</v>
      </c>
      <c r="AI84" s="18" t="s">
        <v>671</v>
      </c>
      <c r="AJ84" s="18"/>
      <c r="AK84" s="19"/>
      <c r="AL84" s="19">
        <v>1</v>
      </c>
      <c r="AM84" s="20"/>
      <c r="AN84" s="22"/>
    </row>
    <row r="85" spans="1:40" ht="15.6" x14ac:dyDescent="0.3">
      <c r="A85" s="4" t="str">
        <f t="shared" si="6"/>
        <v>B1430003</v>
      </c>
      <c r="B85" s="11" t="s">
        <v>693</v>
      </c>
      <c r="C85" s="5" t="s">
        <v>662</v>
      </c>
      <c r="D85" s="27" t="s">
        <v>694</v>
      </c>
      <c r="E85" s="13" t="s">
        <v>43</v>
      </c>
      <c r="F85" s="14" t="s">
        <v>186</v>
      </c>
      <c r="G85" s="15" t="str">
        <f t="shared" si="7"/>
        <v>廍子坑溪_上游調整型防砂壩</v>
      </c>
      <c r="H85" s="15" t="s">
        <v>686</v>
      </c>
      <c r="I85" s="35" t="s">
        <v>660</v>
      </c>
      <c r="J85" s="4">
        <v>1430</v>
      </c>
      <c r="K85" s="35" t="s">
        <v>661</v>
      </c>
      <c r="L85" s="4">
        <v>1430036</v>
      </c>
      <c r="M85" s="29" t="s">
        <v>662</v>
      </c>
      <c r="N85" s="35" t="s">
        <v>687</v>
      </c>
      <c r="O85" s="4" t="s">
        <v>627</v>
      </c>
      <c r="P85" s="4" t="s">
        <v>688</v>
      </c>
      <c r="Q85" s="4" t="s">
        <v>665</v>
      </c>
      <c r="R85" s="36">
        <v>227744</v>
      </c>
      <c r="S85" s="36">
        <v>2673481</v>
      </c>
      <c r="T85" s="4" t="s">
        <v>689</v>
      </c>
      <c r="U85" s="4" t="s">
        <v>583</v>
      </c>
      <c r="V85" s="16" t="s">
        <v>690</v>
      </c>
      <c r="W85" s="16">
        <v>1</v>
      </c>
      <c r="X85" s="16"/>
      <c r="Y85" s="17" t="s">
        <v>461</v>
      </c>
      <c r="Z85" s="18" t="str">
        <f t="shared" si="8"/>
        <v>SRB_S0007</v>
      </c>
      <c r="AA85" s="18" t="s">
        <v>304</v>
      </c>
      <c r="AB85" s="18" t="s">
        <v>435</v>
      </c>
      <c r="AC85" s="19" t="str">
        <f t="shared" si="9"/>
        <v>S</v>
      </c>
      <c r="AD85" s="19" t="str">
        <f t="shared" si="11"/>
        <v>SINO02</v>
      </c>
      <c r="AE85" s="20" t="s">
        <v>692</v>
      </c>
      <c r="AF85" s="20">
        <v>227744</v>
      </c>
      <c r="AG85" s="20">
        <v>2673481</v>
      </c>
      <c r="AH85" s="21" t="s">
        <v>689</v>
      </c>
      <c r="AI85" s="18" t="s">
        <v>671</v>
      </c>
      <c r="AJ85" s="18"/>
      <c r="AK85" s="19"/>
      <c r="AL85" s="19">
        <v>1</v>
      </c>
      <c r="AM85" s="20"/>
      <c r="AN85" s="22"/>
    </row>
    <row r="86" spans="1:40" ht="15.6" x14ac:dyDescent="0.3">
      <c r="A86" s="4" t="str">
        <f t="shared" si="6"/>
        <v>B1430004</v>
      </c>
      <c r="B86" s="5" t="s">
        <v>695</v>
      </c>
      <c r="C86" s="5" t="s">
        <v>696</v>
      </c>
      <c r="D86" s="27" t="s">
        <v>697</v>
      </c>
      <c r="E86" s="13" t="s">
        <v>43</v>
      </c>
      <c r="F86" s="14" t="s">
        <v>196</v>
      </c>
      <c r="G86" s="15" t="str">
        <f t="shared" si="7"/>
        <v>頭汴坑溪_龍寶橋上游</v>
      </c>
      <c r="H86" s="15" t="s">
        <v>698</v>
      </c>
      <c r="I86" s="35" t="s">
        <v>660</v>
      </c>
      <c r="J86" s="4">
        <v>1430</v>
      </c>
      <c r="K86" s="35" t="s">
        <v>699</v>
      </c>
      <c r="L86" s="4">
        <v>1430035</v>
      </c>
      <c r="M86" s="35" t="s">
        <v>700</v>
      </c>
      <c r="N86" s="35" t="s">
        <v>701</v>
      </c>
      <c r="O86" s="4" t="s">
        <v>627</v>
      </c>
      <c r="P86" s="4" t="s">
        <v>702</v>
      </c>
      <c r="Q86" s="4" t="s">
        <v>703</v>
      </c>
      <c r="R86" s="36">
        <v>224978</v>
      </c>
      <c r="S86" s="36">
        <v>2668780</v>
      </c>
      <c r="T86" s="4" t="s">
        <v>704</v>
      </c>
      <c r="U86" s="4" t="s">
        <v>583</v>
      </c>
      <c r="V86" s="16" t="s">
        <v>690</v>
      </c>
      <c r="W86" s="16">
        <v>1</v>
      </c>
      <c r="X86" s="16"/>
      <c r="Y86" s="17" t="s">
        <v>137</v>
      </c>
      <c r="Z86" s="18" t="str">
        <f t="shared" si="8"/>
        <v>SRB_W0008</v>
      </c>
      <c r="AA86" s="18" t="s">
        <v>296</v>
      </c>
      <c r="AB86" s="18" t="s">
        <v>448</v>
      </c>
      <c r="AC86" s="19" t="str">
        <f t="shared" si="9"/>
        <v>W</v>
      </c>
      <c r="AD86" s="19" t="str">
        <f t="shared" si="11"/>
        <v>SINO01</v>
      </c>
      <c r="AE86" s="20" t="s">
        <v>705</v>
      </c>
      <c r="AF86" s="20">
        <v>224978</v>
      </c>
      <c r="AG86" s="20">
        <v>2668780</v>
      </c>
      <c r="AH86" s="21" t="s">
        <v>706</v>
      </c>
      <c r="AI86" s="18" t="s">
        <v>671</v>
      </c>
      <c r="AJ86" s="18"/>
      <c r="AK86" s="19"/>
      <c r="AL86" s="19">
        <v>1</v>
      </c>
      <c r="AM86" s="20"/>
      <c r="AN86" s="22"/>
    </row>
    <row r="87" spans="1:40" ht="15.6" x14ac:dyDescent="0.3">
      <c r="A87" s="4" t="str">
        <f t="shared" si="6"/>
        <v>B1430004</v>
      </c>
      <c r="B87" s="5" t="s">
        <v>707</v>
      </c>
      <c r="C87" s="5" t="s">
        <v>696</v>
      </c>
      <c r="D87" s="27" t="s">
        <v>708</v>
      </c>
      <c r="E87" s="13" t="s">
        <v>43</v>
      </c>
      <c r="F87" s="14" t="s">
        <v>196</v>
      </c>
      <c r="G87" s="15" t="str">
        <f t="shared" si="7"/>
        <v>頭汴坑溪_龍寶橋上游</v>
      </c>
      <c r="H87" s="15" t="s">
        <v>709</v>
      </c>
      <c r="I87" s="35" t="s">
        <v>660</v>
      </c>
      <c r="J87" s="4">
        <v>1430</v>
      </c>
      <c r="K87" s="35" t="s">
        <v>699</v>
      </c>
      <c r="L87" s="4">
        <v>1430035</v>
      </c>
      <c r="M87" s="35" t="s">
        <v>700</v>
      </c>
      <c r="N87" s="35" t="s">
        <v>701</v>
      </c>
      <c r="O87" s="4" t="s">
        <v>627</v>
      </c>
      <c r="P87" s="4" t="s">
        <v>702</v>
      </c>
      <c r="Q87" s="4" t="s">
        <v>703</v>
      </c>
      <c r="R87" s="36">
        <v>224978</v>
      </c>
      <c r="S87" s="36">
        <v>2668780</v>
      </c>
      <c r="T87" s="4" t="s">
        <v>704</v>
      </c>
      <c r="U87" s="4" t="s">
        <v>583</v>
      </c>
      <c r="V87" s="16" t="s">
        <v>690</v>
      </c>
      <c r="W87" s="16">
        <v>1</v>
      </c>
      <c r="X87" s="16"/>
      <c r="Y87" s="17" t="s">
        <v>137</v>
      </c>
      <c r="Z87" s="18" t="str">
        <f t="shared" si="8"/>
        <v>SRB_S0008</v>
      </c>
      <c r="AA87" s="18" t="s">
        <v>304</v>
      </c>
      <c r="AB87" s="18" t="s">
        <v>435</v>
      </c>
      <c r="AC87" s="19" t="str">
        <f t="shared" si="9"/>
        <v>S</v>
      </c>
      <c r="AD87" s="19" t="str">
        <f t="shared" si="11"/>
        <v>SINO02</v>
      </c>
      <c r="AE87" s="20" t="s">
        <v>710</v>
      </c>
      <c r="AF87" s="20">
        <v>224978</v>
      </c>
      <c r="AG87" s="20">
        <v>2668780</v>
      </c>
      <c r="AH87" s="21" t="s">
        <v>706</v>
      </c>
      <c r="AI87" s="18" t="s">
        <v>671</v>
      </c>
      <c r="AJ87" s="18"/>
      <c r="AK87" s="19"/>
      <c r="AL87" s="19">
        <v>1</v>
      </c>
      <c r="AM87" s="20"/>
      <c r="AN87" s="22"/>
    </row>
    <row r="88" spans="1:40" ht="15.6" x14ac:dyDescent="0.3">
      <c r="A88" s="4" t="str">
        <f t="shared" si="6"/>
        <v>B1430005</v>
      </c>
      <c r="B88" s="37" t="s">
        <v>711</v>
      </c>
      <c r="C88" s="12" t="s">
        <v>620</v>
      </c>
      <c r="D88" s="27" t="s">
        <v>712</v>
      </c>
      <c r="E88" s="13" t="s">
        <v>713</v>
      </c>
      <c r="F88" s="14" t="s">
        <v>622</v>
      </c>
      <c r="G88" s="15" t="str">
        <f t="shared" si="7"/>
        <v>梨山_梨山G1排水廊道下游</v>
      </c>
      <c r="H88" s="15" t="s">
        <v>714</v>
      </c>
      <c r="I88" s="35" t="s">
        <v>660</v>
      </c>
      <c r="J88" s="4">
        <v>1430</v>
      </c>
      <c r="K88" s="35" t="s">
        <v>715</v>
      </c>
      <c r="L88" s="4">
        <v>1420011</v>
      </c>
      <c r="M88" s="35" t="s">
        <v>715</v>
      </c>
      <c r="N88" s="35" t="s">
        <v>716</v>
      </c>
      <c r="O88" s="4" t="s">
        <v>717</v>
      </c>
      <c r="P88" s="4" t="s">
        <v>718</v>
      </c>
      <c r="Q88" s="4" t="s">
        <v>719</v>
      </c>
      <c r="R88" s="36">
        <v>275287</v>
      </c>
      <c r="S88" s="36">
        <v>2683308</v>
      </c>
      <c r="T88" s="4" t="s">
        <v>720</v>
      </c>
      <c r="U88" s="4" t="s">
        <v>583</v>
      </c>
      <c r="V88" s="16" t="s">
        <v>690</v>
      </c>
      <c r="W88" s="16">
        <v>1</v>
      </c>
      <c r="X88" s="16"/>
      <c r="Y88" s="17" t="s">
        <v>144</v>
      </c>
      <c r="Z88" s="18" t="str">
        <f t="shared" si="8"/>
        <v>SRB_W0009</v>
      </c>
      <c r="AA88" s="18" t="s">
        <v>296</v>
      </c>
      <c r="AB88" s="18" t="s">
        <v>448</v>
      </c>
      <c r="AC88" s="19" t="str">
        <f t="shared" si="9"/>
        <v>W</v>
      </c>
      <c r="AD88" s="19" t="str">
        <f t="shared" si="11"/>
        <v>SINO01</v>
      </c>
      <c r="AE88" s="20" t="s">
        <v>721</v>
      </c>
      <c r="AF88" s="20">
        <v>275287</v>
      </c>
      <c r="AG88" s="20">
        <v>2683308</v>
      </c>
      <c r="AH88" s="21" t="s">
        <v>722</v>
      </c>
      <c r="AI88" s="18" t="s">
        <v>671</v>
      </c>
      <c r="AJ88" s="18"/>
      <c r="AK88" s="19"/>
      <c r="AL88" s="19">
        <v>1</v>
      </c>
      <c r="AM88" s="20"/>
      <c r="AN88" s="22"/>
    </row>
    <row r="89" spans="1:40" ht="15.6" x14ac:dyDescent="0.3">
      <c r="A89" s="4" t="str">
        <f t="shared" si="6"/>
        <v>B1430006</v>
      </c>
      <c r="B89" s="5" t="s">
        <v>723</v>
      </c>
      <c r="C89" s="5" t="s">
        <v>724</v>
      </c>
      <c r="D89" s="27" t="s">
        <v>725</v>
      </c>
      <c r="E89" s="13" t="s">
        <v>43</v>
      </c>
      <c r="F89" s="14" t="s">
        <v>215</v>
      </c>
      <c r="G89" s="15" t="str">
        <f t="shared" si="7"/>
        <v>茄苳寮溪_北田大橋</v>
      </c>
      <c r="H89" s="15" t="s">
        <v>726</v>
      </c>
      <c r="I89" s="35" t="s">
        <v>660</v>
      </c>
      <c r="J89" s="4">
        <v>1430</v>
      </c>
      <c r="K89" s="35" t="s">
        <v>699</v>
      </c>
      <c r="L89" s="4">
        <v>1430035</v>
      </c>
      <c r="M89" s="35" t="s">
        <v>727</v>
      </c>
      <c r="N89" s="35" t="s">
        <v>728</v>
      </c>
      <c r="O89" s="4" t="s">
        <v>627</v>
      </c>
      <c r="P89" s="4" t="s">
        <v>702</v>
      </c>
      <c r="Q89" s="4" t="s">
        <v>703</v>
      </c>
      <c r="R89" s="36">
        <v>225612</v>
      </c>
      <c r="S89" s="36">
        <v>2668870</v>
      </c>
      <c r="T89" s="4" t="s">
        <v>729</v>
      </c>
      <c r="U89" s="4" t="s">
        <v>583</v>
      </c>
      <c r="V89" s="16" t="s">
        <v>690</v>
      </c>
      <c r="W89" s="16">
        <v>1</v>
      </c>
      <c r="X89" s="16"/>
      <c r="Y89" s="17" t="s">
        <v>155</v>
      </c>
      <c r="Z89" s="18" t="str">
        <f t="shared" si="8"/>
        <v>SRB_W0010</v>
      </c>
      <c r="AA89" s="18" t="s">
        <v>296</v>
      </c>
      <c r="AB89" s="18" t="s">
        <v>448</v>
      </c>
      <c r="AC89" s="19" t="str">
        <f t="shared" si="9"/>
        <v>W</v>
      </c>
      <c r="AD89" s="19" t="str">
        <f t="shared" si="11"/>
        <v>SINO01</v>
      </c>
      <c r="AE89" s="20" t="s">
        <v>728</v>
      </c>
      <c r="AF89" s="20">
        <v>225612</v>
      </c>
      <c r="AG89" s="20">
        <v>2668870</v>
      </c>
      <c r="AH89" s="38" t="s">
        <v>689</v>
      </c>
      <c r="AI89" s="18" t="s">
        <v>671</v>
      </c>
      <c r="AJ89" s="18"/>
      <c r="AK89" s="19"/>
      <c r="AL89" s="19">
        <v>1</v>
      </c>
      <c r="AM89" s="20"/>
      <c r="AN89" s="22"/>
    </row>
    <row r="90" spans="1:40" ht="15.6" x14ac:dyDescent="0.3">
      <c r="A90" s="4" t="str">
        <f t="shared" si="6"/>
        <v>B1430006</v>
      </c>
      <c r="B90" s="5" t="s">
        <v>730</v>
      </c>
      <c r="C90" s="5" t="s">
        <v>724</v>
      </c>
      <c r="D90" s="27" t="s">
        <v>731</v>
      </c>
      <c r="E90" s="13" t="s">
        <v>43</v>
      </c>
      <c r="F90" s="14" t="s">
        <v>215</v>
      </c>
      <c r="G90" s="15" t="str">
        <f t="shared" si="7"/>
        <v>茄苳寮溪_北田大橋</v>
      </c>
      <c r="H90" s="15" t="s">
        <v>732</v>
      </c>
      <c r="I90" s="35" t="s">
        <v>660</v>
      </c>
      <c r="J90" s="4">
        <v>1430</v>
      </c>
      <c r="K90" s="35" t="s">
        <v>699</v>
      </c>
      <c r="L90" s="4">
        <v>1430035</v>
      </c>
      <c r="M90" s="35" t="s">
        <v>727</v>
      </c>
      <c r="N90" s="35" t="s">
        <v>728</v>
      </c>
      <c r="O90" s="4" t="s">
        <v>627</v>
      </c>
      <c r="P90" s="4" t="s">
        <v>702</v>
      </c>
      <c r="Q90" s="4" t="s">
        <v>703</v>
      </c>
      <c r="R90" s="36">
        <v>225612</v>
      </c>
      <c r="S90" s="36">
        <v>2668870</v>
      </c>
      <c r="T90" s="4" t="s">
        <v>733</v>
      </c>
      <c r="U90" s="4" t="s">
        <v>583</v>
      </c>
      <c r="V90" s="16" t="s">
        <v>734</v>
      </c>
      <c r="W90" s="16">
        <v>1</v>
      </c>
      <c r="X90" s="16"/>
      <c r="Y90" s="17" t="s">
        <v>155</v>
      </c>
      <c r="Z90" s="18" t="str">
        <f t="shared" si="8"/>
        <v>SRB_S0010</v>
      </c>
      <c r="AA90" s="18" t="s">
        <v>304</v>
      </c>
      <c r="AB90" s="18" t="s">
        <v>435</v>
      </c>
      <c r="AC90" s="19" t="str">
        <f t="shared" si="9"/>
        <v>S</v>
      </c>
      <c r="AD90" s="19" t="str">
        <f t="shared" si="11"/>
        <v>SINO02</v>
      </c>
      <c r="AE90" s="20" t="s">
        <v>735</v>
      </c>
      <c r="AF90" s="20">
        <v>225612</v>
      </c>
      <c r="AG90" s="20">
        <v>2668870</v>
      </c>
      <c r="AH90" s="38" t="s">
        <v>736</v>
      </c>
      <c r="AI90" s="18" t="s">
        <v>671</v>
      </c>
      <c r="AJ90" s="18"/>
      <c r="AK90" s="19"/>
      <c r="AL90" s="19">
        <v>1</v>
      </c>
      <c r="AM90" s="20"/>
      <c r="AN90" s="22"/>
    </row>
    <row r="91" spans="1:40" ht="15.6" x14ac:dyDescent="0.3">
      <c r="A91" s="4" t="str">
        <f t="shared" si="6"/>
        <v>B1350001</v>
      </c>
      <c r="B91" s="37" t="s">
        <v>737</v>
      </c>
      <c r="C91" s="5" t="s">
        <v>738</v>
      </c>
      <c r="D91" s="27" t="s">
        <v>739</v>
      </c>
      <c r="E91" s="13" t="s">
        <v>442</v>
      </c>
      <c r="F91" s="31" t="s">
        <v>77</v>
      </c>
      <c r="G91" s="15" t="str">
        <f t="shared" si="7"/>
        <v>獅潭川_永興一號橋</v>
      </c>
      <c r="H91" s="15" t="s">
        <v>740</v>
      </c>
      <c r="I91" s="35" t="s">
        <v>741</v>
      </c>
      <c r="J91" s="4">
        <v>1350</v>
      </c>
      <c r="K91" s="35" t="s">
        <v>742</v>
      </c>
      <c r="L91" s="4">
        <v>1350005</v>
      </c>
      <c r="M91" s="35" t="s">
        <v>743</v>
      </c>
      <c r="N91" s="35" t="s">
        <v>744</v>
      </c>
      <c r="O91" s="4" t="s">
        <v>745</v>
      </c>
      <c r="P91" s="4" t="s">
        <v>746</v>
      </c>
      <c r="Q91" s="4" t="s">
        <v>747</v>
      </c>
      <c r="R91" s="39">
        <v>243611</v>
      </c>
      <c r="S91" s="39">
        <v>2718651</v>
      </c>
      <c r="T91" s="4" t="s">
        <v>748</v>
      </c>
      <c r="U91" s="4" t="s">
        <v>583</v>
      </c>
      <c r="V91" s="16" t="s">
        <v>690</v>
      </c>
      <c r="W91" s="16">
        <v>1</v>
      </c>
      <c r="X91" s="16"/>
      <c r="Y91" s="17" t="s">
        <v>504</v>
      </c>
      <c r="Z91" s="18" t="str">
        <f t="shared" si="8"/>
        <v>SRB_W0011</v>
      </c>
      <c r="AA91" s="18" t="s">
        <v>296</v>
      </c>
      <c r="AB91" s="18" t="s">
        <v>749</v>
      </c>
      <c r="AC91" s="19" t="str">
        <f t="shared" si="9"/>
        <v>W</v>
      </c>
      <c r="AD91" s="19" t="str">
        <f t="shared" si="11"/>
        <v>SINO01</v>
      </c>
      <c r="AE91" s="20" t="s">
        <v>744</v>
      </c>
      <c r="AF91" s="20">
        <v>243611</v>
      </c>
      <c r="AG91" s="20">
        <v>2718651</v>
      </c>
      <c r="AH91" s="38" t="s">
        <v>748</v>
      </c>
      <c r="AI91" s="18" t="s">
        <v>750</v>
      </c>
      <c r="AJ91" s="18" t="s">
        <v>671</v>
      </c>
      <c r="AK91" s="19">
        <v>111</v>
      </c>
      <c r="AL91" s="19">
        <v>1</v>
      </c>
      <c r="AM91" s="20"/>
      <c r="AN91" s="22"/>
    </row>
    <row r="92" spans="1:40" ht="15.6" x14ac:dyDescent="0.3">
      <c r="A92" s="4" t="str">
        <f t="shared" si="6"/>
        <v>B1350001</v>
      </c>
      <c r="B92" s="37" t="s">
        <v>751</v>
      </c>
      <c r="C92" s="5" t="s">
        <v>738</v>
      </c>
      <c r="D92" s="27" t="s">
        <v>752</v>
      </c>
      <c r="E92" s="13" t="s">
        <v>442</v>
      </c>
      <c r="F92" s="31" t="s">
        <v>77</v>
      </c>
      <c r="G92" s="15" t="str">
        <f t="shared" si="7"/>
        <v>獅潭川_永興一號橋</v>
      </c>
      <c r="H92" s="15" t="s">
        <v>740</v>
      </c>
      <c r="I92" s="35" t="s">
        <v>753</v>
      </c>
      <c r="J92" s="4">
        <v>1350</v>
      </c>
      <c r="K92" s="35" t="s">
        <v>742</v>
      </c>
      <c r="L92" s="4">
        <v>1350005</v>
      </c>
      <c r="M92" s="35" t="s">
        <v>743</v>
      </c>
      <c r="N92" s="35" t="s">
        <v>744</v>
      </c>
      <c r="O92" s="4" t="s">
        <v>745</v>
      </c>
      <c r="P92" s="4" t="s">
        <v>746</v>
      </c>
      <c r="Q92" s="4" t="s">
        <v>747</v>
      </c>
      <c r="R92" s="39">
        <v>243611</v>
      </c>
      <c r="S92" s="39">
        <v>2718651</v>
      </c>
      <c r="T92" s="4" t="s">
        <v>748</v>
      </c>
      <c r="U92" s="4" t="s">
        <v>754</v>
      </c>
      <c r="V92" s="16" t="s">
        <v>690</v>
      </c>
      <c r="W92" s="16">
        <v>1</v>
      </c>
      <c r="X92" s="16"/>
      <c r="Y92" s="17" t="s">
        <v>755</v>
      </c>
      <c r="Z92" s="18" t="str">
        <f t="shared" si="8"/>
        <v>SRB_S0011</v>
      </c>
      <c r="AA92" s="18" t="s">
        <v>304</v>
      </c>
      <c r="AB92" s="18" t="s">
        <v>435</v>
      </c>
      <c r="AC92" s="19" t="str">
        <f t="shared" si="9"/>
        <v>S</v>
      </c>
      <c r="AD92" s="19" t="str">
        <f t="shared" si="11"/>
        <v>SINO02</v>
      </c>
      <c r="AE92" s="20" t="s">
        <v>744</v>
      </c>
      <c r="AF92" s="20">
        <v>243611</v>
      </c>
      <c r="AG92" s="20">
        <v>2718651</v>
      </c>
      <c r="AH92" s="38" t="s">
        <v>748</v>
      </c>
      <c r="AI92" s="18" t="s">
        <v>750</v>
      </c>
      <c r="AJ92" s="18" t="s">
        <v>671</v>
      </c>
      <c r="AK92" s="19">
        <v>111</v>
      </c>
      <c r="AL92" s="19">
        <v>1</v>
      </c>
      <c r="AM92" s="20"/>
      <c r="AN92" s="22"/>
    </row>
    <row r="93" spans="1:40" ht="15.6" x14ac:dyDescent="0.3">
      <c r="A93" s="4" t="str">
        <f t="shared" si="6"/>
        <v>B1350002</v>
      </c>
      <c r="B93" s="37" t="s">
        <v>756</v>
      </c>
      <c r="C93" s="5" t="s">
        <v>738</v>
      </c>
      <c r="D93" s="27" t="s">
        <v>757</v>
      </c>
      <c r="E93" s="13" t="s">
        <v>442</v>
      </c>
      <c r="F93" s="31" t="s">
        <v>758</v>
      </c>
      <c r="G93" s="15" t="str">
        <f t="shared" si="7"/>
        <v>獅潭川_永善橋</v>
      </c>
      <c r="H93" s="15" t="s">
        <v>759</v>
      </c>
      <c r="I93" s="35" t="s">
        <v>753</v>
      </c>
      <c r="J93" s="4">
        <v>1350</v>
      </c>
      <c r="K93" s="35" t="s">
        <v>742</v>
      </c>
      <c r="L93" s="4">
        <v>1350005</v>
      </c>
      <c r="M93" s="35" t="s">
        <v>743</v>
      </c>
      <c r="N93" s="35" t="s">
        <v>760</v>
      </c>
      <c r="O93" s="4" t="s">
        <v>745</v>
      </c>
      <c r="P93" s="4" t="s">
        <v>746</v>
      </c>
      <c r="Q93" s="4" t="s">
        <v>761</v>
      </c>
      <c r="R93" s="39">
        <v>243276</v>
      </c>
      <c r="S93" s="39">
        <v>2716852</v>
      </c>
      <c r="T93" s="4" t="s">
        <v>748</v>
      </c>
      <c r="U93" s="4" t="s">
        <v>754</v>
      </c>
      <c r="V93" s="16" t="s">
        <v>690</v>
      </c>
      <c r="W93" s="16">
        <v>1</v>
      </c>
      <c r="X93" s="16"/>
      <c r="Y93" s="17" t="s">
        <v>762</v>
      </c>
      <c r="Z93" s="18" t="str">
        <f t="shared" si="8"/>
        <v>SRB_W0012</v>
      </c>
      <c r="AA93" s="18" t="s">
        <v>296</v>
      </c>
      <c r="AB93" s="18" t="s">
        <v>448</v>
      </c>
      <c r="AC93" s="19" t="str">
        <f t="shared" si="9"/>
        <v>W</v>
      </c>
      <c r="AD93" s="19" t="str">
        <f t="shared" si="11"/>
        <v>SINO01</v>
      </c>
      <c r="AE93" s="20" t="s">
        <v>763</v>
      </c>
      <c r="AF93" s="20">
        <v>243276</v>
      </c>
      <c r="AG93" s="20">
        <v>2716852</v>
      </c>
      <c r="AH93" s="38" t="s">
        <v>764</v>
      </c>
      <c r="AI93" s="18" t="s">
        <v>750</v>
      </c>
      <c r="AJ93" s="18" t="s">
        <v>671</v>
      </c>
      <c r="AK93" s="19">
        <v>111</v>
      </c>
      <c r="AL93" s="19">
        <v>1</v>
      </c>
      <c r="AM93" s="20"/>
      <c r="AN93" s="22"/>
    </row>
    <row r="94" spans="1:40" ht="15.6" x14ac:dyDescent="0.3">
      <c r="A94" s="4" t="str">
        <f t="shared" si="6"/>
        <v>B1350002</v>
      </c>
      <c r="B94" s="37" t="s">
        <v>765</v>
      </c>
      <c r="C94" s="5" t="s">
        <v>738</v>
      </c>
      <c r="D94" s="27" t="s">
        <v>766</v>
      </c>
      <c r="E94" s="13" t="s">
        <v>442</v>
      </c>
      <c r="F94" s="31" t="s">
        <v>758</v>
      </c>
      <c r="G94" s="15" t="str">
        <f t="shared" si="7"/>
        <v>獅潭川_永善橋</v>
      </c>
      <c r="H94" s="15" t="s">
        <v>759</v>
      </c>
      <c r="I94" s="35" t="s">
        <v>753</v>
      </c>
      <c r="J94" s="4">
        <v>1350</v>
      </c>
      <c r="K94" s="35" t="s">
        <v>742</v>
      </c>
      <c r="L94" s="4">
        <v>1350005</v>
      </c>
      <c r="M94" s="35" t="s">
        <v>743</v>
      </c>
      <c r="N94" s="35" t="s">
        <v>760</v>
      </c>
      <c r="O94" s="4" t="s">
        <v>745</v>
      </c>
      <c r="P94" s="4" t="s">
        <v>746</v>
      </c>
      <c r="Q94" s="4" t="s">
        <v>767</v>
      </c>
      <c r="R94" s="39">
        <v>243276</v>
      </c>
      <c r="S94" s="39">
        <v>2716852</v>
      </c>
      <c r="T94" s="4" t="s">
        <v>748</v>
      </c>
      <c r="U94" s="4" t="s">
        <v>583</v>
      </c>
      <c r="V94" s="16" t="s">
        <v>690</v>
      </c>
      <c r="W94" s="16">
        <v>1</v>
      </c>
      <c r="X94" s="16"/>
      <c r="Y94" s="17" t="s">
        <v>515</v>
      </c>
      <c r="Z94" s="18" t="str">
        <f t="shared" si="8"/>
        <v>SRB_S0012</v>
      </c>
      <c r="AA94" s="18" t="s">
        <v>304</v>
      </c>
      <c r="AB94" s="18" t="s">
        <v>435</v>
      </c>
      <c r="AC94" s="19" t="str">
        <f t="shared" si="9"/>
        <v>S</v>
      </c>
      <c r="AD94" s="19" t="str">
        <f t="shared" si="11"/>
        <v>SINO02</v>
      </c>
      <c r="AE94" s="20" t="s">
        <v>763</v>
      </c>
      <c r="AF94" s="20">
        <v>243276</v>
      </c>
      <c r="AG94" s="20">
        <v>2716852</v>
      </c>
      <c r="AH94" s="38" t="s">
        <v>764</v>
      </c>
      <c r="AI94" s="18" t="s">
        <v>768</v>
      </c>
      <c r="AJ94" s="18" t="s">
        <v>671</v>
      </c>
      <c r="AK94" s="19">
        <v>111</v>
      </c>
      <c r="AL94" s="19">
        <v>1</v>
      </c>
      <c r="AM94" s="20"/>
      <c r="AN94" s="22"/>
    </row>
    <row r="95" spans="1:40" ht="15.6" x14ac:dyDescent="0.3">
      <c r="A95" s="4" t="str">
        <f t="shared" si="6"/>
        <v>B1350003</v>
      </c>
      <c r="B95" s="37" t="s">
        <v>769</v>
      </c>
      <c r="C95" s="5" t="s">
        <v>738</v>
      </c>
      <c r="D95" s="27" t="s">
        <v>770</v>
      </c>
      <c r="E95" s="13" t="s">
        <v>442</v>
      </c>
      <c r="F95" s="31" t="s">
        <v>125</v>
      </c>
      <c r="G95" s="15" t="str">
        <f t="shared" si="7"/>
        <v>大東勢溪_大東勢一橋</v>
      </c>
      <c r="H95" s="15" t="s">
        <v>771</v>
      </c>
      <c r="I95" s="35" t="s">
        <v>753</v>
      </c>
      <c r="J95" s="4">
        <v>1350</v>
      </c>
      <c r="K95" s="35" t="s">
        <v>772</v>
      </c>
      <c r="L95" s="4">
        <v>1350006</v>
      </c>
      <c r="M95" s="35" t="s">
        <v>773</v>
      </c>
      <c r="N95" s="35" t="s">
        <v>774</v>
      </c>
      <c r="O95" s="4" t="s">
        <v>745</v>
      </c>
      <c r="P95" s="4" t="s">
        <v>746</v>
      </c>
      <c r="Q95" s="4" t="s">
        <v>775</v>
      </c>
      <c r="R95" s="39">
        <v>242468</v>
      </c>
      <c r="S95" s="39">
        <v>2714120</v>
      </c>
      <c r="T95" s="4" t="s">
        <v>748</v>
      </c>
      <c r="U95" s="4" t="s">
        <v>583</v>
      </c>
      <c r="V95" s="16" t="s">
        <v>690</v>
      </c>
      <c r="W95" s="16">
        <v>1</v>
      </c>
      <c r="X95" s="16"/>
      <c r="Y95" s="17" t="s">
        <v>525</v>
      </c>
      <c r="Z95" s="18" t="str">
        <f t="shared" si="8"/>
        <v>SRB_W0013</v>
      </c>
      <c r="AA95" s="18" t="s">
        <v>296</v>
      </c>
      <c r="AB95" s="18" t="s">
        <v>448</v>
      </c>
      <c r="AC95" s="19" t="str">
        <f t="shared" si="9"/>
        <v>W</v>
      </c>
      <c r="AD95" s="19" t="str">
        <f t="shared" si="11"/>
        <v>SINO01</v>
      </c>
      <c r="AE95" s="20" t="s">
        <v>774</v>
      </c>
      <c r="AF95" s="20">
        <v>242468</v>
      </c>
      <c r="AG95" s="20">
        <v>2714120</v>
      </c>
      <c r="AH95" s="38" t="s">
        <v>748</v>
      </c>
      <c r="AI95" s="18" t="s">
        <v>750</v>
      </c>
      <c r="AJ95" s="18" t="s">
        <v>671</v>
      </c>
      <c r="AK95" s="19">
        <v>111</v>
      </c>
      <c r="AL95" s="19">
        <v>1</v>
      </c>
      <c r="AM95" s="20"/>
      <c r="AN95" s="22"/>
    </row>
    <row r="96" spans="1:40" ht="15.6" x14ac:dyDescent="0.3">
      <c r="A96" s="4" t="str">
        <f t="shared" si="6"/>
        <v>B1350003</v>
      </c>
      <c r="B96" s="37" t="s">
        <v>776</v>
      </c>
      <c r="C96" s="5" t="s">
        <v>738</v>
      </c>
      <c r="D96" s="27" t="s">
        <v>777</v>
      </c>
      <c r="E96" s="13" t="s">
        <v>372</v>
      </c>
      <c r="F96" s="31" t="s">
        <v>778</v>
      </c>
      <c r="G96" s="15" t="str">
        <f t="shared" si="7"/>
        <v>大東勢溪_大東勢一橋</v>
      </c>
      <c r="H96" s="15" t="s">
        <v>779</v>
      </c>
      <c r="I96" s="35" t="s">
        <v>753</v>
      </c>
      <c r="J96" s="4">
        <v>1350</v>
      </c>
      <c r="K96" s="35" t="s">
        <v>772</v>
      </c>
      <c r="L96" s="4">
        <v>1350006</v>
      </c>
      <c r="M96" s="35" t="s">
        <v>773</v>
      </c>
      <c r="N96" s="35" t="s">
        <v>774</v>
      </c>
      <c r="O96" s="4" t="s">
        <v>745</v>
      </c>
      <c r="P96" s="4" t="s">
        <v>780</v>
      </c>
      <c r="Q96" s="4" t="s">
        <v>775</v>
      </c>
      <c r="R96" s="39">
        <v>242468</v>
      </c>
      <c r="S96" s="39">
        <v>2714120</v>
      </c>
      <c r="T96" s="4" t="s">
        <v>748</v>
      </c>
      <c r="U96" s="4" t="s">
        <v>583</v>
      </c>
      <c r="V96" s="16" t="s">
        <v>690</v>
      </c>
      <c r="W96" s="16">
        <v>1</v>
      </c>
      <c r="X96" s="16"/>
      <c r="Y96" s="17" t="s">
        <v>781</v>
      </c>
      <c r="Z96" s="18" t="str">
        <f t="shared" si="8"/>
        <v>SRB_S0013</v>
      </c>
      <c r="AA96" s="18" t="s">
        <v>304</v>
      </c>
      <c r="AB96" s="18" t="s">
        <v>435</v>
      </c>
      <c r="AC96" s="19" t="str">
        <f t="shared" si="9"/>
        <v>S</v>
      </c>
      <c r="AD96" s="19" t="str">
        <f t="shared" si="11"/>
        <v>SINO02</v>
      </c>
      <c r="AE96" s="20" t="s">
        <v>774</v>
      </c>
      <c r="AF96" s="20">
        <v>242468</v>
      </c>
      <c r="AG96" s="20">
        <v>2714120</v>
      </c>
      <c r="AH96" s="38" t="s">
        <v>748</v>
      </c>
      <c r="AI96" s="18" t="s">
        <v>750</v>
      </c>
      <c r="AJ96" s="18" t="s">
        <v>671</v>
      </c>
      <c r="AK96" s="19">
        <v>111</v>
      </c>
      <c r="AL96" s="19">
        <v>1</v>
      </c>
      <c r="AM96" s="20"/>
      <c r="AN96" s="22"/>
    </row>
    <row r="97" spans="1:40" ht="15.6" hidden="1" x14ac:dyDescent="0.3">
      <c r="A97" s="4" t="str">
        <f t="shared" si="6"/>
        <v>C1430001</v>
      </c>
      <c r="B97" s="11" t="s">
        <v>782</v>
      </c>
      <c r="C97" s="12" t="s">
        <v>783</v>
      </c>
      <c r="D97" s="12">
        <v>906</v>
      </c>
      <c r="E97" s="13" t="s">
        <v>43</v>
      </c>
      <c r="F97" s="31" t="s">
        <v>77</v>
      </c>
      <c r="G97" s="15" t="str">
        <f t="shared" si="7"/>
        <v>眉溪_同德橋</v>
      </c>
      <c r="H97" s="15" t="s">
        <v>784</v>
      </c>
      <c r="I97" s="15" t="s">
        <v>785</v>
      </c>
      <c r="J97" s="16">
        <v>1430</v>
      </c>
      <c r="K97" s="15" t="s">
        <v>786</v>
      </c>
      <c r="L97" s="16">
        <v>1430009</v>
      </c>
      <c r="M97" s="15" t="s">
        <v>787</v>
      </c>
      <c r="N97" s="15" t="s">
        <v>788</v>
      </c>
      <c r="O97" s="16" t="s">
        <v>789</v>
      </c>
      <c r="P97" s="16" t="s">
        <v>790</v>
      </c>
      <c r="Q97" s="16" t="s">
        <v>791</v>
      </c>
      <c r="R97" s="16">
        <v>258114</v>
      </c>
      <c r="S97" s="16">
        <v>2655060</v>
      </c>
      <c r="T97" s="16" t="s">
        <v>792</v>
      </c>
      <c r="U97" s="16" t="s">
        <v>793</v>
      </c>
      <c r="V97" s="16" t="str">
        <f t="shared" si="10"/>
        <v>C</v>
      </c>
      <c r="W97" s="16">
        <v>1</v>
      </c>
      <c r="X97" s="16"/>
      <c r="Y97" s="17" t="s">
        <v>584</v>
      </c>
      <c r="Z97" s="18" t="str">
        <f t="shared" si="8"/>
        <v>SRC_WV0001</v>
      </c>
      <c r="AA97" s="18" t="s">
        <v>56</v>
      </c>
      <c r="AB97" s="18" t="s">
        <v>57</v>
      </c>
      <c r="AC97" s="19" t="str">
        <f t="shared" si="9"/>
        <v>WV</v>
      </c>
      <c r="AD97" s="19" t="str">
        <f t="shared" si="11"/>
        <v>IFEM02</v>
      </c>
      <c r="AE97" s="18" t="s">
        <v>794</v>
      </c>
      <c r="AF97" s="20">
        <v>258114</v>
      </c>
      <c r="AG97" s="20">
        <v>2655060</v>
      </c>
      <c r="AH97" s="21" t="s">
        <v>586</v>
      </c>
      <c r="AI97" s="18" t="s">
        <v>795</v>
      </c>
      <c r="AJ97" s="18" t="s">
        <v>796</v>
      </c>
      <c r="AK97" s="19">
        <v>111</v>
      </c>
      <c r="AL97" s="19">
        <v>1</v>
      </c>
      <c r="AM97" s="20"/>
      <c r="AN97" s="22"/>
    </row>
    <row r="98" spans="1:40" ht="15" customHeight="1" x14ac:dyDescent="0.3">
      <c r="A98" s="4" t="str">
        <f t="shared" si="6"/>
        <v>C1430001</v>
      </c>
      <c r="B98" s="11" t="s">
        <v>797</v>
      </c>
      <c r="C98" s="12" t="s">
        <v>798</v>
      </c>
      <c r="D98" s="27" t="s">
        <v>799</v>
      </c>
      <c r="E98" s="13" t="s">
        <v>800</v>
      </c>
      <c r="F98" s="31" t="s">
        <v>801</v>
      </c>
      <c r="G98" s="15" t="str">
        <f t="shared" si="7"/>
        <v>眉溪_同德橋</v>
      </c>
      <c r="H98" s="15" t="s">
        <v>802</v>
      </c>
      <c r="I98" s="29" t="s">
        <v>803</v>
      </c>
      <c r="J98" s="16">
        <v>1430</v>
      </c>
      <c r="K98" s="29" t="s">
        <v>804</v>
      </c>
      <c r="L98" s="16">
        <v>1430009</v>
      </c>
      <c r="M98" s="29" t="s">
        <v>805</v>
      </c>
      <c r="N98" s="29" t="s">
        <v>806</v>
      </c>
      <c r="O98" s="16" t="s">
        <v>789</v>
      </c>
      <c r="P98" s="16" t="s">
        <v>807</v>
      </c>
      <c r="Q98" s="16" t="s">
        <v>808</v>
      </c>
      <c r="R98" s="16">
        <v>258114</v>
      </c>
      <c r="S98" s="16">
        <v>2655060</v>
      </c>
      <c r="T98" s="16" t="s">
        <v>792</v>
      </c>
      <c r="U98" s="16" t="s">
        <v>793</v>
      </c>
      <c r="V98" s="16" t="str">
        <f t="shared" si="10"/>
        <v>C</v>
      </c>
      <c r="W98" s="16">
        <v>1</v>
      </c>
      <c r="X98" s="16"/>
      <c r="Y98" s="17" t="s">
        <v>809</v>
      </c>
      <c r="Z98" s="18" t="str">
        <f t="shared" si="8"/>
        <v>SRC_S0001</v>
      </c>
      <c r="AA98" s="18" t="s">
        <v>304</v>
      </c>
      <c r="AB98" s="18" t="s">
        <v>810</v>
      </c>
      <c r="AC98" s="19" t="str">
        <f t="shared" si="9"/>
        <v>S</v>
      </c>
      <c r="AD98" s="19" t="str">
        <f t="shared" si="11"/>
        <v>SINO02</v>
      </c>
      <c r="AE98" s="20" t="s">
        <v>811</v>
      </c>
      <c r="AF98" s="20">
        <v>258137</v>
      </c>
      <c r="AG98" s="20">
        <v>2655154</v>
      </c>
      <c r="AH98" s="21" t="s">
        <v>812</v>
      </c>
      <c r="AI98" s="18" t="s">
        <v>813</v>
      </c>
      <c r="AJ98" s="18" t="s">
        <v>814</v>
      </c>
      <c r="AK98" s="19">
        <v>111</v>
      </c>
      <c r="AL98" s="19">
        <v>1</v>
      </c>
      <c r="AM98" s="20"/>
      <c r="AN98" s="22"/>
    </row>
    <row r="99" spans="1:40" ht="15.6" hidden="1" x14ac:dyDescent="0.3">
      <c r="A99" s="4" t="str">
        <f t="shared" si="6"/>
        <v>C1430002</v>
      </c>
      <c r="B99" s="11" t="s">
        <v>815</v>
      </c>
      <c r="C99" s="12" t="s">
        <v>816</v>
      </c>
      <c r="D99" s="12">
        <v>905</v>
      </c>
      <c r="E99" s="13" t="s">
        <v>800</v>
      </c>
      <c r="F99" s="31" t="s">
        <v>817</v>
      </c>
      <c r="G99" s="15" t="str">
        <f t="shared" si="7"/>
        <v>眉溪_南豐橋</v>
      </c>
      <c r="H99" s="15" t="s">
        <v>818</v>
      </c>
      <c r="I99" s="15" t="s">
        <v>785</v>
      </c>
      <c r="J99" s="16">
        <v>1430</v>
      </c>
      <c r="K99" s="15" t="s">
        <v>786</v>
      </c>
      <c r="L99" s="16">
        <v>1430009</v>
      </c>
      <c r="M99" s="15" t="s">
        <v>787</v>
      </c>
      <c r="N99" s="15" t="s">
        <v>819</v>
      </c>
      <c r="O99" s="16" t="s">
        <v>789</v>
      </c>
      <c r="P99" s="16" t="s">
        <v>807</v>
      </c>
      <c r="Q99" s="16" t="s">
        <v>808</v>
      </c>
      <c r="R99" s="16">
        <v>258935</v>
      </c>
      <c r="S99" s="16">
        <v>2655630</v>
      </c>
      <c r="T99" s="16" t="s">
        <v>792</v>
      </c>
      <c r="U99" s="16" t="s">
        <v>793</v>
      </c>
      <c r="V99" s="16" t="str">
        <f t="shared" si="10"/>
        <v>C</v>
      </c>
      <c r="W99" s="16">
        <v>1</v>
      </c>
      <c r="X99" s="16"/>
      <c r="Y99" s="17" t="s">
        <v>820</v>
      </c>
      <c r="Z99" s="18" t="str">
        <f t="shared" si="8"/>
        <v>SRC_WV0002</v>
      </c>
      <c r="AA99" s="18" t="s">
        <v>821</v>
      </c>
      <c r="AB99" s="18" t="s">
        <v>822</v>
      </c>
      <c r="AC99" s="19" t="str">
        <f t="shared" si="9"/>
        <v>WV</v>
      </c>
      <c r="AD99" s="19" t="str">
        <f t="shared" si="11"/>
        <v>IFEM02</v>
      </c>
      <c r="AE99" s="18" t="s">
        <v>823</v>
      </c>
      <c r="AF99" s="20">
        <v>258935</v>
      </c>
      <c r="AG99" s="20">
        <v>2655630</v>
      </c>
      <c r="AH99" s="21" t="s">
        <v>824</v>
      </c>
      <c r="AI99" s="18" t="s">
        <v>813</v>
      </c>
      <c r="AJ99" s="18" t="s">
        <v>814</v>
      </c>
      <c r="AK99" s="19">
        <v>111</v>
      </c>
      <c r="AL99" s="19">
        <v>1</v>
      </c>
      <c r="AM99" s="20"/>
      <c r="AN99" s="22"/>
    </row>
    <row r="100" spans="1:40" ht="15.6" x14ac:dyDescent="0.3">
      <c r="A100" s="4" t="str">
        <f t="shared" si="6"/>
        <v>C1430002</v>
      </c>
      <c r="B100" s="11" t="s">
        <v>825</v>
      </c>
      <c r="C100" s="12" t="s">
        <v>798</v>
      </c>
      <c r="D100" s="27" t="s">
        <v>826</v>
      </c>
      <c r="E100" s="13" t="s">
        <v>800</v>
      </c>
      <c r="F100" s="31" t="s">
        <v>817</v>
      </c>
      <c r="G100" s="15" t="str">
        <f t="shared" si="7"/>
        <v>眉溪_南豐橋</v>
      </c>
      <c r="H100" s="15" t="s">
        <v>818</v>
      </c>
      <c r="I100" s="29" t="s">
        <v>803</v>
      </c>
      <c r="J100" s="16">
        <v>1430</v>
      </c>
      <c r="K100" s="29" t="s">
        <v>804</v>
      </c>
      <c r="L100" s="16">
        <v>1430009</v>
      </c>
      <c r="M100" s="29" t="s">
        <v>805</v>
      </c>
      <c r="N100" s="15" t="s">
        <v>819</v>
      </c>
      <c r="O100" s="16" t="s">
        <v>789</v>
      </c>
      <c r="P100" s="16" t="s">
        <v>807</v>
      </c>
      <c r="Q100" s="16" t="s">
        <v>808</v>
      </c>
      <c r="R100" s="16">
        <v>258935</v>
      </c>
      <c r="S100" s="16">
        <v>2655630</v>
      </c>
      <c r="T100" s="16" t="s">
        <v>792</v>
      </c>
      <c r="U100" s="16" t="s">
        <v>793</v>
      </c>
      <c r="V100" s="16" t="str">
        <f t="shared" si="10"/>
        <v>C</v>
      </c>
      <c r="W100" s="16">
        <v>1</v>
      </c>
      <c r="X100" s="16"/>
      <c r="Y100" s="17" t="s">
        <v>809</v>
      </c>
      <c r="Z100" s="18" t="str">
        <f t="shared" si="8"/>
        <v>SRC_W0001</v>
      </c>
      <c r="AA100" s="18" t="s">
        <v>296</v>
      </c>
      <c r="AB100" s="18" t="s">
        <v>827</v>
      </c>
      <c r="AC100" s="19" t="str">
        <f t="shared" si="9"/>
        <v>W</v>
      </c>
      <c r="AD100" s="19" t="str">
        <f t="shared" si="11"/>
        <v>SINO01</v>
      </c>
      <c r="AE100" s="20" t="s">
        <v>828</v>
      </c>
      <c r="AF100" s="20">
        <v>259047</v>
      </c>
      <c r="AG100" s="20">
        <v>2655610</v>
      </c>
      <c r="AH100" s="21" t="s">
        <v>812</v>
      </c>
      <c r="AI100" s="18" t="s">
        <v>813</v>
      </c>
      <c r="AJ100" s="18" t="s">
        <v>814</v>
      </c>
      <c r="AK100" s="19">
        <v>111</v>
      </c>
      <c r="AL100" s="19">
        <v>1</v>
      </c>
      <c r="AM100" s="20"/>
      <c r="AN100" s="24" t="s">
        <v>829</v>
      </c>
    </row>
    <row r="101" spans="1:40" ht="15.6" x14ac:dyDescent="0.3">
      <c r="A101" s="4" t="str">
        <f t="shared" si="6"/>
        <v>C1430002</v>
      </c>
      <c r="B101" s="11" t="s">
        <v>830</v>
      </c>
      <c r="C101" s="12" t="s">
        <v>798</v>
      </c>
      <c r="D101" s="27" t="s">
        <v>831</v>
      </c>
      <c r="E101" s="13" t="s">
        <v>800</v>
      </c>
      <c r="F101" s="31" t="s">
        <v>817</v>
      </c>
      <c r="G101" s="15" t="str">
        <f t="shared" si="7"/>
        <v>眉溪_南豐橋</v>
      </c>
      <c r="H101" s="15" t="s">
        <v>818</v>
      </c>
      <c r="I101" s="29" t="s">
        <v>803</v>
      </c>
      <c r="J101" s="16">
        <v>1430</v>
      </c>
      <c r="K101" s="29" t="s">
        <v>804</v>
      </c>
      <c r="L101" s="16">
        <v>1430009</v>
      </c>
      <c r="M101" s="29" t="s">
        <v>805</v>
      </c>
      <c r="N101" s="15" t="s">
        <v>819</v>
      </c>
      <c r="O101" s="16" t="s">
        <v>789</v>
      </c>
      <c r="P101" s="16" t="s">
        <v>807</v>
      </c>
      <c r="Q101" s="16" t="s">
        <v>808</v>
      </c>
      <c r="R101" s="16">
        <v>258935</v>
      </c>
      <c r="S101" s="16">
        <v>2655630</v>
      </c>
      <c r="T101" s="16" t="s">
        <v>792</v>
      </c>
      <c r="U101" s="16" t="s">
        <v>793</v>
      </c>
      <c r="V101" s="16" t="str">
        <f t="shared" si="10"/>
        <v>C</v>
      </c>
      <c r="W101" s="16">
        <v>1</v>
      </c>
      <c r="X101" s="16"/>
      <c r="Y101" s="17" t="s">
        <v>820</v>
      </c>
      <c r="Z101" s="18" t="str">
        <f t="shared" si="8"/>
        <v>SRC_S0002</v>
      </c>
      <c r="AA101" s="18" t="s">
        <v>304</v>
      </c>
      <c r="AB101" s="18" t="s">
        <v>810</v>
      </c>
      <c r="AC101" s="19" t="str">
        <f t="shared" si="9"/>
        <v>S</v>
      </c>
      <c r="AD101" s="19" t="str">
        <f t="shared" si="11"/>
        <v>SINO02</v>
      </c>
      <c r="AE101" s="20" t="s">
        <v>828</v>
      </c>
      <c r="AF101" s="20">
        <v>259047</v>
      </c>
      <c r="AG101" s="20">
        <v>2655610</v>
      </c>
      <c r="AH101" s="21" t="s">
        <v>812</v>
      </c>
      <c r="AI101" s="18" t="s">
        <v>813</v>
      </c>
      <c r="AJ101" s="18" t="s">
        <v>832</v>
      </c>
      <c r="AK101" s="19">
        <v>111</v>
      </c>
      <c r="AL101" s="19">
        <v>1</v>
      </c>
      <c r="AM101" s="20"/>
      <c r="AN101" s="22"/>
    </row>
    <row r="102" spans="1:40" ht="15.6" hidden="1" x14ac:dyDescent="0.3">
      <c r="A102" s="4" t="str">
        <f t="shared" si="6"/>
        <v>C1430001</v>
      </c>
      <c r="B102" s="11" t="s">
        <v>833</v>
      </c>
      <c r="C102" s="12" t="s">
        <v>834</v>
      </c>
      <c r="D102" s="12">
        <v>907</v>
      </c>
      <c r="E102" s="13" t="s">
        <v>800</v>
      </c>
      <c r="F102" s="31" t="s">
        <v>835</v>
      </c>
      <c r="G102" s="15" t="str">
        <f t="shared" si="7"/>
        <v>南山溪_夢谷一號橋</v>
      </c>
      <c r="H102" s="15" t="s">
        <v>836</v>
      </c>
      <c r="I102" s="15" t="s">
        <v>785</v>
      </c>
      <c r="J102" s="16">
        <v>1430</v>
      </c>
      <c r="K102" s="15" t="s">
        <v>786</v>
      </c>
      <c r="L102" s="16">
        <v>1430009</v>
      </c>
      <c r="M102" s="15" t="s">
        <v>786</v>
      </c>
      <c r="N102" s="15" t="s">
        <v>837</v>
      </c>
      <c r="O102" s="16" t="s">
        <v>789</v>
      </c>
      <c r="P102" s="16" t="s">
        <v>807</v>
      </c>
      <c r="Q102" s="16" t="s">
        <v>808</v>
      </c>
      <c r="R102" s="16">
        <v>258840</v>
      </c>
      <c r="S102" s="16">
        <v>2655740</v>
      </c>
      <c r="T102" s="16" t="s">
        <v>838</v>
      </c>
      <c r="U102" s="16" t="s">
        <v>793</v>
      </c>
      <c r="V102" s="16" t="str">
        <f t="shared" si="10"/>
        <v>C</v>
      </c>
      <c r="W102" s="16">
        <v>1</v>
      </c>
      <c r="X102" s="16"/>
      <c r="Y102" s="17" t="s">
        <v>839</v>
      </c>
      <c r="Z102" s="18" t="str">
        <f t="shared" si="8"/>
        <v>SRC_WV0003</v>
      </c>
      <c r="AA102" s="18" t="s">
        <v>840</v>
      </c>
      <c r="AB102" s="18" t="s">
        <v>841</v>
      </c>
      <c r="AC102" s="19" t="str">
        <f t="shared" si="9"/>
        <v>WV</v>
      </c>
      <c r="AD102" s="19" t="str">
        <f t="shared" si="11"/>
        <v>IFEM02</v>
      </c>
      <c r="AE102" s="18" t="s">
        <v>842</v>
      </c>
      <c r="AF102" s="20">
        <v>258840</v>
      </c>
      <c r="AG102" s="20">
        <v>2655740</v>
      </c>
      <c r="AH102" s="21" t="s">
        <v>843</v>
      </c>
      <c r="AI102" s="18" t="s">
        <v>844</v>
      </c>
      <c r="AJ102" s="18" t="s">
        <v>832</v>
      </c>
      <c r="AK102" s="19">
        <v>111</v>
      </c>
      <c r="AL102" s="19">
        <v>1</v>
      </c>
      <c r="AM102" s="20"/>
      <c r="AN102" s="22"/>
    </row>
    <row r="103" spans="1:40" ht="15.6" x14ac:dyDescent="0.3">
      <c r="A103" s="4" t="str">
        <f t="shared" si="6"/>
        <v>C1430001</v>
      </c>
      <c r="B103" s="11" t="s">
        <v>845</v>
      </c>
      <c r="C103" s="12" t="s">
        <v>798</v>
      </c>
      <c r="D103" s="27" t="s">
        <v>846</v>
      </c>
      <c r="E103" s="13" t="s">
        <v>847</v>
      </c>
      <c r="F103" s="31" t="s">
        <v>835</v>
      </c>
      <c r="G103" s="15" t="str">
        <f t="shared" si="7"/>
        <v>南山溪_夢谷一號橋</v>
      </c>
      <c r="H103" s="15" t="s">
        <v>848</v>
      </c>
      <c r="I103" s="29" t="s">
        <v>849</v>
      </c>
      <c r="J103" s="16">
        <v>1430</v>
      </c>
      <c r="K103" s="29" t="s">
        <v>850</v>
      </c>
      <c r="L103" s="16">
        <v>1430009</v>
      </c>
      <c r="M103" s="29" t="s">
        <v>850</v>
      </c>
      <c r="N103" s="29" t="s">
        <v>851</v>
      </c>
      <c r="O103" s="16" t="s">
        <v>789</v>
      </c>
      <c r="P103" s="16" t="s">
        <v>852</v>
      </c>
      <c r="Q103" s="16" t="s">
        <v>853</v>
      </c>
      <c r="R103" s="16">
        <v>258840</v>
      </c>
      <c r="S103" s="16">
        <v>2655740</v>
      </c>
      <c r="T103" s="16" t="s">
        <v>838</v>
      </c>
      <c r="U103" s="16" t="s">
        <v>793</v>
      </c>
      <c r="V103" s="16" t="str">
        <f t="shared" si="10"/>
        <v>C</v>
      </c>
      <c r="W103" s="16">
        <v>1</v>
      </c>
      <c r="X103" s="16"/>
      <c r="Y103" s="17" t="s">
        <v>854</v>
      </c>
      <c r="Z103" s="18" t="str">
        <f t="shared" si="8"/>
        <v>SRC_S0003</v>
      </c>
      <c r="AA103" s="18" t="s">
        <v>304</v>
      </c>
      <c r="AB103" s="18" t="s">
        <v>855</v>
      </c>
      <c r="AC103" s="19" t="str">
        <f t="shared" si="9"/>
        <v>S</v>
      </c>
      <c r="AD103" s="19" t="str">
        <f t="shared" si="11"/>
        <v>SINO02</v>
      </c>
      <c r="AE103" s="20" t="s">
        <v>856</v>
      </c>
      <c r="AF103" s="20">
        <v>258846</v>
      </c>
      <c r="AG103" s="20">
        <v>2655803</v>
      </c>
      <c r="AH103" s="21" t="s">
        <v>857</v>
      </c>
      <c r="AI103" s="18" t="s">
        <v>844</v>
      </c>
      <c r="AJ103" s="18" t="s">
        <v>832</v>
      </c>
      <c r="AK103" s="19">
        <v>111</v>
      </c>
      <c r="AL103" s="19">
        <v>1</v>
      </c>
      <c r="AM103" s="20"/>
      <c r="AN103" s="22"/>
    </row>
    <row r="104" spans="1:40" ht="15.6" hidden="1" x14ac:dyDescent="0.3">
      <c r="A104" s="4" t="str">
        <f t="shared" si="6"/>
        <v>C1510001</v>
      </c>
      <c r="B104" s="11" t="s">
        <v>858</v>
      </c>
      <c r="C104" s="12" t="s">
        <v>859</v>
      </c>
      <c r="D104" s="12">
        <v>931</v>
      </c>
      <c r="E104" s="13" t="s">
        <v>847</v>
      </c>
      <c r="F104" s="14" t="s">
        <v>835</v>
      </c>
      <c r="G104" s="15" t="str">
        <f>CONCATENATE(M104,"_",N104)</f>
        <v>北勢溪_和雅橋</v>
      </c>
      <c r="H104" s="15" t="s">
        <v>860</v>
      </c>
      <c r="I104" s="15" t="s">
        <v>861</v>
      </c>
      <c r="J104" s="16">
        <v>1510</v>
      </c>
      <c r="K104" s="15" t="s">
        <v>862</v>
      </c>
      <c r="L104" s="16">
        <v>1510042</v>
      </c>
      <c r="M104" s="15" t="s">
        <v>863</v>
      </c>
      <c r="N104" s="15" t="s">
        <v>864</v>
      </c>
      <c r="O104" s="16" t="s">
        <v>789</v>
      </c>
      <c r="P104" s="16" t="s">
        <v>865</v>
      </c>
      <c r="Q104" s="16" t="s">
        <v>866</v>
      </c>
      <c r="R104" s="16">
        <v>227454</v>
      </c>
      <c r="S104" s="16">
        <v>2623160</v>
      </c>
      <c r="T104" s="16" t="s">
        <v>867</v>
      </c>
      <c r="U104" s="16" t="s">
        <v>868</v>
      </c>
      <c r="V104" s="16" t="str">
        <f t="shared" si="10"/>
        <v>C</v>
      </c>
      <c r="W104" s="16">
        <v>1</v>
      </c>
      <c r="X104" s="16"/>
      <c r="Y104" s="17" t="s">
        <v>869</v>
      </c>
      <c r="Z104" s="18" t="str">
        <f t="shared" si="8"/>
        <v>SRC_WV0004</v>
      </c>
      <c r="AA104" s="18" t="s">
        <v>840</v>
      </c>
      <c r="AB104" s="18" t="s">
        <v>870</v>
      </c>
      <c r="AC104" s="19" t="str">
        <f t="shared" si="9"/>
        <v>WV</v>
      </c>
      <c r="AD104" s="19" t="str">
        <f t="shared" si="11"/>
        <v>IFEM02</v>
      </c>
      <c r="AE104" s="18" t="s">
        <v>871</v>
      </c>
      <c r="AF104" s="20">
        <v>227454</v>
      </c>
      <c r="AG104" s="20">
        <v>2623160</v>
      </c>
      <c r="AH104" s="21" t="s">
        <v>872</v>
      </c>
      <c r="AI104" s="18" t="s">
        <v>282</v>
      </c>
      <c r="AJ104" s="18"/>
      <c r="AK104" s="19"/>
      <c r="AL104" s="19">
        <v>1</v>
      </c>
      <c r="AM104" s="20"/>
      <c r="AN104" s="22"/>
    </row>
    <row r="105" spans="1:40" ht="15.6" x14ac:dyDescent="0.3">
      <c r="A105" s="4" t="str">
        <f t="shared" si="6"/>
        <v>C1510002</v>
      </c>
      <c r="B105" s="11" t="s">
        <v>873</v>
      </c>
      <c r="C105" s="12" t="s">
        <v>874</v>
      </c>
      <c r="D105" s="27" t="s">
        <v>875</v>
      </c>
      <c r="E105" s="12" t="s">
        <v>876</v>
      </c>
      <c r="F105" s="14" t="s">
        <v>64</v>
      </c>
      <c r="G105" s="15" t="str">
        <f t="shared" ref="G105:G168" si="12">CONCATENATE(M105,"_",N105)</f>
        <v>塔羅灣溪_霧社榮華巷</v>
      </c>
      <c r="H105" s="15" t="s">
        <v>877</v>
      </c>
      <c r="I105" s="15" t="s">
        <v>878</v>
      </c>
      <c r="J105" s="16">
        <v>1510</v>
      </c>
      <c r="K105" s="15" t="s">
        <v>879</v>
      </c>
      <c r="L105" s="16">
        <v>1510002</v>
      </c>
      <c r="M105" s="29" t="s">
        <v>879</v>
      </c>
      <c r="N105" s="29" t="s">
        <v>880</v>
      </c>
      <c r="O105" s="16" t="s">
        <v>881</v>
      </c>
      <c r="P105" s="16" t="s">
        <v>852</v>
      </c>
      <c r="Q105" s="16" t="s">
        <v>882</v>
      </c>
      <c r="R105" s="16">
        <v>268349</v>
      </c>
      <c r="S105" s="16">
        <v>2657424</v>
      </c>
      <c r="T105" s="16" t="s">
        <v>883</v>
      </c>
      <c r="U105" s="16" t="s">
        <v>793</v>
      </c>
      <c r="V105" s="16" t="str">
        <f t="shared" si="10"/>
        <v>C</v>
      </c>
      <c r="W105" s="16">
        <v>1</v>
      </c>
      <c r="X105" s="16"/>
      <c r="Y105" s="17" t="s">
        <v>884</v>
      </c>
      <c r="Z105" s="18" t="str">
        <f t="shared" si="8"/>
        <v>SRC_W0002</v>
      </c>
      <c r="AA105" s="18" t="s">
        <v>296</v>
      </c>
      <c r="AB105" s="18" t="s">
        <v>885</v>
      </c>
      <c r="AC105" s="19" t="str">
        <f t="shared" si="9"/>
        <v>W</v>
      </c>
      <c r="AD105" s="19" t="str">
        <f t="shared" si="11"/>
        <v>SINO01</v>
      </c>
      <c r="AE105" s="20" t="s">
        <v>886</v>
      </c>
      <c r="AF105" s="20">
        <v>268349</v>
      </c>
      <c r="AG105" s="20">
        <v>2657424</v>
      </c>
      <c r="AH105" s="21" t="s">
        <v>887</v>
      </c>
      <c r="AI105" s="18" t="s">
        <v>888</v>
      </c>
      <c r="AJ105" s="18" t="s">
        <v>634</v>
      </c>
      <c r="AK105" s="19">
        <v>111</v>
      </c>
      <c r="AL105" s="19">
        <v>1</v>
      </c>
      <c r="AM105" s="20"/>
      <c r="AN105" s="22"/>
    </row>
    <row r="106" spans="1:40" ht="15.6" x14ac:dyDescent="0.3">
      <c r="A106" s="4" t="str">
        <f t="shared" si="6"/>
        <v>C1510002</v>
      </c>
      <c r="B106" s="11" t="s">
        <v>889</v>
      </c>
      <c r="C106" s="12" t="s">
        <v>874</v>
      </c>
      <c r="D106" s="27" t="s">
        <v>890</v>
      </c>
      <c r="E106" s="12" t="s">
        <v>876</v>
      </c>
      <c r="F106" s="14" t="s">
        <v>64</v>
      </c>
      <c r="G106" s="15" t="str">
        <f t="shared" si="12"/>
        <v>塔羅灣溪_霧社榮華巷</v>
      </c>
      <c r="H106" s="15" t="s">
        <v>891</v>
      </c>
      <c r="I106" s="15" t="s">
        <v>892</v>
      </c>
      <c r="J106" s="16">
        <v>1510</v>
      </c>
      <c r="K106" s="15" t="s">
        <v>893</v>
      </c>
      <c r="L106" s="16">
        <v>1510002</v>
      </c>
      <c r="M106" s="29" t="s">
        <v>893</v>
      </c>
      <c r="N106" s="29" t="s">
        <v>894</v>
      </c>
      <c r="O106" s="16" t="s">
        <v>895</v>
      </c>
      <c r="P106" s="16" t="s">
        <v>896</v>
      </c>
      <c r="Q106" s="16" t="s">
        <v>897</v>
      </c>
      <c r="R106" s="16">
        <v>268349</v>
      </c>
      <c r="S106" s="16">
        <v>2657424</v>
      </c>
      <c r="T106" s="16" t="s">
        <v>883</v>
      </c>
      <c r="U106" s="16" t="s">
        <v>793</v>
      </c>
      <c r="V106" s="16" t="str">
        <f t="shared" si="10"/>
        <v>C</v>
      </c>
      <c r="W106" s="16">
        <v>1</v>
      </c>
      <c r="X106" s="16"/>
      <c r="Y106" s="17" t="s">
        <v>898</v>
      </c>
      <c r="Z106" s="18" t="str">
        <f t="shared" si="8"/>
        <v>SRC_S0004</v>
      </c>
      <c r="AA106" s="18" t="s">
        <v>304</v>
      </c>
      <c r="AB106" s="18" t="s">
        <v>899</v>
      </c>
      <c r="AC106" s="19" t="str">
        <f t="shared" si="9"/>
        <v>S</v>
      </c>
      <c r="AD106" s="19" t="str">
        <f t="shared" si="11"/>
        <v>SINO02</v>
      </c>
      <c r="AE106" s="20" t="s">
        <v>900</v>
      </c>
      <c r="AF106" s="20">
        <v>268349</v>
      </c>
      <c r="AG106" s="20">
        <v>2657424</v>
      </c>
      <c r="AH106" s="21" t="s">
        <v>901</v>
      </c>
      <c r="AI106" s="18" t="s">
        <v>902</v>
      </c>
      <c r="AJ106" s="18" t="s">
        <v>634</v>
      </c>
      <c r="AK106" s="19">
        <v>111</v>
      </c>
      <c r="AL106" s="19">
        <v>1</v>
      </c>
      <c r="AM106" s="20"/>
      <c r="AN106" s="22"/>
    </row>
    <row r="107" spans="1:40" ht="15.6" x14ac:dyDescent="0.3">
      <c r="A107" s="4" t="str">
        <f t="shared" si="6"/>
        <v>C1510003</v>
      </c>
      <c r="B107" s="11" t="s">
        <v>903</v>
      </c>
      <c r="C107" s="12" t="s">
        <v>874</v>
      </c>
      <c r="D107" s="27" t="s">
        <v>904</v>
      </c>
      <c r="E107" s="12" t="s">
        <v>905</v>
      </c>
      <c r="F107" s="14" t="s">
        <v>186</v>
      </c>
      <c r="G107" s="15" t="str">
        <f t="shared" si="12"/>
        <v>馬海波溪_霧社馬海波橋下游防砂壩</v>
      </c>
      <c r="H107" s="15" t="s">
        <v>906</v>
      </c>
      <c r="I107" s="15" t="s">
        <v>892</v>
      </c>
      <c r="J107" s="16">
        <v>1510</v>
      </c>
      <c r="K107" s="15" t="s">
        <v>907</v>
      </c>
      <c r="L107" s="16">
        <v>1510006</v>
      </c>
      <c r="M107" s="29" t="s">
        <v>908</v>
      </c>
      <c r="N107" s="29" t="s">
        <v>909</v>
      </c>
      <c r="O107" s="16" t="s">
        <v>895</v>
      </c>
      <c r="P107" s="16" t="s">
        <v>896</v>
      </c>
      <c r="Q107" s="16" t="s">
        <v>897</v>
      </c>
      <c r="R107" s="16">
        <v>269060</v>
      </c>
      <c r="S107" s="16">
        <v>2656946</v>
      </c>
      <c r="T107" s="16" t="s">
        <v>910</v>
      </c>
      <c r="U107" s="16" t="s">
        <v>793</v>
      </c>
      <c r="V107" s="16" t="str">
        <f t="shared" si="10"/>
        <v>C</v>
      </c>
      <c r="W107" s="16">
        <v>1</v>
      </c>
      <c r="X107" s="16"/>
      <c r="Y107" s="17" t="s">
        <v>854</v>
      </c>
      <c r="Z107" s="18" t="str">
        <f t="shared" si="8"/>
        <v>SRC_W0003</v>
      </c>
      <c r="AA107" s="18" t="s">
        <v>296</v>
      </c>
      <c r="AB107" s="18" t="s">
        <v>911</v>
      </c>
      <c r="AC107" s="19" t="str">
        <f t="shared" si="9"/>
        <v>W</v>
      </c>
      <c r="AD107" s="19" t="str">
        <f t="shared" si="11"/>
        <v>SINO01</v>
      </c>
      <c r="AE107" s="20" t="s">
        <v>912</v>
      </c>
      <c r="AF107" s="20">
        <v>269060</v>
      </c>
      <c r="AG107" s="20">
        <v>2656946</v>
      </c>
      <c r="AH107" s="21" t="s">
        <v>910</v>
      </c>
      <c r="AI107" s="18" t="s">
        <v>902</v>
      </c>
      <c r="AJ107" s="18" t="s">
        <v>634</v>
      </c>
      <c r="AK107" s="19">
        <v>111</v>
      </c>
      <c r="AL107" s="19">
        <v>1</v>
      </c>
      <c r="AM107" s="20"/>
      <c r="AN107" s="22"/>
    </row>
    <row r="108" spans="1:40" ht="15.6" x14ac:dyDescent="0.3">
      <c r="A108" s="4" t="str">
        <f t="shared" si="6"/>
        <v>C1510003</v>
      </c>
      <c r="B108" s="11" t="s">
        <v>913</v>
      </c>
      <c r="C108" s="12" t="s">
        <v>874</v>
      </c>
      <c r="D108" s="27" t="s">
        <v>914</v>
      </c>
      <c r="E108" s="12" t="s">
        <v>905</v>
      </c>
      <c r="F108" s="14" t="s">
        <v>186</v>
      </c>
      <c r="G108" s="15" t="str">
        <f t="shared" si="12"/>
        <v>馬海波溪_霧社馬海波橋下游防砂壩</v>
      </c>
      <c r="H108" s="15" t="s">
        <v>906</v>
      </c>
      <c r="I108" s="15" t="s">
        <v>892</v>
      </c>
      <c r="J108" s="16">
        <v>1510</v>
      </c>
      <c r="K108" s="15" t="s">
        <v>907</v>
      </c>
      <c r="L108" s="16">
        <v>1510006</v>
      </c>
      <c r="M108" s="29" t="s">
        <v>908</v>
      </c>
      <c r="N108" s="29" t="s">
        <v>909</v>
      </c>
      <c r="O108" s="16" t="s">
        <v>895</v>
      </c>
      <c r="P108" s="16" t="s">
        <v>896</v>
      </c>
      <c r="Q108" s="16" t="s">
        <v>897</v>
      </c>
      <c r="R108" s="16">
        <v>269060</v>
      </c>
      <c r="S108" s="16">
        <v>2656946</v>
      </c>
      <c r="T108" s="16" t="s">
        <v>910</v>
      </c>
      <c r="U108" s="16" t="s">
        <v>793</v>
      </c>
      <c r="V108" s="16" t="str">
        <f t="shared" si="10"/>
        <v>C</v>
      </c>
      <c r="W108" s="16">
        <v>1</v>
      </c>
      <c r="X108" s="16"/>
      <c r="Y108" s="17" t="s">
        <v>915</v>
      </c>
      <c r="Z108" s="18" t="str">
        <f t="shared" si="8"/>
        <v>SRC_S0005</v>
      </c>
      <c r="AA108" s="18" t="s">
        <v>304</v>
      </c>
      <c r="AB108" s="18" t="s">
        <v>916</v>
      </c>
      <c r="AC108" s="19" t="str">
        <f t="shared" si="9"/>
        <v>S</v>
      </c>
      <c r="AD108" s="19" t="str">
        <f t="shared" si="11"/>
        <v>SINO02</v>
      </c>
      <c r="AE108" s="20" t="s">
        <v>917</v>
      </c>
      <c r="AF108" s="20">
        <v>269060</v>
      </c>
      <c r="AG108" s="20">
        <v>2656946</v>
      </c>
      <c r="AH108" s="21" t="s">
        <v>910</v>
      </c>
      <c r="AI108" s="18" t="s">
        <v>918</v>
      </c>
      <c r="AJ108" s="18" t="s">
        <v>634</v>
      </c>
      <c r="AK108" s="19">
        <v>111</v>
      </c>
      <c r="AL108" s="19">
        <v>1</v>
      </c>
      <c r="AM108" s="20"/>
      <c r="AN108" s="22"/>
    </row>
    <row r="109" spans="1:40" ht="15.6" x14ac:dyDescent="0.3">
      <c r="A109" s="4" t="str">
        <f t="shared" si="6"/>
        <v>C1510004</v>
      </c>
      <c r="B109" s="11" t="s">
        <v>919</v>
      </c>
      <c r="C109" s="12" t="s">
        <v>874</v>
      </c>
      <c r="D109" s="27" t="s">
        <v>920</v>
      </c>
      <c r="E109" s="12" t="s">
        <v>921</v>
      </c>
      <c r="F109" s="14" t="s">
        <v>196</v>
      </c>
      <c r="G109" s="15" t="str">
        <f t="shared" si="12"/>
        <v>濁水溪_霧社靜翠橋下游防砂壩</v>
      </c>
      <c r="H109" s="15" t="s">
        <v>922</v>
      </c>
      <c r="I109" s="15" t="s">
        <v>923</v>
      </c>
      <c r="J109" s="16">
        <v>1510</v>
      </c>
      <c r="K109" s="15" t="s">
        <v>924</v>
      </c>
      <c r="L109" s="16">
        <v>1510005</v>
      </c>
      <c r="M109" s="29" t="s">
        <v>925</v>
      </c>
      <c r="N109" s="29" t="s">
        <v>926</v>
      </c>
      <c r="O109" s="16" t="s">
        <v>927</v>
      </c>
      <c r="P109" s="16" t="s">
        <v>928</v>
      </c>
      <c r="Q109" s="16" t="s">
        <v>929</v>
      </c>
      <c r="R109" s="16">
        <v>271776</v>
      </c>
      <c r="S109" s="16">
        <v>2664321</v>
      </c>
      <c r="T109" s="16" t="s">
        <v>930</v>
      </c>
      <c r="U109" s="16" t="s">
        <v>793</v>
      </c>
      <c r="V109" s="16" t="str">
        <f t="shared" si="10"/>
        <v>C</v>
      </c>
      <c r="W109" s="16">
        <v>1</v>
      </c>
      <c r="X109" s="16"/>
      <c r="Y109" s="17" t="s">
        <v>931</v>
      </c>
      <c r="Z109" s="18" t="str">
        <f t="shared" si="8"/>
        <v>SRC_W0004</v>
      </c>
      <c r="AA109" s="18" t="s">
        <v>296</v>
      </c>
      <c r="AB109" s="18" t="s">
        <v>932</v>
      </c>
      <c r="AC109" s="19" t="str">
        <f t="shared" si="9"/>
        <v>W</v>
      </c>
      <c r="AD109" s="19" t="str">
        <f t="shared" si="11"/>
        <v>SINO01</v>
      </c>
      <c r="AE109" s="20" t="s">
        <v>933</v>
      </c>
      <c r="AF109" s="20">
        <v>271776</v>
      </c>
      <c r="AG109" s="20">
        <v>2664321</v>
      </c>
      <c r="AH109" s="21" t="s">
        <v>934</v>
      </c>
      <c r="AI109" s="18" t="s">
        <v>935</v>
      </c>
      <c r="AJ109" s="18" t="s">
        <v>634</v>
      </c>
      <c r="AK109" s="19">
        <v>111</v>
      </c>
      <c r="AL109" s="19">
        <v>1</v>
      </c>
      <c r="AM109" s="20"/>
      <c r="AN109" s="22"/>
    </row>
    <row r="110" spans="1:40" ht="15.6" x14ac:dyDescent="0.3">
      <c r="A110" s="4" t="str">
        <f t="shared" si="6"/>
        <v>C1510004</v>
      </c>
      <c r="B110" s="11" t="s">
        <v>936</v>
      </c>
      <c r="C110" s="12" t="s">
        <v>874</v>
      </c>
      <c r="D110" s="27" t="s">
        <v>937</v>
      </c>
      <c r="E110" s="12" t="s">
        <v>938</v>
      </c>
      <c r="F110" s="14" t="s">
        <v>196</v>
      </c>
      <c r="G110" s="15" t="str">
        <f t="shared" si="12"/>
        <v>濁水溪_霧社靜翠橋下游防砂壩</v>
      </c>
      <c r="H110" s="15" t="s">
        <v>922</v>
      </c>
      <c r="I110" s="15" t="s">
        <v>925</v>
      </c>
      <c r="J110" s="16">
        <v>1510</v>
      </c>
      <c r="K110" s="15" t="s">
        <v>924</v>
      </c>
      <c r="L110" s="16">
        <v>1510005</v>
      </c>
      <c r="M110" s="29" t="s">
        <v>925</v>
      </c>
      <c r="N110" s="29" t="s">
        <v>939</v>
      </c>
      <c r="O110" s="16" t="s">
        <v>940</v>
      </c>
      <c r="P110" s="16" t="s">
        <v>941</v>
      </c>
      <c r="Q110" s="16" t="s">
        <v>929</v>
      </c>
      <c r="R110" s="16">
        <v>271776</v>
      </c>
      <c r="S110" s="16">
        <v>2664321</v>
      </c>
      <c r="T110" s="16" t="s">
        <v>930</v>
      </c>
      <c r="U110" s="16" t="s">
        <v>793</v>
      </c>
      <c r="V110" s="16" t="str">
        <f t="shared" si="10"/>
        <v>C</v>
      </c>
      <c r="W110" s="16">
        <v>1</v>
      </c>
      <c r="X110" s="16"/>
      <c r="Y110" s="17" t="s">
        <v>942</v>
      </c>
      <c r="Z110" s="18" t="str">
        <f t="shared" si="8"/>
        <v>SRC_S0006</v>
      </c>
      <c r="AA110" s="18" t="s">
        <v>304</v>
      </c>
      <c r="AB110" s="18" t="s">
        <v>943</v>
      </c>
      <c r="AC110" s="19" t="str">
        <f t="shared" si="9"/>
        <v>S</v>
      </c>
      <c r="AD110" s="19" t="str">
        <f t="shared" si="11"/>
        <v>SINO02</v>
      </c>
      <c r="AE110" s="20" t="s">
        <v>944</v>
      </c>
      <c r="AF110" s="20">
        <v>271776</v>
      </c>
      <c r="AG110" s="20">
        <v>2664321</v>
      </c>
      <c r="AH110" s="21" t="s">
        <v>934</v>
      </c>
      <c r="AI110" s="18" t="s">
        <v>945</v>
      </c>
      <c r="AJ110" s="18" t="s">
        <v>634</v>
      </c>
      <c r="AK110" s="19">
        <v>111</v>
      </c>
      <c r="AL110" s="19">
        <v>1</v>
      </c>
      <c r="AM110" s="20"/>
      <c r="AN110" s="22"/>
    </row>
    <row r="111" spans="1:40" ht="15.6" hidden="1" x14ac:dyDescent="0.3">
      <c r="A111" s="4" t="str">
        <f t="shared" si="6"/>
        <v>C1510005</v>
      </c>
      <c r="B111" s="11" t="s">
        <v>946</v>
      </c>
      <c r="C111" s="12" t="s">
        <v>947</v>
      </c>
      <c r="D111" s="12">
        <v>979</v>
      </c>
      <c r="E111" s="13" t="s">
        <v>948</v>
      </c>
      <c r="F111" s="14" t="s">
        <v>203</v>
      </c>
      <c r="G111" s="15" t="str">
        <f t="shared" si="12"/>
        <v>塔羅灣溪_榮華巷便橋</v>
      </c>
      <c r="H111" s="15" t="s">
        <v>949</v>
      </c>
      <c r="I111" s="15" t="s">
        <v>950</v>
      </c>
      <c r="J111" s="16">
        <v>1510</v>
      </c>
      <c r="K111" s="15" t="s">
        <v>951</v>
      </c>
      <c r="L111" s="16">
        <v>1510005</v>
      </c>
      <c r="M111" s="29" t="s">
        <v>952</v>
      </c>
      <c r="N111" s="29" t="s">
        <v>953</v>
      </c>
      <c r="O111" s="16" t="s">
        <v>954</v>
      </c>
      <c r="P111" s="16" t="s">
        <v>941</v>
      </c>
      <c r="Q111" s="16" t="s">
        <v>955</v>
      </c>
      <c r="R111" s="16">
        <v>268665</v>
      </c>
      <c r="S111" s="16">
        <v>2657421</v>
      </c>
      <c r="T111" s="16" t="s">
        <v>956</v>
      </c>
      <c r="U111" s="16" t="s">
        <v>793</v>
      </c>
      <c r="V111" s="16" t="str">
        <f t="shared" si="10"/>
        <v>C</v>
      </c>
      <c r="W111" s="16">
        <v>1</v>
      </c>
      <c r="X111" s="16"/>
      <c r="Y111" s="17" t="s">
        <v>957</v>
      </c>
      <c r="Z111" s="18" t="str">
        <f t="shared" si="8"/>
        <v>SRC_WV0008</v>
      </c>
      <c r="AA111" s="18" t="s">
        <v>958</v>
      </c>
      <c r="AB111" s="18" t="s">
        <v>959</v>
      </c>
      <c r="AC111" s="19" t="str">
        <f t="shared" si="9"/>
        <v>WV</v>
      </c>
      <c r="AD111" s="19" t="str">
        <f t="shared" si="11"/>
        <v>IFEM02</v>
      </c>
      <c r="AE111" s="20" t="s">
        <v>960</v>
      </c>
      <c r="AF111" s="20">
        <v>268665</v>
      </c>
      <c r="AG111" s="20">
        <v>2657421</v>
      </c>
      <c r="AH111" s="21" t="s">
        <v>961</v>
      </c>
      <c r="AI111" s="18" t="s">
        <v>962</v>
      </c>
      <c r="AJ111" s="18"/>
      <c r="AK111" s="19"/>
      <c r="AL111" s="19">
        <v>1</v>
      </c>
      <c r="AM111" s="20"/>
      <c r="AN111" s="22"/>
    </row>
    <row r="112" spans="1:40" ht="15.6" hidden="1" x14ac:dyDescent="0.3">
      <c r="A112" s="4" t="str">
        <f t="shared" si="6"/>
        <v>C1510006</v>
      </c>
      <c r="B112" s="11" t="s">
        <v>963</v>
      </c>
      <c r="C112" s="12" t="s">
        <v>964</v>
      </c>
      <c r="D112" s="12">
        <v>981</v>
      </c>
      <c r="E112" s="13" t="s">
        <v>965</v>
      </c>
      <c r="F112" s="14" t="s">
        <v>215</v>
      </c>
      <c r="G112" s="15" t="str">
        <f t="shared" si="12"/>
        <v>塔羅灣溪左岸支流_無名橋</v>
      </c>
      <c r="H112" s="15" t="s">
        <v>966</v>
      </c>
      <c r="I112" s="15" t="s">
        <v>967</v>
      </c>
      <c r="J112" s="16">
        <v>1510</v>
      </c>
      <c r="K112" s="15" t="s">
        <v>952</v>
      </c>
      <c r="L112" s="16">
        <v>1510005</v>
      </c>
      <c r="M112" s="29" t="s">
        <v>968</v>
      </c>
      <c r="N112" s="29" t="s">
        <v>969</v>
      </c>
      <c r="O112" s="16" t="s">
        <v>970</v>
      </c>
      <c r="P112" s="16" t="s">
        <v>971</v>
      </c>
      <c r="Q112" s="16" t="s">
        <v>972</v>
      </c>
      <c r="R112" s="16">
        <v>268969</v>
      </c>
      <c r="S112" s="16">
        <v>2657467</v>
      </c>
      <c r="T112" s="16" t="s">
        <v>956</v>
      </c>
      <c r="U112" s="16" t="s">
        <v>793</v>
      </c>
      <c r="V112" s="16" t="str">
        <f t="shared" si="10"/>
        <v>C</v>
      </c>
      <c r="W112" s="16">
        <v>1</v>
      </c>
      <c r="X112" s="16"/>
      <c r="Y112" s="17" t="s">
        <v>973</v>
      </c>
      <c r="Z112" s="18" t="str">
        <f t="shared" si="8"/>
        <v>SRC_WV0009</v>
      </c>
      <c r="AA112" s="18" t="s">
        <v>974</v>
      </c>
      <c r="AB112" s="18" t="s">
        <v>975</v>
      </c>
      <c r="AC112" s="19" t="str">
        <f t="shared" si="9"/>
        <v>WV</v>
      </c>
      <c r="AD112" s="19" t="str">
        <f t="shared" si="11"/>
        <v>IFEM02</v>
      </c>
      <c r="AE112" s="20" t="s">
        <v>976</v>
      </c>
      <c r="AF112" s="20">
        <v>268969</v>
      </c>
      <c r="AG112" s="20">
        <v>2657467</v>
      </c>
      <c r="AH112" s="21" t="s">
        <v>977</v>
      </c>
      <c r="AI112" s="18" t="s">
        <v>978</v>
      </c>
      <c r="AJ112" s="18"/>
      <c r="AK112" s="19"/>
      <c r="AL112" s="19">
        <v>1</v>
      </c>
      <c r="AM112" s="20"/>
      <c r="AN112" s="22"/>
    </row>
    <row r="113" spans="1:40" ht="15.6" hidden="1" x14ac:dyDescent="0.3">
      <c r="A113" s="4" t="str">
        <f t="shared" si="6"/>
        <v>C1510007</v>
      </c>
      <c r="B113" s="11" t="s">
        <v>979</v>
      </c>
      <c r="C113" s="12" t="s">
        <v>980</v>
      </c>
      <c r="D113" s="12">
        <v>980</v>
      </c>
      <c r="E113" s="13" t="s">
        <v>981</v>
      </c>
      <c r="F113" s="14" t="s">
        <v>227</v>
      </c>
      <c r="G113" s="15" t="str">
        <f>CONCATENATE(M113,"_",N113)</f>
        <v>哇嘟嘟娜野溪(嘉縣DF073)_行諄橋</v>
      </c>
      <c r="H113" s="15" t="s">
        <v>982</v>
      </c>
      <c r="I113" s="15" t="s">
        <v>983</v>
      </c>
      <c r="J113" s="16">
        <v>1510</v>
      </c>
      <c r="K113" s="15" t="s">
        <v>984</v>
      </c>
      <c r="L113" s="16">
        <v>1510048</v>
      </c>
      <c r="M113" s="29" t="s">
        <v>985</v>
      </c>
      <c r="N113" s="29" t="s">
        <v>986</v>
      </c>
      <c r="O113" s="16" t="s">
        <v>987</v>
      </c>
      <c r="P113" s="16" t="s">
        <v>988</v>
      </c>
      <c r="Q113" s="16" t="s">
        <v>989</v>
      </c>
      <c r="R113" s="16">
        <v>223415</v>
      </c>
      <c r="S113" s="16">
        <v>2602767</v>
      </c>
      <c r="T113" s="16" t="s">
        <v>990</v>
      </c>
      <c r="U113" s="16" t="s">
        <v>793</v>
      </c>
      <c r="V113" s="16" t="str">
        <f>IF(U113="臺北分局","A",IF(U113="臺中分局","B",IF(U113="南投分局","C",IF(U113="臺南分局","D",IF(U113="臺東分局","E",IF(U113="花蓮分局","F","總局"))))))</f>
        <v>C</v>
      </c>
      <c r="W113" s="16">
        <v>1</v>
      </c>
      <c r="X113" s="16"/>
      <c r="Y113" s="17" t="s">
        <v>991</v>
      </c>
      <c r="Z113" s="18" t="str">
        <f t="shared" si="8"/>
        <v>SRC_WV0010</v>
      </c>
      <c r="AA113" s="18" t="s">
        <v>563</v>
      </c>
      <c r="AB113" s="18" t="s">
        <v>564</v>
      </c>
      <c r="AC113" s="19" t="str">
        <f t="shared" si="9"/>
        <v>WV</v>
      </c>
      <c r="AD113" s="19" t="str">
        <f>IF(AND(AA113="雷達波水位流速計",AB113="水位"),"IFEM01",IF(AND(AA113="雷達波水位流速計",AB113="水位、流速"),"IFEM02",IF(AND(AA113="超音波水位計",AB113="水位"),"SINO01",IF(AND(AA113="光感式濁度計",AB113="濁度"),"SINO02","其他"))))</f>
        <v>IFEM02</v>
      </c>
      <c r="AE113" s="20" t="s">
        <v>992</v>
      </c>
      <c r="AF113" s="20">
        <v>223415</v>
      </c>
      <c r="AG113" s="20">
        <v>2602767</v>
      </c>
      <c r="AH113" s="21" t="s">
        <v>993</v>
      </c>
      <c r="AI113" s="18" t="s">
        <v>796</v>
      </c>
      <c r="AJ113" s="18"/>
      <c r="AK113" s="19"/>
      <c r="AL113" s="19">
        <v>1</v>
      </c>
      <c r="AM113" s="20"/>
      <c r="AN113" s="22"/>
    </row>
    <row r="114" spans="1:40" ht="15.6" x14ac:dyDescent="0.3">
      <c r="A114" s="4" t="str">
        <f t="shared" si="6"/>
        <v>C1510007</v>
      </c>
      <c r="B114" s="11" t="s">
        <v>994</v>
      </c>
      <c r="C114" s="12"/>
      <c r="D114" s="27" t="s">
        <v>995</v>
      </c>
      <c r="E114" s="13" t="s">
        <v>43</v>
      </c>
      <c r="F114" s="14" t="s">
        <v>227</v>
      </c>
      <c r="G114" s="15" t="str">
        <f t="shared" si="12"/>
        <v>哇嘟嘟娜野溪(嘉縣DF073)_行諄橋上游防砂壩</v>
      </c>
      <c r="H114" s="15" t="s">
        <v>996</v>
      </c>
      <c r="I114" s="15" t="s">
        <v>997</v>
      </c>
      <c r="J114" s="16">
        <v>1510</v>
      </c>
      <c r="K114" s="15" t="s">
        <v>998</v>
      </c>
      <c r="L114" s="16">
        <v>1510048</v>
      </c>
      <c r="M114" s="29" t="s">
        <v>999</v>
      </c>
      <c r="N114" s="29" t="s">
        <v>1000</v>
      </c>
      <c r="O114" s="16" t="s">
        <v>987</v>
      </c>
      <c r="P114" s="16" t="s">
        <v>1001</v>
      </c>
      <c r="Q114" s="16" t="s">
        <v>1002</v>
      </c>
      <c r="R114" s="16">
        <v>223609</v>
      </c>
      <c r="S114" s="16">
        <v>2602679</v>
      </c>
      <c r="T114" s="16" t="s">
        <v>1003</v>
      </c>
      <c r="U114" s="16" t="s">
        <v>793</v>
      </c>
      <c r="V114" s="16" t="str">
        <f t="shared" si="10"/>
        <v>C</v>
      </c>
      <c r="W114" s="16">
        <v>1</v>
      </c>
      <c r="X114" s="16"/>
      <c r="Y114" s="17" t="s">
        <v>1004</v>
      </c>
      <c r="Z114" s="18" t="str">
        <f t="shared" si="8"/>
        <v>SRC_S0013</v>
      </c>
      <c r="AA114" s="18" t="s">
        <v>304</v>
      </c>
      <c r="AB114" s="18" t="s">
        <v>810</v>
      </c>
      <c r="AC114" s="19" t="str">
        <f t="shared" si="9"/>
        <v>S</v>
      </c>
      <c r="AD114" s="19" t="str">
        <f t="shared" si="11"/>
        <v>SINO02</v>
      </c>
      <c r="AE114" s="20" t="s">
        <v>1005</v>
      </c>
      <c r="AF114" s="20">
        <v>223609</v>
      </c>
      <c r="AG114" s="20">
        <v>2602679</v>
      </c>
      <c r="AH114" s="21" t="s">
        <v>1003</v>
      </c>
      <c r="AI114" s="18" t="s">
        <v>832</v>
      </c>
      <c r="AJ114" s="18"/>
      <c r="AK114" s="19"/>
      <c r="AL114" s="19">
        <v>1</v>
      </c>
      <c r="AM114" s="20"/>
      <c r="AN114" s="22"/>
    </row>
    <row r="115" spans="1:40" ht="15.6" x14ac:dyDescent="0.3">
      <c r="A115" s="4" t="str">
        <f t="shared" si="6"/>
        <v>C1510007</v>
      </c>
      <c r="B115" s="11" t="s">
        <v>1006</v>
      </c>
      <c r="C115" s="12"/>
      <c r="D115" s="27" t="s">
        <v>1007</v>
      </c>
      <c r="E115" s="13" t="s">
        <v>1008</v>
      </c>
      <c r="F115" s="14" t="s">
        <v>227</v>
      </c>
      <c r="G115" s="15" t="str">
        <f t="shared" si="12"/>
        <v>哇嘟嘟娜野溪(嘉縣DF073)_行諄橋上游防砂壩</v>
      </c>
      <c r="H115" s="15" t="s">
        <v>1009</v>
      </c>
      <c r="I115" s="15" t="s">
        <v>892</v>
      </c>
      <c r="J115" s="16">
        <v>1510</v>
      </c>
      <c r="K115" s="15" t="s">
        <v>1010</v>
      </c>
      <c r="L115" s="16">
        <v>1510048</v>
      </c>
      <c r="M115" s="29" t="s">
        <v>1011</v>
      </c>
      <c r="N115" s="29" t="s">
        <v>1012</v>
      </c>
      <c r="O115" s="16" t="s">
        <v>987</v>
      </c>
      <c r="P115" s="16" t="s">
        <v>1013</v>
      </c>
      <c r="Q115" s="16" t="s">
        <v>1014</v>
      </c>
      <c r="R115" s="16">
        <v>223609</v>
      </c>
      <c r="S115" s="16">
        <v>2602679</v>
      </c>
      <c r="T115" s="16" t="s">
        <v>1015</v>
      </c>
      <c r="U115" s="16" t="s">
        <v>793</v>
      </c>
      <c r="V115" s="16" t="str">
        <f t="shared" si="10"/>
        <v>C</v>
      </c>
      <c r="W115" s="16">
        <v>1</v>
      </c>
      <c r="X115" s="16"/>
      <c r="Y115" s="17" t="s">
        <v>155</v>
      </c>
      <c r="Z115" s="18" t="str">
        <f t="shared" si="8"/>
        <v>SRC_W0010</v>
      </c>
      <c r="AA115" s="18" t="s">
        <v>296</v>
      </c>
      <c r="AB115" s="18" t="s">
        <v>1016</v>
      </c>
      <c r="AC115" s="19" t="str">
        <f t="shared" si="9"/>
        <v>W</v>
      </c>
      <c r="AD115" s="19" t="str">
        <f t="shared" si="11"/>
        <v>SINO01</v>
      </c>
      <c r="AE115" s="20" t="s">
        <v>1017</v>
      </c>
      <c r="AF115" s="20">
        <v>223609</v>
      </c>
      <c r="AG115" s="20">
        <v>2602679</v>
      </c>
      <c r="AH115" s="21" t="s">
        <v>1015</v>
      </c>
      <c r="AI115" s="18" t="s">
        <v>1018</v>
      </c>
      <c r="AJ115" s="18"/>
      <c r="AK115" s="19"/>
      <c r="AL115" s="19">
        <v>1</v>
      </c>
      <c r="AM115" s="20"/>
      <c r="AN115" s="24" t="s">
        <v>1019</v>
      </c>
    </row>
    <row r="116" spans="1:40" s="41" customFormat="1" ht="15.6" hidden="1" x14ac:dyDescent="0.3">
      <c r="A116" s="16" t="str">
        <f t="shared" si="6"/>
        <v>C1510008</v>
      </c>
      <c r="B116" s="11" t="s">
        <v>1020</v>
      </c>
      <c r="C116" s="12" t="s">
        <v>1021</v>
      </c>
      <c r="D116" s="12">
        <v>987</v>
      </c>
      <c r="E116" s="13" t="s">
        <v>1022</v>
      </c>
      <c r="F116" s="14" t="s">
        <v>233</v>
      </c>
      <c r="G116" s="15" t="str">
        <f>CONCATENATE(M116,"_",N116)</f>
        <v>哇嘟嘟娜野溪(嘉縣DF073)_塔山橋</v>
      </c>
      <c r="H116" s="15" t="s">
        <v>1023</v>
      </c>
      <c r="I116" s="15" t="s">
        <v>1024</v>
      </c>
      <c r="J116" s="16">
        <v>1510</v>
      </c>
      <c r="K116" s="15" t="s">
        <v>1025</v>
      </c>
      <c r="L116" s="16">
        <v>1510048</v>
      </c>
      <c r="M116" s="29" t="s">
        <v>1026</v>
      </c>
      <c r="N116" s="29" t="s">
        <v>1027</v>
      </c>
      <c r="O116" s="16" t="s">
        <v>987</v>
      </c>
      <c r="P116" s="16" t="s">
        <v>1028</v>
      </c>
      <c r="Q116" s="16" t="s">
        <v>1029</v>
      </c>
      <c r="R116" s="16">
        <v>224018</v>
      </c>
      <c r="S116" s="16">
        <v>2602610</v>
      </c>
      <c r="T116" s="16" t="s">
        <v>1030</v>
      </c>
      <c r="U116" s="16" t="s">
        <v>793</v>
      </c>
      <c r="V116" s="16" t="str">
        <f>IF(U116="臺北分局","A",IF(U116="臺中分局","B",IF(U116="南投分局","C",IF(U116="臺南分局","D",IF(U116="臺東分局","E",IF(U116="花蓮分局","F","總局"))))))</f>
        <v>C</v>
      </c>
      <c r="W116" s="16">
        <v>1</v>
      </c>
      <c r="X116" s="16"/>
      <c r="Y116" s="17" t="s">
        <v>1031</v>
      </c>
      <c r="Z116" s="18" t="str">
        <f t="shared" si="8"/>
        <v>SRC_WV0011</v>
      </c>
      <c r="AA116" s="18" t="s">
        <v>563</v>
      </c>
      <c r="AB116" s="18" t="s">
        <v>564</v>
      </c>
      <c r="AC116" s="19" t="str">
        <f t="shared" si="9"/>
        <v>WV</v>
      </c>
      <c r="AD116" s="19" t="str">
        <f>IF(AND(AA116="雷達波水位流速計",AB116="水位"),"IFEM01",IF(AND(AA116="雷達波水位流速計",AB116="水位、流速"),"IFEM02",IF(AND(AA116="超音波水位計",AB116="水位"),"SINO01",IF(AND(AA116="光感式濁度計",AB116="濁度"),"SINO02","其他"))))</f>
        <v>IFEM02</v>
      </c>
      <c r="AE116" s="20" t="s">
        <v>1032</v>
      </c>
      <c r="AF116" s="20">
        <v>224018</v>
      </c>
      <c r="AG116" s="20">
        <v>2602610</v>
      </c>
      <c r="AH116" s="21" t="s">
        <v>1033</v>
      </c>
      <c r="AI116" s="18" t="s">
        <v>1034</v>
      </c>
      <c r="AJ116" s="18"/>
      <c r="AK116" s="19"/>
      <c r="AL116" s="19">
        <v>1</v>
      </c>
      <c r="AM116" s="20"/>
      <c r="AN116" s="40"/>
    </row>
    <row r="117" spans="1:40" s="41" customFormat="1" ht="15.6" hidden="1" x14ac:dyDescent="0.3">
      <c r="A117" s="16" t="str">
        <f t="shared" si="6"/>
        <v>C1510008</v>
      </c>
      <c r="B117" s="11" t="s">
        <v>1035</v>
      </c>
      <c r="C117" s="12" t="s">
        <v>1036</v>
      </c>
      <c r="D117" s="12">
        <v>986</v>
      </c>
      <c r="E117" s="13" t="s">
        <v>63</v>
      </c>
      <c r="F117" s="14" t="s">
        <v>233</v>
      </c>
      <c r="G117" s="15" t="str">
        <f>CONCATENATE(M117,"_",N117)</f>
        <v>哇嘟嘟娜野溪(嘉縣DF073)_上游防砂壩</v>
      </c>
      <c r="H117" s="15" t="s">
        <v>1037</v>
      </c>
      <c r="I117" s="15" t="s">
        <v>1038</v>
      </c>
      <c r="J117" s="16">
        <v>1510</v>
      </c>
      <c r="K117" s="15" t="s">
        <v>1039</v>
      </c>
      <c r="L117" s="16">
        <v>1510048</v>
      </c>
      <c r="M117" s="29" t="s">
        <v>1040</v>
      </c>
      <c r="N117" s="29" t="s">
        <v>1041</v>
      </c>
      <c r="O117" s="16" t="s">
        <v>987</v>
      </c>
      <c r="P117" s="16" t="s">
        <v>1042</v>
      </c>
      <c r="Q117" s="16" t="s">
        <v>1043</v>
      </c>
      <c r="R117" s="16">
        <v>224336</v>
      </c>
      <c r="S117" s="16">
        <v>2602355</v>
      </c>
      <c r="T117" s="16" t="s">
        <v>1033</v>
      </c>
      <c r="U117" s="16" t="s">
        <v>793</v>
      </c>
      <c r="V117" s="16" t="str">
        <f>IF(U117="臺北分局","A",IF(U117="臺中分局","B",IF(U117="南投分局","C",IF(U117="臺南分局","D",IF(U117="臺東分局","E",IF(U117="花蓮分局","F","總局"))))))</f>
        <v>C</v>
      </c>
      <c r="W117" s="16">
        <v>1</v>
      </c>
      <c r="X117" s="16"/>
      <c r="Y117" s="17" t="s">
        <v>1044</v>
      </c>
      <c r="Z117" s="18" t="str">
        <f t="shared" si="8"/>
        <v>SRC_WV0012</v>
      </c>
      <c r="AA117" s="18" t="s">
        <v>563</v>
      </c>
      <c r="AB117" s="18" t="s">
        <v>564</v>
      </c>
      <c r="AC117" s="19" t="str">
        <f t="shared" si="9"/>
        <v>WV</v>
      </c>
      <c r="AD117" s="19" t="str">
        <f>IF(AND(AA117="雷達波水位流速計",AB117="水位"),"IFEM01",IF(AND(AA117="雷達波水位流速計",AB117="水位、流速"),"IFEM02",IF(AND(AA117="超音波水位計",AB117="水位"),"SINO01",IF(AND(AA117="光感式濁度計",AB117="濁度"),"SINO02","其他"))))</f>
        <v>IFEM02</v>
      </c>
      <c r="AE117" s="20" t="s">
        <v>1045</v>
      </c>
      <c r="AF117" s="20">
        <v>224336</v>
      </c>
      <c r="AG117" s="20">
        <v>2602355</v>
      </c>
      <c r="AH117" s="21" t="s">
        <v>1033</v>
      </c>
      <c r="AI117" s="18" t="s">
        <v>1034</v>
      </c>
      <c r="AJ117" s="18"/>
      <c r="AK117" s="19"/>
      <c r="AL117" s="19">
        <v>1</v>
      </c>
      <c r="AM117" s="20"/>
      <c r="AN117" s="40"/>
    </row>
    <row r="118" spans="1:40" ht="15.6" hidden="1" x14ac:dyDescent="0.3">
      <c r="A118" s="4" t="str">
        <f t="shared" si="6"/>
        <v>C1630001</v>
      </c>
      <c r="B118" s="11" t="s">
        <v>1046</v>
      </c>
      <c r="C118" s="12" t="s">
        <v>1047</v>
      </c>
      <c r="D118" s="12">
        <v>914</v>
      </c>
      <c r="E118" s="13" t="s">
        <v>63</v>
      </c>
      <c r="F118" s="31" t="s">
        <v>101</v>
      </c>
      <c r="G118" s="15" t="str">
        <f t="shared" si="12"/>
        <v>長谷川溪_巴沙娜橋上游防砂壩</v>
      </c>
      <c r="H118" s="15" t="s">
        <v>1048</v>
      </c>
      <c r="I118" s="15" t="s">
        <v>1049</v>
      </c>
      <c r="J118" s="16">
        <v>1630</v>
      </c>
      <c r="K118" s="15" t="s">
        <v>1050</v>
      </c>
      <c r="L118" s="16">
        <v>1630001</v>
      </c>
      <c r="M118" s="15" t="s">
        <v>1050</v>
      </c>
      <c r="N118" s="29" t="s">
        <v>1051</v>
      </c>
      <c r="O118" s="16" t="s">
        <v>987</v>
      </c>
      <c r="P118" s="16" t="s">
        <v>1042</v>
      </c>
      <c r="Q118" s="16" t="s">
        <v>1052</v>
      </c>
      <c r="R118" s="16">
        <v>225702</v>
      </c>
      <c r="S118" s="16">
        <v>2597100</v>
      </c>
      <c r="T118" s="16" t="s">
        <v>1053</v>
      </c>
      <c r="U118" s="16" t="s">
        <v>793</v>
      </c>
      <c r="V118" s="16" t="str">
        <f t="shared" si="10"/>
        <v>C</v>
      </c>
      <c r="W118" s="16">
        <v>1</v>
      </c>
      <c r="X118" s="16"/>
      <c r="Y118" s="17" t="s">
        <v>108</v>
      </c>
      <c r="Z118" s="18" t="str">
        <f t="shared" si="8"/>
        <v>SRC_WV0005</v>
      </c>
      <c r="AA118" s="18" t="s">
        <v>118</v>
      </c>
      <c r="AB118" s="18" t="s">
        <v>72</v>
      </c>
      <c r="AC118" s="19" t="str">
        <f t="shared" si="9"/>
        <v>WV</v>
      </c>
      <c r="AD118" s="19" t="str">
        <f t="shared" si="11"/>
        <v>IFEM02</v>
      </c>
      <c r="AE118" s="18" t="s">
        <v>1045</v>
      </c>
      <c r="AF118" s="20">
        <v>225702</v>
      </c>
      <c r="AG118" s="20">
        <v>2597100</v>
      </c>
      <c r="AH118" s="21" t="s">
        <v>1054</v>
      </c>
      <c r="AI118" s="18" t="s">
        <v>1055</v>
      </c>
      <c r="AJ118" s="18" t="s">
        <v>1034</v>
      </c>
      <c r="AK118" s="19">
        <v>111</v>
      </c>
      <c r="AL118" s="19">
        <v>1</v>
      </c>
      <c r="AM118" s="20"/>
      <c r="AN118" s="22"/>
    </row>
    <row r="119" spans="1:40" ht="15.6" x14ac:dyDescent="0.3">
      <c r="A119" s="4" t="str">
        <f t="shared" si="6"/>
        <v>C1630001</v>
      </c>
      <c r="B119" s="11" t="s">
        <v>1056</v>
      </c>
      <c r="C119" s="12" t="s">
        <v>1057</v>
      </c>
      <c r="D119" s="27" t="s">
        <v>1058</v>
      </c>
      <c r="E119" s="13" t="s">
        <v>63</v>
      </c>
      <c r="F119" s="31" t="s">
        <v>101</v>
      </c>
      <c r="G119" s="15" t="str">
        <f t="shared" si="12"/>
        <v>長谷川溪_巴沙娜橋上游防砂壩</v>
      </c>
      <c r="H119" s="15" t="s">
        <v>1048</v>
      </c>
      <c r="I119" s="29" t="s">
        <v>1059</v>
      </c>
      <c r="J119" s="16">
        <v>1630</v>
      </c>
      <c r="K119" s="29" t="s">
        <v>1060</v>
      </c>
      <c r="L119" s="16">
        <v>1630001</v>
      </c>
      <c r="M119" s="29" t="s">
        <v>1060</v>
      </c>
      <c r="N119" s="29" t="s">
        <v>1051</v>
      </c>
      <c r="O119" s="16" t="s">
        <v>987</v>
      </c>
      <c r="P119" s="16" t="s">
        <v>1042</v>
      </c>
      <c r="Q119" s="16" t="s">
        <v>1052</v>
      </c>
      <c r="R119" s="16">
        <v>225702</v>
      </c>
      <c r="S119" s="16">
        <v>2597100</v>
      </c>
      <c r="T119" s="16" t="s">
        <v>1053</v>
      </c>
      <c r="U119" s="16" t="s">
        <v>793</v>
      </c>
      <c r="V119" s="16" t="str">
        <f t="shared" si="10"/>
        <v>C</v>
      </c>
      <c r="W119" s="16">
        <v>1</v>
      </c>
      <c r="X119" s="16"/>
      <c r="Y119" s="17" t="s">
        <v>129</v>
      </c>
      <c r="Z119" s="18" t="str">
        <f t="shared" si="8"/>
        <v>SRC_S0007</v>
      </c>
      <c r="AA119" s="18" t="s">
        <v>304</v>
      </c>
      <c r="AB119" s="18" t="s">
        <v>305</v>
      </c>
      <c r="AC119" s="19" t="str">
        <f t="shared" si="9"/>
        <v>S</v>
      </c>
      <c r="AD119" s="19" t="str">
        <f t="shared" si="11"/>
        <v>SINO02</v>
      </c>
      <c r="AE119" s="18" t="s">
        <v>1045</v>
      </c>
      <c r="AF119" s="20">
        <v>225759</v>
      </c>
      <c r="AG119" s="20">
        <v>2597104</v>
      </c>
      <c r="AH119" s="21" t="s">
        <v>1061</v>
      </c>
      <c r="AI119" s="18" t="s">
        <v>1055</v>
      </c>
      <c r="AJ119" s="18" t="s">
        <v>1034</v>
      </c>
      <c r="AK119" s="19">
        <v>111</v>
      </c>
      <c r="AL119" s="19">
        <v>1</v>
      </c>
      <c r="AM119" s="20"/>
      <c r="AN119" s="22"/>
    </row>
    <row r="120" spans="1:40" ht="15.6" hidden="1" x14ac:dyDescent="0.3">
      <c r="A120" s="4" t="str">
        <f t="shared" si="6"/>
        <v>C1630002</v>
      </c>
      <c r="B120" s="11" t="s">
        <v>1062</v>
      </c>
      <c r="C120" s="12" t="s">
        <v>1063</v>
      </c>
      <c r="D120" s="12">
        <v>915</v>
      </c>
      <c r="E120" s="13" t="s">
        <v>63</v>
      </c>
      <c r="F120" s="31" t="s">
        <v>317</v>
      </c>
      <c r="G120" s="15" t="str">
        <f t="shared" si="12"/>
        <v>長谷川溪_巴沙娜橋</v>
      </c>
      <c r="H120" s="15" t="s">
        <v>1064</v>
      </c>
      <c r="I120" s="15" t="s">
        <v>1049</v>
      </c>
      <c r="J120" s="16">
        <v>1630</v>
      </c>
      <c r="K120" s="15" t="s">
        <v>1050</v>
      </c>
      <c r="L120" s="16">
        <v>1630001</v>
      </c>
      <c r="M120" s="15" t="s">
        <v>1050</v>
      </c>
      <c r="N120" s="29" t="s">
        <v>1065</v>
      </c>
      <c r="O120" s="16" t="s">
        <v>987</v>
      </c>
      <c r="P120" s="16" t="s">
        <v>1042</v>
      </c>
      <c r="Q120" s="16" t="s">
        <v>1052</v>
      </c>
      <c r="R120" s="16">
        <v>225455</v>
      </c>
      <c r="S120" s="16">
        <v>2596630</v>
      </c>
      <c r="T120" s="16" t="s">
        <v>1053</v>
      </c>
      <c r="U120" s="16" t="s">
        <v>793</v>
      </c>
      <c r="V120" s="16" t="str">
        <f t="shared" si="10"/>
        <v>C</v>
      </c>
      <c r="W120" s="16">
        <v>1</v>
      </c>
      <c r="X120" s="16"/>
      <c r="Y120" s="17" t="s">
        <v>1066</v>
      </c>
      <c r="Z120" s="18" t="str">
        <f t="shared" si="8"/>
        <v>SRC_WV0006</v>
      </c>
      <c r="AA120" s="18" t="s">
        <v>118</v>
      </c>
      <c r="AB120" s="18" t="s">
        <v>72</v>
      </c>
      <c r="AC120" s="19" t="str">
        <f t="shared" si="9"/>
        <v>WV</v>
      </c>
      <c r="AD120" s="19" t="str">
        <f t="shared" si="11"/>
        <v>IFEM02</v>
      </c>
      <c r="AE120" s="18" t="s">
        <v>1067</v>
      </c>
      <c r="AF120" s="20">
        <v>225455</v>
      </c>
      <c r="AG120" s="20">
        <v>2596630</v>
      </c>
      <c r="AH120" s="21" t="s">
        <v>1054</v>
      </c>
      <c r="AI120" s="18" t="s">
        <v>1055</v>
      </c>
      <c r="AJ120" s="18" t="s">
        <v>1034</v>
      </c>
      <c r="AK120" s="19">
        <v>111</v>
      </c>
      <c r="AL120" s="19">
        <v>1</v>
      </c>
      <c r="AM120" s="20"/>
      <c r="AN120" s="22"/>
    </row>
    <row r="121" spans="1:40" ht="15.6" x14ac:dyDescent="0.3">
      <c r="A121" s="4" t="str">
        <f t="shared" si="6"/>
        <v>C1630002</v>
      </c>
      <c r="B121" s="11" t="s">
        <v>1068</v>
      </c>
      <c r="C121" s="12" t="s">
        <v>1057</v>
      </c>
      <c r="D121" s="27" t="s">
        <v>1069</v>
      </c>
      <c r="E121" s="13" t="s">
        <v>63</v>
      </c>
      <c r="F121" s="31" t="s">
        <v>317</v>
      </c>
      <c r="G121" s="15" t="str">
        <f t="shared" si="12"/>
        <v>長谷川溪_巴沙娜橋</v>
      </c>
      <c r="H121" s="15" t="s">
        <v>1064</v>
      </c>
      <c r="I121" s="29" t="s">
        <v>1059</v>
      </c>
      <c r="J121" s="16">
        <v>1630</v>
      </c>
      <c r="K121" s="29" t="s">
        <v>1060</v>
      </c>
      <c r="L121" s="16">
        <v>1630001</v>
      </c>
      <c r="M121" s="29" t="s">
        <v>1060</v>
      </c>
      <c r="N121" s="29" t="s">
        <v>1065</v>
      </c>
      <c r="O121" s="16" t="s">
        <v>987</v>
      </c>
      <c r="P121" s="16" t="s">
        <v>1042</v>
      </c>
      <c r="Q121" s="16" t="s">
        <v>1052</v>
      </c>
      <c r="R121" s="16">
        <v>225455</v>
      </c>
      <c r="S121" s="16">
        <v>2596630</v>
      </c>
      <c r="T121" s="16" t="s">
        <v>1053</v>
      </c>
      <c r="U121" s="16" t="s">
        <v>793</v>
      </c>
      <c r="V121" s="16" t="str">
        <f t="shared" si="10"/>
        <v>C</v>
      </c>
      <c r="W121" s="16">
        <v>1</v>
      </c>
      <c r="X121" s="16"/>
      <c r="Y121" s="17" t="s">
        <v>108</v>
      </c>
      <c r="Z121" s="18" t="str">
        <f t="shared" si="8"/>
        <v>SRC_W0005</v>
      </c>
      <c r="AA121" s="18" t="s">
        <v>296</v>
      </c>
      <c r="AB121" s="18" t="s">
        <v>382</v>
      </c>
      <c r="AC121" s="19" t="str">
        <f t="shared" si="9"/>
        <v>W</v>
      </c>
      <c r="AD121" s="19" t="str">
        <f t="shared" si="11"/>
        <v>SINO01</v>
      </c>
      <c r="AE121" s="20" t="s">
        <v>1070</v>
      </c>
      <c r="AF121" s="20">
        <v>225422</v>
      </c>
      <c r="AG121" s="20">
        <v>2596594</v>
      </c>
      <c r="AH121" s="21" t="s">
        <v>1071</v>
      </c>
      <c r="AI121" s="18" t="s">
        <v>1055</v>
      </c>
      <c r="AJ121" s="18" t="s">
        <v>1034</v>
      </c>
      <c r="AK121" s="19">
        <v>111</v>
      </c>
      <c r="AL121" s="19">
        <v>1</v>
      </c>
      <c r="AM121" s="20"/>
      <c r="AN121" s="24" t="s">
        <v>299</v>
      </c>
    </row>
    <row r="122" spans="1:40" ht="15.6" x14ac:dyDescent="0.3">
      <c r="A122" s="4" t="str">
        <f t="shared" si="6"/>
        <v>C1630002</v>
      </c>
      <c r="B122" s="11" t="s">
        <v>1072</v>
      </c>
      <c r="C122" s="12" t="s">
        <v>1057</v>
      </c>
      <c r="D122" s="27" t="s">
        <v>1073</v>
      </c>
      <c r="E122" s="13" t="s">
        <v>63</v>
      </c>
      <c r="F122" s="31" t="s">
        <v>317</v>
      </c>
      <c r="G122" s="15" t="str">
        <f t="shared" si="12"/>
        <v>長谷川溪_巴沙娜橋</v>
      </c>
      <c r="H122" s="15" t="s">
        <v>1064</v>
      </c>
      <c r="I122" s="29" t="s">
        <v>1059</v>
      </c>
      <c r="J122" s="16">
        <v>1630</v>
      </c>
      <c r="K122" s="29" t="s">
        <v>1060</v>
      </c>
      <c r="L122" s="16">
        <v>1630001</v>
      </c>
      <c r="M122" s="29" t="s">
        <v>1060</v>
      </c>
      <c r="N122" s="29" t="s">
        <v>1065</v>
      </c>
      <c r="O122" s="16" t="s">
        <v>987</v>
      </c>
      <c r="P122" s="16" t="s">
        <v>1042</v>
      </c>
      <c r="Q122" s="16" t="s">
        <v>1052</v>
      </c>
      <c r="R122" s="16">
        <v>225455</v>
      </c>
      <c r="S122" s="16">
        <v>2596630</v>
      </c>
      <c r="T122" s="16" t="s">
        <v>1053</v>
      </c>
      <c r="U122" s="16" t="s">
        <v>793</v>
      </c>
      <c r="V122" s="16" t="str">
        <f t="shared" si="10"/>
        <v>C</v>
      </c>
      <c r="W122" s="16">
        <v>1</v>
      </c>
      <c r="X122" s="16"/>
      <c r="Y122" s="17" t="s">
        <v>1074</v>
      </c>
      <c r="Z122" s="18" t="str">
        <f t="shared" si="8"/>
        <v>SRC_S0008</v>
      </c>
      <c r="AA122" s="18" t="s">
        <v>304</v>
      </c>
      <c r="AB122" s="18" t="s">
        <v>305</v>
      </c>
      <c r="AC122" s="19" t="str">
        <f t="shared" si="9"/>
        <v>S</v>
      </c>
      <c r="AD122" s="19" t="str">
        <f t="shared" si="11"/>
        <v>SINO02</v>
      </c>
      <c r="AE122" s="20" t="s">
        <v>1070</v>
      </c>
      <c r="AF122" s="20">
        <v>225422</v>
      </c>
      <c r="AG122" s="20">
        <v>2596594</v>
      </c>
      <c r="AH122" s="21" t="s">
        <v>1071</v>
      </c>
      <c r="AI122" s="18" t="s">
        <v>1055</v>
      </c>
      <c r="AJ122" s="18" t="s">
        <v>1034</v>
      </c>
      <c r="AK122" s="19">
        <v>111</v>
      </c>
      <c r="AL122" s="19">
        <v>1</v>
      </c>
      <c r="AM122" s="20"/>
      <c r="AN122" s="22"/>
    </row>
    <row r="123" spans="1:40" ht="15.6" x14ac:dyDescent="0.3">
      <c r="A123" s="4" t="str">
        <f t="shared" si="6"/>
        <v>C1630003</v>
      </c>
      <c r="B123" s="11" t="s">
        <v>1075</v>
      </c>
      <c r="C123" s="12" t="s">
        <v>1057</v>
      </c>
      <c r="D123" s="27" t="s">
        <v>1076</v>
      </c>
      <c r="E123" s="13" t="s">
        <v>63</v>
      </c>
      <c r="F123" s="31" t="s">
        <v>778</v>
      </c>
      <c r="G123" s="15" t="str">
        <f t="shared" si="12"/>
        <v>長谷川溪右岸支流_護岸</v>
      </c>
      <c r="H123" s="15" t="s">
        <v>1077</v>
      </c>
      <c r="I123" s="29" t="s">
        <v>1059</v>
      </c>
      <c r="J123" s="16">
        <v>1630</v>
      </c>
      <c r="K123" s="29" t="s">
        <v>1060</v>
      </c>
      <c r="L123" s="16">
        <v>1630001</v>
      </c>
      <c r="M123" s="29" t="s">
        <v>1078</v>
      </c>
      <c r="N123" s="29" t="s">
        <v>338</v>
      </c>
      <c r="O123" s="16" t="s">
        <v>987</v>
      </c>
      <c r="P123" s="16" t="s">
        <v>1042</v>
      </c>
      <c r="Q123" s="16" t="s">
        <v>1052</v>
      </c>
      <c r="R123" s="16">
        <v>225321</v>
      </c>
      <c r="S123" s="16">
        <v>2596672</v>
      </c>
      <c r="T123" s="16" t="s">
        <v>1079</v>
      </c>
      <c r="U123" s="16" t="s">
        <v>793</v>
      </c>
      <c r="V123" s="16" t="str">
        <f t="shared" si="10"/>
        <v>C</v>
      </c>
      <c r="W123" s="16">
        <v>1</v>
      </c>
      <c r="X123" s="16"/>
      <c r="Y123" s="17" t="s">
        <v>1066</v>
      </c>
      <c r="Z123" s="18" t="str">
        <f t="shared" si="8"/>
        <v>SRC_W0006</v>
      </c>
      <c r="AA123" s="18" t="s">
        <v>296</v>
      </c>
      <c r="AB123" s="18" t="s">
        <v>382</v>
      </c>
      <c r="AC123" s="19" t="str">
        <f t="shared" si="9"/>
        <v>W</v>
      </c>
      <c r="AD123" s="19" t="str">
        <f t="shared" si="11"/>
        <v>SINO01</v>
      </c>
      <c r="AE123" s="20" t="s">
        <v>1080</v>
      </c>
      <c r="AF123" s="20">
        <v>225321</v>
      </c>
      <c r="AG123" s="20">
        <v>2596672</v>
      </c>
      <c r="AH123" s="21" t="s">
        <v>1081</v>
      </c>
      <c r="AI123" s="18" t="s">
        <v>1055</v>
      </c>
      <c r="AJ123" s="18" t="s">
        <v>1034</v>
      </c>
      <c r="AK123" s="19">
        <v>111</v>
      </c>
      <c r="AL123" s="19">
        <v>1</v>
      </c>
      <c r="AM123" s="20"/>
      <c r="AN123" s="24" t="s">
        <v>299</v>
      </c>
    </row>
    <row r="124" spans="1:40" ht="15.6" x14ac:dyDescent="0.3">
      <c r="A124" s="4" t="str">
        <f t="shared" si="6"/>
        <v>C1630003</v>
      </c>
      <c r="B124" s="11" t="s">
        <v>1082</v>
      </c>
      <c r="C124" s="12" t="s">
        <v>1057</v>
      </c>
      <c r="D124" s="27" t="s">
        <v>1083</v>
      </c>
      <c r="E124" s="13" t="s">
        <v>63</v>
      </c>
      <c r="F124" s="31" t="s">
        <v>778</v>
      </c>
      <c r="G124" s="15" t="str">
        <f t="shared" si="12"/>
        <v>長谷川溪右岸支流_護岸</v>
      </c>
      <c r="H124" s="15" t="s">
        <v>1077</v>
      </c>
      <c r="I124" s="29" t="s">
        <v>1059</v>
      </c>
      <c r="J124" s="16">
        <v>1630</v>
      </c>
      <c r="K124" s="29" t="s">
        <v>1060</v>
      </c>
      <c r="L124" s="16">
        <v>1630001</v>
      </c>
      <c r="M124" s="29" t="s">
        <v>1078</v>
      </c>
      <c r="N124" s="29" t="s">
        <v>338</v>
      </c>
      <c r="O124" s="16" t="s">
        <v>987</v>
      </c>
      <c r="P124" s="16" t="s">
        <v>1042</v>
      </c>
      <c r="Q124" s="16" t="s">
        <v>1052</v>
      </c>
      <c r="R124" s="16">
        <v>225321</v>
      </c>
      <c r="S124" s="16">
        <v>2596672</v>
      </c>
      <c r="T124" s="16" t="s">
        <v>1079</v>
      </c>
      <c r="U124" s="16" t="s">
        <v>793</v>
      </c>
      <c r="V124" s="16" t="str">
        <f t="shared" si="10"/>
        <v>C</v>
      </c>
      <c r="W124" s="16">
        <v>1</v>
      </c>
      <c r="X124" s="16"/>
      <c r="Y124" s="17" t="s">
        <v>1084</v>
      </c>
      <c r="Z124" s="18" t="str">
        <f t="shared" si="8"/>
        <v>SRC_S0009</v>
      </c>
      <c r="AA124" s="18" t="s">
        <v>304</v>
      </c>
      <c r="AB124" s="18" t="s">
        <v>305</v>
      </c>
      <c r="AC124" s="19" t="str">
        <f t="shared" si="9"/>
        <v>S</v>
      </c>
      <c r="AD124" s="19" t="str">
        <f t="shared" si="11"/>
        <v>SINO02</v>
      </c>
      <c r="AE124" s="20" t="s">
        <v>1080</v>
      </c>
      <c r="AF124" s="20">
        <v>225321</v>
      </c>
      <c r="AG124" s="20">
        <v>2596672</v>
      </c>
      <c r="AH124" s="21" t="s">
        <v>1081</v>
      </c>
      <c r="AI124" s="18" t="s">
        <v>1055</v>
      </c>
      <c r="AJ124" s="18" t="s">
        <v>1034</v>
      </c>
      <c r="AK124" s="19">
        <v>111</v>
      </c>
      <c r="AL124" s="19">
        <v>1</v>
      </c>
      <c r="AM124" s="20"/>
      <c r="AN124" s="22"/>
    </row>
    <row r="125" spans="1:40" ht="15.6" hidden="1" x14ac:dyDescent="0.3">
      <c r="A125" s="4" t="str">
        <f t="shared" si="6"/>
        <v>C1630004</v>
      </c>
      <c r="B125" s="11" t="s">
        <v>1085</v>
      </c>
      <c r="C125" s="12" t="s">
        <v>1086</v>
      </c>
      <c r="D125" s="12">
        <v>916</v>
      </c>
      <c r="E125" s="13" t="s">
        <v>63</v>
      </c>
      <c r="F125" s="31" t="s">
        <v>1087</v>
      </c>
      <c r="G125" s="15" t="str">
        <f t="shared" si="12"/>
        <v>長谷川溪_巴沙娜橋下游防砂壩</v>
      </c>
      <c r="H125" s="15" t="s">
        <v>1088</v>
      </c>
      <c r="I125" s="15" t="s">
        <v>1049</v>
      </c>
      <c r="J125" s="16">
        <v>1630</v>
      </c>
      <c r="K125" s="15" t="s">
        <v>1050</v>
      </c>
      <c r="L125" s="16">
        <v>1630001</v>
      </c>
      <c r="M125" s="15" t="s">
        <v>1050</v>
      </c>
      <c r="N125" s="15" t="s">
        <v>1089</v>
      </c>
      <c r="O125" s="16" t="s">
        <v>987</v>
      </c>
      <c r="P125" s="16" t="s">
        <v>1042</v>
      </c>
      <c r="Q125" s="16" t="s">
        <v>1052</v>
      </c>
      <c r="R125" s="16">
        <v>225334</v>
      </c>
      <c r="S125" s="16">
        <v>2596560</v>
      </c>
      <c r="T125" s="16" t="s">
        <v>1053</v>
      </c>
      <c r="U125" s="16" t="s">
        <v>793</v>
      </c>
      <c r="V125" s="16" t="str">
        <f t="shared" si="10"/>
        <v>C</v>
      </c>
      <c r="W125" s="16">
        <v>1</v>
      </c>
      <c r="X125" s="16"/>
      <c r="Y125" s="17" t="s">
        <v>129</v>
      </c>
      <c r="Z125" s="18" t="str">
        <f t="shared" si="8"/>
        <v>SRC_WV0007</v>
      </c>
      <c r="AA125" s="18" t="s">
        <v>118</v>
      </c>
      <c r="AB125" s="18" t="s">
        <v>72</v>
      </c>
      <c r="AC125" s="19" t="str">
        <f t="shared" si="9"/>
        <v>WV</v>
      </c>
      <c r="AD125" s="19" t="str">
        <f t="shared" si="11"/>
        <v>IFEM02</v>
      </c>
      <c r="AE125" s="18" t="s">
        <v>1090</v>
      </c>
      <c r="AF125" s="20">
        <v>225334</v>
      </c>
      <c r="AG125" s="20">
        <v>2596560</v>
      </c>
      <c r="AH125" s="21" t="s">
        <v>1054</v>
      </c>
      <c r="AI125" s="18" t="s">
        <v>1055</v>
      </c>
      <c r="AJ125" s="18" t="s">
        <v>1034</v>
      </c>
      <c r="AK125" s="19">
        <v>111</v>
      </c>
      <c r="AL125" s="19">
        <v>1</v>
      </c>
      <c r="AM125" s="20"/>
      <c r="AN125" s="22"/>
    </row>
    <row r="126" spans="1:40" ht="15.6" x14ac:dyDescent="0.3">
      <c r="A126" s="4" t="str">
        <f t="shared" si="6"/>
        <v>C1630004</v>
      </c>
      <c r="B126" s="11" t="s">
        <v>1091</v>
      </c>
      <c r="C126" s="12" t="s">
        <v>1092</v>
      </c>
      <c r="D126" s="27" t="s">
        <v>1093</v>
      </c>
      <c r="E126" s="13" t="s">
        <v>372</v>
      </c>
      <c r="F126" s="31" t="s">
        <v>1087</v>
      </c>
      <c r="G126" s="15" t="str">
        <f t="shared" si="12"/>
        <v>曾文溪_曾文達邦橋下游防砂壩</v>
      </c>
      <c r="H126" s="15" t="s">
        <v>1094</v>
      </c>
      <c r="I126" s="15" t="s">
        <v>1059</v>
      </c>
      <c r="J126" s="16">
        <v>1630</v>
      </c>
      <c r="K126" s="15" t="s">
        <v>1095</v>
      </c>
      <c r="L126" s="16">
        <v>1630003</v>
      </c>
      <c r="M126" s="29" t="s">
        <v>1059</v>
      </c>
      <c r="N126" s="29" t="s">
        <v>1096</v>
      </c>
      <c r="O126" s="16" t="s">
        <v>1097</v>
      </c>
      <c r="P126" s="16" t="s">
        <v>1042</v>
      </c>
      <c r="Q126" s="16" t="s">
        <v>1052</v>
      </c>
      <c r="R126" s="16">
        <v>223352</v>
      </c>
      <c r="S126" s="16">
        <v>2594289</v>
      </c>
      <c r="T126" s="16" t="s">
        <v>1098</v>
      </c>
      <c r="U126" s="16" t="s">
        <v>793</v>
      </c>
      <c r="V126" s="16" t="str">
        <f t="shared" si="10"/>
        <v>C</v>
      </c>
      <c r="W126" s="16">
        <v>1</v>
      </c>
      <c r="X126" s="16"/>
      <c r="Y126" s="17" t="s">
        <v>129</v>
      </c>
      <c r="Z126" s="18" t="str">
        <f t="shared" si="8"/>
        <v>SRC_W0007</v>
      </c>
      <c r="AA126" s="18" t="s">
        <v>296</v>
      </c>
      <c r="AB126" s="18" t="s">
        <v>382</v>
      </c>
      <c r="AC126" s="19" t="str">
        <f t="shared" si="9"/>
        <v>W</v>
      </c>
      <c r="AD126" s="19" t="str">
        <f t="shared" si="11"/>
        <v>SINO01</v>
      </c>
      <c r="AE126" s="20" t="s">
        <v>1099</v>
      </c>
      <c r="AF126" s="20">
        <v>223352</v>
      </c>
      <c r="AG126" s="20">
        <v>2594289</v>
      </c>
      <c r="AH126" s="21" t="s">
        <v>1100</v>
      </c>
      <c r="AI126" s="18" t="s">
        <v>1101</v>
      </c>
      <c r="AJ126" s="18" t="s">
        <v>634</v>
      </c>
      <c r="AK126" s="19">
        <v>111</v>
      </c>
      <c r="AL126" s="19">
        <v>1</v>
      </c>
      <c r="AM126" s="20"/>
      <c r="AN126" s="22"/>
    </row>
    <row r="127" spans="1:40" ht="15.6" x14ac:dyDescent="0.3">
      <c r="A127" s="4" t="str">
        <f t="shared" si="6"/>
        <v>C1630004</v>
      </c>
      <c r="B127" s="11" t="s">
        <v>1102</v>
      </c>
      <c r="C127" s="12" t="s">
        <v>1092</v>
      </c>
      <c r="D127" s="27" t="s">
        <v>1103</v>
      </c>
      <c r="E127" s="13" t="s">
        <v>372</v>
      </c>
      <c r="F127" s="31" t="s">
        <v>1087</v>
      </c>
      <c r="G127" s="15" t="str">
        <f t="shared" si="12"/>
        <v>曾文溪_曾文達邦橋下游防砂壩</v>
      </c>
      <c r="H127" s="15" t="s">
        <v>1094</v>
      </c>
      <c r="I127" s="15" t="s">
        <v>1059</v>
      </c>
      <c r="J127" s="16">
        <v>1630</v>
      </c>
      <c r="K127" s="15" t="s">
        <v>1095</v>
      </c>
      <c r="L127" s="16">
        <v>1630003</v>
      </c>
      <c r="M127" s="29" t="s">
        <v>1059</v>
      </c>
      <c r="N127" s="29" t="s">
        <v>1096</v>
      </c>
      <c r="O127" s="16" t="s">
        <v>1097</v>
      </c>
      <c r="P127" s="16" t="s">
        <v>1042</v>
      </c>
      <c r="Q127" s="16" t="s">
        <v>1052</v>
      </c>
      <c r="R127" s="16">
        <v>223352</v>
      </c>
      <c r="S127" s="16">
        <v>2594289</v>
      </c>
      <c r="T127" s="16" t="s">
        <v>1098</v>
      </c>
      <c r="U127" s="16" t="s">
        <v>793</v>
      </c>
      <c r="V127" s="16" t="str">
        <f t="shared" si="10"/>
        <v>C</v>
      </c>
      <c r="W127" s="16">
        <v>1</v>
      </c>
      <c r="X127" s="16"/>
      <c r="Y127" s="17" t="s">
        <v>1104</v>
      </c>
      <c r="Z127" s="18" t="str">
        <f t="shared" si="8"/>
        <v>SRC_S0010</v>
      </c>
      <c r="AA127" s="18" t="s">
        <v>304</v>
      </c>
      <c r="AB127" s="18" t="s">
        <v>305</v>
      </c>
      <c r="AC127" s="19" t="str">
        <f t="shared" si="9"/>
        <v>S</v>
      </c>
      <c r="AD127" s="19" t="str">
        <f t="shared" si="11"/>
        <v>SINO02</v>
      </c>
      <c r="AE127" s="20" t="s">
        <v>1099</v>
      </c>
      <c r="AF127" s="20">
        <v>223352</v>
      </c>
      <c r="AG127" s="20">
        <v>2594289</v>
      </c>
      <c r="AH127" s="21" t="s">
        <v>1100</v>
      </c>
      <c r="AI127" s="18" t="s">
        <v>1101</v>
      </c>
      <c r="AJ127" s="18" t="s">
        <v>634</v>
      </c>
      <c r="AK127" s="19">
        <v>111</v>
      </c>
      <c r="AL127" s="19">
        <v>1</v>
      </c>
      <c r="AM127" s="20"/>
      <c r="AN127" s="22"/>
    </row>
    <row r="128" spans="1:40" ht="15.6" x14ac:dyDescent="0.3">
      <c r="A128" s="4" t="str">
        <f t="shared" si="6"/>
        <v>C1630005</v>
      </c>
      <c r="B128" s="11" t="s">
        <v>1105</v>
      </c>
      <c r="C128" s="12" t="s">
        <v>1092</v>
      </c>
      <c r="D128" s="27" t="s">
        <v>1106</v>
      </c>
      <c r="E128" s="13" t="s">
        <v>372</v>
      </c>
      <c r="F128" s="31" t="s">
        <v>1107</v>
      </c>
      <c r="G128" s="15" t="str">
        <f t="shared" si="12"/>
        <v>曾文溪_曾文山美山美大橋</v>
      </c>
      <c r="H128" s="15" t="s">
        <v>1108</v>
      </c>
      <c r="I128" s="15" t="s">
        <v>1059</v>
      </c>
      <c r="J128" s="16">
        <v>1630</v>
      </c>
      <c r="K128" s="15" t="s">
        <v>1109</v>
      </c>
      <c r="L128" s="16">
        <v>1630005</v>
      </c>
      <c r="M128" s="29" t="s">
        <v>1059</v>
      </c>
      <c r="N128" s="29" t="s">
        <v>1110</v>
      </c>
      <c r="O128" s="16" t="s">
        <v>1097</v>
      </c>
      <c r="P128" s="16" t="s">
        <v>1042</v>
      </c>
      <c r="Q128" s="16" t="s">
        <v>1111</v>
      </c>
      <c r="R128" s="16">
        <v>216283</v>
      </c>
      <c r="S128" s="16">
        <v>2586042</v>
      </c>
      <c r="T128" s="16" t="s">
        <v>1112</v>
      </c>
      <c r="U128" s="16" t="s">
        <v>793</v>
      </c>
      <c r="V128" s="16" t="str">
        <f t="shared" si="10"/>
        <v>C</v>
      </c>
      <c r="W128" s="16">
        <v>1</v>
      </c>
      <c r="X128" s="16"/>
      <c r="Y128" s="17" t="s">
        <v>1074</v>
      </c>
      <c r="Z128" s="18" t="str">
        <f t="shared" si="8"/>
        <v>SRC_W0008</v>
      </c>
      <c r="AA128" s="18" t="s">
        <v>296</v>
      </c>
      <c r="AB128" s="18" t="s">
        <v>382</v>
      </c>
      <c r="AC128" s="19" t="str">
        <f t="shared" si="9"/>
        <v>W</v>
      </c>
      <c r="AD128" s="19" t="str">
        <f t="shared" si="11"/>
        <v>SINO01</v>
      </c>
      <c r="AE128" s="20" t="s">
        <v>1113</v>
      </c>
      <c r="AF128" s="20">
        <v>216283</v>
      </c>
      <c r="AG128" s="20">
        <v>2586042</v>
      </c>
      <c r="AH128" s="21" t="s">
        <v>1114</v>
      </c>
      <c r="AI128" s="18" t="s">
        <v>1101</v>
      </c>
      <c r="AJ128" s="18" t="s">
        <v>634</v>
      </c>
      <c r="AK128" s="19">
        <v>111</v>
      </c>
      <c r="AL128" s="19">
        <v>1</v>
      </c>
      <c r="AM128" s="20"/>
      <c r="AN128" s="22"/>
    </row>
    <row r="129" spans="1:40" ht="15.6" x14ac:dyDescent="0.3">
      <c r="A129" s="4" t="str">
        <f t="shared" si="6"/>
        <v>C1630005</v>
      </c>
      <c r="B129" s="11" t="s">
        <v>1115</v>
      </c>
      <c r="C129" s="12" t="s">
        <v>1092</v>
      </c>
      <c r="D129" s="27" t="s">
        <v>1116</v>
      </c>
      <c r="E129" s="13" t="s">
        <v>372</v>
      </c>
      <c r="F129" s="31" t="s">
        <v>1107</v>
      </c>
      <c r="G129" s="15" t="str">
        <f t="shared" si="12"/>
        <v>曾文溪_曾文山美山美大橋</v>
      </c>
      <c r="H129" s="15" t="s">
        <v>1108</v>
      </c>
      <c r="I129" s="15" t="s">
        <v>1059</v>
      </c>
      <c r="J129" s="16">
        <v>1630</v>
      </c>
      <c r="K129" s="15" t="s">
        <v>1109</v>
      </c>
      <c r="L129" s="16">
        <v>1630005</v>
      </c>
      <c r="M129" s="29" t="s">
        <v>1059</v>
      </c>
      <c r="N129" s="29" t="s">
        <v>1110</v>
      </c>
      <c r="O129" s="16" t="s">
        <v>1097</v>
      </c>
      <c r="P129" s="16" t="s">
        <v>1042</v>
      </c>
      <c r="Q129" s="16" t="s">
        <v>1111</v>
      </c>
      <c r="R129" s="16">
        <v>216283</v>
      </c>
      <c r="S129" s="16">
        <v>2586042</v>
      </c>
      <c r="T129" s="16" t="s">
        <v>1112</v>
      </c>
      <c r="U129" s="16" t="s">
        <v>793</v>
      </c>
      <c r="V129" s="16" t="str">
        <f t="shared" si="10"/>
        <v>C</v>
      </c>
      <c r="W129" s="16">
        <v>1</v>
      </c>
      <c r="X129" s="16"/>
      <c r="Y129" s="17" t="s">
        <v>161</v>
      </c>
      <c r="Z129" s="18" t="str">
        <f t="shared" si="8"/>
        <v>SRC_S0011</v>
      </c>
      <c r="AA129" s="18" t="s">
        <v>304</v>
      </c>
      <c r="AB129" s="18" t="s">
        <v>305</v>
      </c>
      <c r="AC129" s="19" t="str">
        <f t="shared" si="9"/>
        <v>S</v>
      </c>
      <c r="AD129" s="19" t="str">
        <f t="shared" si="11"/>
        <v>SINO02</v>
      </c>
      <c r="AE129" s="20" t="s">
        <v>1113</v>
      </c>
      <c r="AF129" s="20">
        <v>216283</v>
      </c>
      <c r="AG129" s="20">
        <v>2586042</v>
      </c>
      <c r="AH129" s="21" t="s">
        <v>1114</v>
      </c>
      <c r="AI129" s="18" t="s">
        <v>1101</v>
      </c>
      <c r="AJ129" s="18" t="s">
        <v>634</v>
      </c>
      <c r="AK129" s="19">
        <v>111</v>
      </c>
      <c r="AL129" s="19">
        <v>1</v>
      </c>
      <c r="AM129" s="20"/>
      <c r="AN129" s="22"/>
    </row>
    <row r="130" spans="1:40" ht="15.6" x14ac:dyDescent="0.3">
      <c r="A130" s="4" t="str">
        <f t="shared" si="6"/>
        <v>C1630006</v>
      </c>
      <c r="B130" s="11" t="s">
        <v>1117</v>
      </c>
      <c r="C130" s="12" t="s">
        <v>1092</v>
      </c>
      <c r="D130" s="27" t="s">
        <v>1118</v>
      </c>
      <c r="E130" s="13" t="s">
        <v>372</v>
      </c>
      <c r="F130" s="31" t="s">
        <v>1119</v>
      </c>
      <c r="G130" s="15" t="str">
        <f t="shared" si="12"/>
        <v>曾文溪_曾文紫荊橋</v>
      </c>
      <c r="H130" s="15" t="s">
        <v>1120</v>
      </c>
      <c r="I130" s="15" t="s">
        <v>1059</v>
      </c>
      <c r="J130" s="16">
        <v>1630</v>
      </c>
      <c r="K130" s="15" t="s">
        <v>1121</v>
      </c>
      <c r="L130" s="16">
        <v>1630008</v>
      </c>
      <c r="M130" s="29" t="s">
        <v>1059</v>
      </c>
      <c r="N130" s="29" t="s">
        <v>1122</v>
      </c>
      <c r="O130" s="16" t="s">
        <v>1123</v>
      </c>
      <c r="P130" s="16" t="s">
        <v>1124</v>
      </c>
      <c r="Q130" s="16" t="s">
        <v>1125</v>
      </c>
      <c r="R130" s="16">
        <v>215009</v>
      </c>
      <c r="S130" s="16">
        <v>2577004</v>
      </c>
      <c r="T130" s="16" t="s">
        <v>1126</v>
      </c>
      <c r="U130" s="16" t="s">
        <v>793</v>
      </c>
      <c r="V130" s="16" t="str">
        <f t="shared" si="10"/>
        <v>C</v>
      </c>
      <c r="W130" s="16">
        <v>1</v>
      </c>
      <c r="X130" s="16"/>
      <c r="Y130" s="17" t="s">
        <v>1084</v>
      </c>
      <c r="Z130" s="18" t="str">
        <f t="shared" si="8"/>
        <v>SRC_W0009</v>
      </c>
      <c r="AA130" s="18" t="s">
        <v>296</v>
      </c>
      <c r="AB130" s="18" t="s">
        <v>382</v>
      </c>
      <c r="AC130" s="19" t="str">
        <f t="shared" si="9"/>
        <v>W</v>
      </c>
      <c r="AD130" s="19" t="str">
        <f t="shared" si="11"/>
        <v>SINO01</v>
      </c>
      <c r="AE130" s="20" t="s">
        <v>1127</v>
      </c>
      <c r="AF130" s="20">
        <v>215009</v>
      </c>
      <c r="AG130" s="20">
        <v>2577004</v>
      </c>
      <c r="AH130" s="21" t="s">
        <v>1128</v>
      </c>
      <c r="AI130" s="18" t="s">
        <v>1101</v>
      </c>
      <c r="AJ130" s="18" t="s">
        <v>634</v>
      </c>
      <c r="AK130" s="19">
        <v>111</v>
      </c>
      <c r="AL130" s="19">
        <v>1</v>
      </c>
      <c r="AM130" s="20"/>
      <c r="AN130" s="22"/>
    </row>
    <row r="131" spans="1:40" ht="15.6" x14ac:dyDescent="0.3">
      <c r="A131" s="4" t="str">
        <f t="shared" ref="A131:A193" si="13">CONCATENATE(V131,J131,F131)</f>
        <v>C1630006</v>
      </c>
      <c r="B131" s="11" t="s">
        <v>1129</v>
      </c>
      <c r="C131" s="12" t="s">
        <v>1092</v>
      </c>
      <c r="D131" s="27" t="s">
        <v>1130</v>
      </c>
      <c r="E131" s="13" t="s">
        <v>372</v>
      </c>
      <c r="F131" s="31" t="s">
        <v>1119</v>
      </c>
      <c r="G131" s="15" t="str">
        <f t="shared" si="12"/>
        <v>曾文溪_曾文紫荊橋</v>
      </c>
      <c r="H131" s="15" t="s">
        <v>1120</v>
      </c>
      <c r="I131" s="15" t="s">
        <v>1059</v>
      </c>
      <c r="J131" s="16">
        <v>1630</v>
      </c>
      <c r="K131" s="15" t="s">
        <v>1121</v>
      </c>
      <c r="L131" s="16">
        <v>1630008</v>
      </c>
      <c r="M131" s="29" t="s">
        <v>1059</v>
      </c>
      <c r="N131" s="29" t="s">
        <v>1122</v>
      </c>
      <c r="O131" s="16" t="s">
        <v>1123</v>
      </c>
      <c r="P131" s="16" t="s">
        <v>1124</v>
      </c>
      <c r="Q131" s="16" t="s">
        <v>1125</v>
      </c>
      <c r="R131" s="16">
        <v>215009</v>
      </c>
      <c r="S131" s="16">
        <v>2577004</v>
      </c>
      <c r="T131" s="16" t="s">
        <v>1126</v>
      </c>
      <c r="U131" s="16" t="s">
        <v>793</v>
      </c>
      <c r="V131" s="16" t="str">
        <f t="shared" si="10"/>
        <v>C</v>
      </c>
      <c r="W131" s="16">
        <v>1</v>
      </c>
      <c r="X131" s="16"/>
      <c r="Y131" s="17" t="s">
        <v>1044</v>
      </c>
      <c r="Z131" s="18" t="str">
        <f t="shared" ref="Z131:Z193" si="14">CONCATENATE("SR",V131,"_",AC131,Y131)</f>
        <v>SRC_S0012</v>
      </c>
      <c r="AA131" s="18" t="s">
        <v>304</v>
      </c>
      <c r="AB131" s="18" t="s">
        <v>305</v>
      </c>
      <c r="AC131" s="19" t="str">
        <f t="shared" si="9"/>
        <v>S</v>
      </c>
      <c r="AD131" s="19" t="str">
        <f t="shared" si="11"/>
        <v>SINO02</v>
      </c>
      <c r="AE131" s="20" t="s">
        <v>1127</v>
      </c>
      <c r="AF131" s="20">
        <v>215009</v>
      </c>
      <c r="AG131" s="20">
        <v>2577004</v>
      </c>
      <c r="AH131" s="21" t="s">
        <v>1128</v>
      </c>
      <c r="AI131" s="18" t="s">
        <v>1101</v>
      </c>
      <c r="AJ131" s="18" t="s">
        <v>634</v>
      </c>
      <c r="AK131" s="19">
        <v>111</v>
      </c>
      <c r="AL131" s="19">
        <v>1</v>
      </c>
      <c r="AM131" s="20"/>
      <c r="AN131" s="22"/>
    </row>
    <row r="132" spans="1:40" ht="15.6" hidden="1" x14ac:dyDescent="0.3">
      <c r="A132" s="4" t="str">
        <f t="shared" si="13"/>
        <v>C1630007</v>
      </c>
      <c r="B132" s="11" t="s">
        <v>1131</v>
      </c>
      <c r="C132" s="12" t="s">
        <v>1132</v>
      </c>
      <c r="D132" s="12">
        <v>985</v>
      </c>
      <c r="E132" s="13" t="s">
        <v>63</v>
      </c>
      <c r="F132" s="31" t="s">
        <v>1133</v>
      </c>
      <c r="G132" s="15" t="str">
        <f t="shared" si="12"/>
        <v>達固布亞奴野溪_新美大橋</v>
      </c>
      <c r="H132" s="15" t="s">
        <v>1134</v>
      </c>
      <c r="I132" s="15" t="s">
        <v>1059</v>
      </c>
      <c r="J132" s="16">
        <v>1630</v>
      </c>
      <c r="K132" s="15" t="s">
        <v>1135</v>
      </c>
      <c r="L132" s="16">
        <v>1630006</v>
      </c>
      <c r="M132" s="29" t="s">
        <v>1136</v>
      </c>
      <c r="N132" s="29" t="s">
        <v>1137</v>
      </c>
      <c r="O132" s="16" t="s">
        <v>1097</v>
      </c>
      <c r="P132" s="16" t="s">
        <v>1042</v>
      </c>
      <c r="Q132" s="16" t="s">
        <v>1138</v>
      </c>
      <c r="R132" s="16">
        <v>217407</v>
      </c>
      <c r="S132" s="16">
        <v>2580812</v>
      </c>
      <c r="T132" s="16" t="s">
        <v>1033</v>
      </c>
      <c r="U132" s="16" t="s">
        <v>793</v>
      </c>
      <c r="V132" s="16" t="str">
        <f>IF(U132="臺北分局","A",IF(U132="臺中分局","B",IF(U132="南投分局","C",IF(U132="臺南分局","D",IF(U132="臺東分局","E",IF(U132="花蓮分局","F","總局"))))))</f>
        <v>C</v>
      </c>
      <c r="W132" s="16">
        <v>1</v>
      </c>
      <c r="X132" s="16"/>
      <c r="Y132" s="17" t="s">
        <v>182</v>
      </c>
      <c r="Z132" s="18" t="str">
        <f t="shared" si="14"/>
        <v>SRC_WV0013</v>
      </c>
      <c r="AA132" s="18" t="s">
        <v>563</v>
      </c>
      <c r="AB132" s="18" t="s">
        <v>564</v>
      </c>
      <c r="AC132" s="19" t="str">
        <f t="shared" ref="AC132:AC193" si="15">IF(AB132="水位、流速","WV",IF(AB132="水位","W",IF(AB132="流速","V",IF(AB132="濁度","S",IF(AB132="濃度","S",IF(AB132="雨量","P",IF(AB132="坡面沖蝕","E","-")))))))</f>
        <v>WV</v>
      </c>
      <c r="AD132" s="19" t="str">
        <f>IF(AND(AA132="雷達波水位流速計",AB132="水位"),"IFEM01",IF(AND(AA132="雷達波水位流速計",AB132="水位、流速"),"IFEM02",IF(AND(AA132="超音波水位計",AB132="水位"),"SINO01",IF(AND(AA132="光感式濁度計",AB132="濁度"),"SINO02","其他"))))</f>
        <v>IFEM02</v>
      </c>
      <c r="AE132" s="20" t="s">
        <v>1139</v>
      </c>
      <c r="AF132" s="20">
        <v>217407</v>
      </c>
      <c r="AG132" s="20">
        <v>2580812</v>
      </c>
      <c r="AH132" s="21" t="s">
        <v>1033</v>
      </c>
      <c r="AI132" s="18" t="s">
        <v>1034</v>
      </c>
      <c r="AJ132" s="18"/>
      <c r="AK132" s="19"/>
      <c r="AL132" s="19">
        <v>1</v>
      </c>
      <c r="AM132" s="20"/>
      <c r="AN132" s="22"/>
    </row>
    <row r="133" spans="1:40" ht="15.6" x14ac:dyDescent="0.3">
      <c r="A133" s="4" t="str">
        <f t="shared" si="13"/>
        <v>C1630007</v>
      </c>
      <c r="B133" s="11" t="s">
        <v>1140</v>
      </c>
      <c r="C133" s="12"/>
      <c r="D133" s="27" t="s">
        <v>1141</v>
      </c>
      <c r="E133" s="13" t="s">
        <v>63</v>
      </c>
      <c r="F133" s="31" t="s">
        <v>1133</v>
      </c>
      <c r="G133" s="15" t="str">
        <f t="shared" si="12"/>
        <v>達固布亞奴野溪_新美大橋</v>
      </c>
      <c r="H133" s="15" t="s">
        <v>1134</v>
      </c>
      <c r="I133" s="15" t="s">
        <v>1059</v>
      </c>
      <c r="J133" s="16">
        <v>1630</v>
      </c>
      <c r="K133" s="15" t="s">
        <v>1135</v>
      </c>
      <c r="L133" s="16">
        <v>1630006</v>
      </c>
      <c r="M133" s="29" t="s">
        <v>1136</v>
      </c>
      <c r="N133" s="29" t="s">
        <v>1137</v>
      </c>
      <c r="O133" s="16" t="s">
        <v>1097</v>
      </c>
      <c r="P133" s="16" t="s">
        <v>1042</v>
      </c>
      <c r="Q133" s="16" t="s">
        <v>1138</v>
      </c>
      <c r="R133" s="16">
        <v>217284</v>
      </c>
      <c r="S133" s="16">
        <v>2580765</v>
      </c>
      <c r="T133" s="16" t="s">
        <v>1033</v>
      </c>
      <c r="U133" s="16" t="s">
        <v>793</v>
      </c>
      <c r="V133" s="16" t="str">
        <f>IF(U133="臺北分局","A",IF(U133="臺中分局","B",IF(U133="南投分局","C",IF(U133="臺南分局","D",IF(U133="臺東分局","E",IF(U133="花蓮分局","F","總局"))))))</f>
        <v>C</v>
      </c>
      <c r="W133" s="16">
        <v>1</v>
      </c>
      <c r="X133" s="16"/>
      <c r="Y133" s="17" t="s">
        <v>192</v>
      </c>
      <c r="Z133" s="18" t="str">
        <f t="shared" si="14"/>
        <v>SRC_S0014</v>
      </c>
      <c r="AA133" s="18" t="s">
        <v>304</v>
      </c>
      <c r="AB133" s="18" t="s">
        <v>1142</v>
      </c>
      <c r="AC133" s="19" t="str">
        <f t="shared" si="15"/>
        <v>S</v>
      </c>
      <c r="AD133" s="19" t="str">
        <f>IF(AND(AA133="雷達波水位流速計",AB133="水位"),"IFEM01",IF(AND(AA133="雷達波水位流速計",AB133="水位、流速"),"IFEM02",IF(AND(AA133="超音波水位計",AB133="水位"),"SINO01",IF(AND(AA133="光感式濁度計",AB133="濁度"),"SINO02","其他"))))</f>
        <v>SINO02</v>
      </c>
      <c r="AE133" s="20" t="s">
        <v>1143</v>
      </c>
      <c r="AF133" s="20">
        <v>217284</v>
      </c>
      <c r="AG133" s="20">
        <v>2580765</v>
      </c>
      <c r="AH133" s="21" t="s">
        <v>1144</v>
      </c>
      <c r="AI133" s="18" t="s">
        <v>1034</v>
      </c>
      <c r="AJ133" s="18"/>
      <c r="AK133" s="19"/>
      <c r="AL133" s="19">
        <v>1</v>
      </c>
      <c r="AM133" s="20"/>
      <c r="AN133" s="22"/>
    </row>
    <row r="134" spans="1:40" ht="15.6" x14ac:dyDescent="0.3">
      <c r="A134" s="4" t="str">
        <f t="shared" si="13"/>
        <v>D1650001</v>
      </c>
      <c r="B134" s="11" t="s">
        <v>1145</v>
      </c>
      <c r="C134" s="12" t="s">
        <v>1146</v>
      </c>
      <c r="D134" s="27" t="s">
        <v>1147</v>
      </c>
      <c r="E134" s="12" t="s">
        <v>1148</v>
      </c>
      <c r="F134" s="14" t="s">
        <v>101</v>
      </c>
      <c r="G134" s="15" t="str">
        <f t="shared" si="12"/>
        <v>農塘_新化農試所豎井入流</v>
      </c>
      <c r="H134" s="15" t="s">
        <v>1149</v>
      </c>
      <c r="I134" s="15" t="s">
        <v>1150</v>
      </c>
      <c r="J134" s="16">
        <v>1650</v>
      </c>
      <c r="K134" s="15" t="s">
        <v>1151</v>
      </c>
      <c r="L134" s="16">
        <v>1650002</v>
      </c>
      <c r="M134" s="29" t="s">
        <v>1148</v>
      </c>
      <c r="N134" s="29" t="s">
        <v>1152</v>
      </c>
      <c r="O134" s="16" t="s">
        <v>1153</v>
      </c>
      <c r="P134" s="16" t="s">
        <v>1154</v>
      </c>
      <c r="Q134" s="16" t="s">
        <v>1155</v>
      </c>
      <c r="R134" s="16">
        <v>183280</v>
      </c>
      <c r="S134" s="16">
        <v>2550903</v>
      </c>
      <c r="T134" s="16" t="s">
        <v>1156</v>
      </c>
      <c r="U134" s="16" t="s">
        <v>1157</v>
      </c>
      <c r="V134" s="16" t="str">
        <f t="shared" si="10"/>
        <v>D</v>
      </c>
      <c r="W134" s="16">
        <v>1</v>
      </c>
      <c r="X134" s="16"/>
      <c r="Y134" s="17" t="s">
        <v>295</v>
      </c>
      <c r="Z134" s="18" t="str">
        <f t="shared" si="14"/>
        <v>SRD_W0001</v>
      </c>
      <c r="AA134" s="18" t="s">
        <v>296</v>
      </c>
      <c r="AB134" s="18" t="s">
        <v>382</v>
      </c>
      <c r="AC134" s="19" t="str">
        <f t="shared" si="15"/>
        <v>W</v>
      </c>
      <c r="AD134" s="19" t="str">
        <f t="shared" si="11"/>
        <v>SINO01</v>
      </c>
      <c r="AE134" s="20" t="s">
        <v>1158</v>
      </c>
      <c r="AF134" s="20">
        <v>183280</v>
      </c>
      <c r="AG134" s="20">
        <v>2550903</v>
      </c>
      <c r="AH134" s="21" t="s">
        <v>1159</v>
      </c>
      <c r="AI134" s="18" t="s">
        <v>1160</v>
      </c>
      <c r="AJ134" s="18" t="s">
        <v>1161</v>
      </c>
      <c r="AK134" s="19">
        <v>111</v>
      </c>
      <c r="AL134" s="19">
        <v>1</v>
      </c>
      <c r="AM134" s="20"/>
      <c r="AN134" s="22"/>
    </row>
    <row r="135" spans="1:40" ht="15.6" x14ac:dyDescent="0.3">
      <c r="A135" s="4" t="str">
        <f t="shared" si="13"/>
        <v>D1650002</v>
      </c>
      <c r="B135" s="11" t="s">
        <v>1162</v>
      </c>
      <c r="C135" s="12" t="s">
        <v>1146</v>
      </c>
      <c r="D135" s="27" t="s">
        <v>1163</v>
      </c>
      <c r="E135" s="12" t="s">
        <v>1148</v>
      </c>
      <c r="F135" s="14" t="s">
        <v>64</v>
      </c>
      <c r="G135" s="15" t="str">
        <f t="shared" si="12"/>
        <v>農塘_新化農試所出流</v>
      </c>
      <c r="H135" s="15" t="s">
        <v>1164</v>
      </c>
      <c r="I135" s="15" t="s">
        <v>1150</v>
      </c>
      <c r="J135" s="16">
        <v>1650</v>
      </c>
      <c r="K135" s="15" t="s">
        <v>1151</v>
      </c>
      <c r="L135" s="16">
        <v>1650002</v>
      </c>
      <c r="M135" s="29" t="s">
        <v>1148</v>
      </c>
      <c r="N135" s="29" t="s">
        <v>1165</v>
      </c>
      <c r="O135" s="16" t="s">
        <v>1153</v>
      </c>
      <c r="P135" s="16" t="s">
        <v>1154</v>
      </c>
      <c r="Q135" s="16" t="s">
        <v>1155</v>
      </c>
      <c r="R135" s="16">
        <v>183245</v>
      </c>
      <c r="S135" s="16">
        <v>2550916</v>
      </c>
      <c r="T135" s="16" t="s">
        <v>1156</v>
      </c>
      <c r="U135" s="16" t="s">
        <v>1157</v>
      </c>
      <c r="V135" s="16" t="str">
        <f t="shared" si="10"/>
        <v>D</v>
      </c>
      <c r="W135" s="16">
        <v>1</v>
      </c>
      <c r="X135" s="16"/>
      <c r="Y135" s="17" t="s">
        <v>71</v>
      </c>
      <c r="Z135" s="18" t="str">
        <f t="shared" si="14"/>
        <v>SRD_W0002</v>
      </c>
      <c r="AA135" s="18" t="s">
        <v>296</v>
      </c>
      <c r="AB135" s="18" t="s">
        <v>382</v>
      </c>
      <c r="AC135" s="19" t="str">
        <f t="shared" si="15"/>
        <v>W</v>
      </c>
      <c r="AD135" s="19" t="str">
        <f t="shared" si="11"/>
        <v>SINO01</v>
      </c>
      <c r="AE135" s="20" t="s">
        <v>1166</v>
      </c>
      <c r="AF135" s="20">
        <v>183245</v>
      </c>
      <c r="AG135" s="20">
        <v>2550916</v>
      </c>
      <c r="AH135" s="21" t="s">
        <v>1159</v>
      </c>
      <c r="AI135" s="18" t="s">
        <v>1160</v>
      </c>
      <c r="AJ135" s="18" t="s">
        <v>1161</v>
      </c>
      <c r="AK135" s="19">
        <v>111</v>
      </c>
      <c r="AL135" s="19">
        <v>1</v>
      </c>
      <c r="AM135" s="20"/>
      <c r="AN135" s="22"/>
    </row>
    <row r="136" spans="1:40" ht="15.6" x14ac:dyDescent="0.3">
      <c r="A136" s="4" t="str">
        <f t="shared" si="13"/>
        <v>D1650003</v>
      </c>
      <c r="B136" s="11" t="s">
        <v>1167</v>
      </c>
      <c r="C136" s="12" t="s">
        <v>1146</v>
      </c>
      <c r="D136" s="27" t="s">
        <v>1168</v>
      </c>
      <c r="E136" s="12" t="s">
        <v>1148</v>
      </c>
      <c r="F136" s="14" t="s">
        <v>186</v>
      </c>
      <c r="G136" s="15" t="str">
        <f t="shared" si="12"/>
        <v>農塘_中興林場豎井入流</v>
      </c>
      <c r="H136" s="15" t="s">
        <v>1169</v>
      </c>
      <c r="I136" s="15" t="s">
        <v>1150</v>
      </c>
      <c r="J136" s="16">
        <v>1650</v>
      </c>
      <c r="K136" s="15" t="s">
        <v>1150</v>
      </c>
      <c r="L136" s="16">
        <v>1650003</v>
      </c>
      <c r="M136" s="29" t="s">
        <v>1148</v>
      </c>
      <c r="N136" s="29" t="s">
        <v>1170</v>
      </c>
      <c r="O136" s="16" t="s">
        <v>1153</v>
      </c>
      <c r="P136" s="16" t="s">
        <v>1154</v>
      </c>
      <c r="Q136" s="16" t="s">
        <v>1171</v>
      </c>
      <c r="R136" s="16">
        <v>183853</v>
      </c>
      <c r="S136" s="16">
        <v>2547269</v>
      </c>
      <c r="T136" s="16" t="s">
        <v>1156</v>
      </c>
      <c r="U136" s="16" t="s">
        <v>1157</v>
      </c>
      <c r="V136" s="16" t="str">
        <f t="shared" si="10"/>
        <v>D</v>
      </c>
      <c r="W136" s="16">
        <v>1</v>
      </c>
      <c r="X136" s="16"/>
      <c r="Y136" s="17" t="s">
        <v>399</v>
      </c>
      <c r="Z136" s="18" t="str">
        <f t="shared" si="14"/>
        <v>SRD_W0003</v>
      </c>
      <c r="AA136" s="18" t="s">
        <v>296</v>
      </c>
      <c r="AB136" s="18" t="s">
        <v>382</v>
      </c>
      <c r="AC136" s="19" t="str">
        <f t="shared" si="15"/>
        <v>W</v>
      </c>
      <c r="AD136" s="19" t="str">
        <f t="shared" si="11"/>
        <v>SINO01</v>
      </c>
      <c r="AE136" s="20" t="s">
        <v>1172</v>
      </c>
      <c r="AF136" s="20">
        <v>183853</v>
      </c>
      <c r="AG136" s="20">
        <v>2547269</v>
      </c>
      <c r="AH136" s="21" t="s">
        <v>1159</v>
      </c>
      <c r="AI136" s="18" t="s">
        <v>1160</v>
      </c>
      <c r="AJ136" s="18" t="s">
        <v>1161</v>
      </c>
      <c r="AK136" s="19">
        <v>111</v>
      </c>
      <c r="AL136" s="19">
        <v>1</v>
      </c>
      <c r="AM136" s="20"/>
      <c r="AN136" s="22"/>
    </row>
    <row r="137" spans="1:40" ht="15.6" x14ac:dyDescent="0.3">
      <c r="A137" s="4" t="str">
        <f t="shared" si="13"/>
        <v>D1650004</v>
      </c>
      <c r="B137" s="11" t="s">
        <v>1173</v>
      </c>
      <c r="C137" s="12" t="s">
        <v>1146</v>
      </c>
      <c r="D137" s="27" t="s">
        <v>1174</v>
      </c>
      <c r="E137" s="12" t="s">
        <v>1148</v>
      </c>
      <c r="F137" s="14" t="s">
        <v>196</v>
      </c>
      <c r="G137" s="15" t="str">
        <f t="shared" si="12"/>
        <v>農塘_中興林場出流</v>
      </c>
      <c r="H137" s="15" t="s">
        <v>1175</v>
      </c>
      <c r="I137" s="15" t="s">
        <v>1150</v>
      </c>
      <c r="J137" s="16">
        <v>1650</v>
      </c>
      <c r="K137" s="15" t="s">
        <v>1151</v>
      </c>
      <c r="L137" s="16">
        <v>1650002</v>
      </c>
      <c r="M137" s="29" t="s">
        <v>1148</v>
      </c>
      <c r="N137" s="29" t="s">
        <v>1176</v>
      </c>
      <c r="O137" s="16" t="s">
        <v>1153</v>
      </c>
      <c r="P137" s="16" t="s">
        <v>1154</v>
      </c>
      <c r="Q137" s="16" t="s">
        <v>1171</v>
      </c>
      <c r="R137" s="16">
        <v>183788</v>
      </c>
      <c r="S137" s="16">
        <v>2547252</v>
      </c>
      <c r="T137" s="16" t="s">
        <v>1156</v>
      </c>
      <c r="U137" s="16" t="s">
        <v>1157</v>
      </c>
      <c r="V137" s="16" t="str">
        <f t="shared" si="10"/>
        <v>D</v>
      </c>
      <c r="W137" s="16">
        <v>1</v>
      </c>
      <c r="X137" s="16"/>
      <c r="Y137" s="17" t="s">
        <v>414</v>
      </c>
      <c r="Z137" s="18" t="str">
        <f t="shared" si="14"/>
        <v>SRD_W0004</v>
      </c>
      <c r="AA137" s="18" t="s">
        <v>296</v>
      </c>
      <c r="AB137" s="18" t="s">
        <v>382</v>
      </c>
      <c r="AC137" s="19" t="str">
        <f t="shared" si="15"/>
        <v>W</v>
      </c>
      <c r="AD137" s="19" t="str">
        <f t="shared" si="11"/>
        <v>SINO01</v>
      </c>
      <c r="AE137" s="20" t="s">
        <v>1177</v>
      </c>
      <c r="AF137" s="20">
        <v>183788</v>
      </c>
      <c r="AG137" s="20">
        <v>2547252</v>
      </c>
      <c r="AH137" s="21" t="s">
        <v>1159</v>
      </c>
      <c r="AI137" s="18" t="s">
        <v>1160</v>
      </c>
      <c r="AJ137" s="18" t="s">
        <v>1161</v>
      </c>
      <c r="AK137" s="19">
        <v>111</v>
      </c>
      <c r="AL137" s="19">
        <v>1</v>
      </c>
      <c r="AM137" s="20"/>
      <c r="AN137" s="22"/>
    </row>
    <row r="138" spans="1:40" ht="15.6" x14ac:dyDescent="0.3">
      <c r="A138" s="4" t="str">
        <f t="shared" si="13"/>
        <v>D1630001</v>
      </c>
      <c r="B138" s="11" t="s">
        <v>1178</v>
      </c>
      <c r="C138" s="12" t="s">
        <v>1146</v>
      </c>
      <c r="D138" s="27" t="s">
        <v>1179</v>
      </c>
      <c r="E138" s="12" t="s">
        <v>1148</v>
      </c>
      <c r="F138" s="31" t="s">
        <v>101</v>
      </c>
      <c r="G138" s="15" t="str">
        <f t="shared" si="12"/>
        <v>農塘_檨仔湖豎井入流</v>
      </c>
      <c r="H138" s="15" t="s">
        <v>1180</v>
      </c>
      <c r="I138" s="15" t="s">
        <v>1059</v>
      </c>
      <c r="J138" s="16">
        <v>1630</v>
      </c>
      <c r="K138" s="15" t="s">
        <v>1181</v>
      </c>
      <c r="L138" s="16">
        <v>1630021</v>
      </c>
      <c r="M138" s="29" t="s">
        <v>1148</v>
      </c>
      <c r="N138" s="29" t="s">
        <v>1182</v>
      </c>
      <c r="O138" s="16" t="s">
        <v>1153</v>
      </c>
      <c r="P138" s="16" t="s">
        <v>1183</v>
      </c>
      <c r="Q138" s="16" t="s">
        <v>1184</v>
      </c>
      <c r="R138" s="16">
        <v>196936</v>
      </c>
      <c r="S138" s="16">
        <v>2551651</v>
      </c>
      <c r="T138" s="16" t="s">
        <v>1185</v>
      </c>
      <c r="U138" s="16" t="s">
        <v>1157</v>
      </c>
      <c r="V138" s="16" t="str">
        <f t="shared" si="10"/>
        <v>D</v>
      </c>
      <c r="W138" s="16">
        <v>1</v>
      </c>
      <c r="X138" s="16"/>
      <c r="Y138" s="17" t="s">
        <v>108</v>
      </c>
      <c r="Z138" s="18" t="str">
        <f t="shared" si="14"/>
        <v>SRD_W0005</v>
      </c>
      <c r="AA138" s="18" t="s">
        <v>296</v>
      </c>
      <c r="AB138" s="18" t="s">
        <v>382</v>
      </c>
      <c r="AC138" s="19" t="str">
        <f t="shared" si="15"/>
        <v>W</v>
      </c>
      <c r="AD138" s="19" t="str">
        <f t="shared" si="11"/>
        <v>SINO01</v>
      </c>
      <c r="AE138" s="20" t="s">
        <v>1186</v>
      </c>
      <c r="AF138" s="20">
        <v>196936</v>
      </c>
      <c r="AG138" s="20">
        <v>2551651</v>
      </c>
      <c r="AH138" s="21" t="s">
        <v>1187</v>
      </c>
      <c r="AI138" s="18" t="s">
        <v>1160</v>
      </c>
      <c r="AJ138" s="18" t="s">
        <v>1161</v>
      </c>
      <c r="AK138" s="19">
        <v>111</v>
      </c>
      <c r="AL138" s="19">
        <v>1</v>
      </c>
      <c r="AM138" s="20"/>
      <c r="AN138" s="22"/>
    </row>
    <row r="139" spans="1:40" ht="15.6" x14ac:dyDescent="0.3">
      <c r="A139" s="4" t="str">
        <f t="shared" si="13"/>
        <v>D1630001</v>
      </c>
      <c r="B139" s="11" t="s">
        <v>1188</v>
      </c>
      <c r="C139" s="12" t="s">
        <v>1146</v>
      </c>
      <c r="D139" s="27" t="s">
        <v>1189</v>
      </c>
      <c r="E139" s="12" t="s">
        <v>1148</v>
      </c>
      <c r="F139" s="31" t="s">
        <v>101</v>
      </c>
      <c r="G139" s="15" t="str">
        <f t="shared" si="12"/>
        <v>農塘_檨仔湖豎井出流</v>
      </c>
      <c r="H139" s="15" t="s">
        <v>1190</v>
      </c>
      <c r="I139" s="15" t="s">
        <v>1059</v>
      </c>
      <c r="J139" s="16">
        <v>1630</v>
      </c>
      <c r="K139" s="15" t="s">
        <v>1181</v>
      </c>
      <c r="L139" s="16">
        <v>1630021</v>
      </c>
      <c r="M139" s="29" t="s">
        <v>1148</v>
      </c>
      <c r="N139" s="29" t="s">
        <v>1191</v>
      </c>
      <c r="O139" s="16" t="s">
        <v>1153</v>
      </c>
      <c r="P139" s="16" t="s">
        <v>1183</v>
      </c>
      <c r="Q139" s="16" t="s">
        <v>1184</v>
      </c>
      <c r="R139" s="16">
        <v>196901</v>
      </c>
      <c r="S139" s="16">
        <v>2551615</v>
      </c>
      <c r="T139" s="16" t="s">
        <v>1185</v>
      </c>
      <c r="U139" s="16" t="s">
        <v>1157</v>
      </c>
      <c r="V139" s="16" t="str">
        <f t="shared" si="10"/>
        <v>D</v>
      </c>
      <c r="W139" s="16">
        <v>1</v>
      </c>
      <c r="X139" s="16"/>
      <c r="Y139" s="17" t="s">
        <v>1066</v>
      </c>
      <c r="Z139" s="18" t="str">
        <f t="shared" si="14"/>
        <v>SRD_W0006</v>
      </c>
      <c r="AA139" s="18" t="s">
        <v>296</v>
      </c>
      <c r="AB139" s="18" t="s">
        <v>382</v>
      </c>
      <c r="AC139" s="19" t="str">
        <f t="shared" si="15"/>
        <v>W</v>
      </c>
      <c r="AD139" s="19" t="str">
        <f t="shared" si="11"/>
        <v>SINO01</v>
      </c>
      <c r="AE139" s="20" t="s">
        <v>1192</v>
      </c>
      <c r="AF139" s="20">
        <v>196901</v>
      </c>
      <c r="AG139" s="20">
        <v>2551615</v>
      </c>
      <c r="AH139" s="21" t="s">
        <v>1187</v>
      </c>
      <c r="AI139" s="18" t="s">
        <v>1160</v>
      </c>
      <c r="AJ139" s="18" t="s">
        <v>1161</v>
      </c>
      <c r="AK139" s="19">
        <v>111</v>
      </c>
      <c r="AL139" s="19">
        <v>1</v>
      </c>
      <c r="AM139" s="20"/>
      <c r="AN139" s="22"/>
    </row>
    <row r="140" spans="1:40" ht="15.6" x14ac:dyDescent="0.3">
      <c r="A140" s="4" t="str">
        <f t="shared" si="13"/>
        <v>D1680001</v>
      </c>
      <c r="B140" s="11" t="s">
        <v>1193</v>
      </c>
      <c r="C140" s="12" t="s">
        <v>1146</v>
      </c>
      <c r="D140" s="27" t="s">
        <v>1194</v>
      </c>
      <c r="E140" s="12" t="s">
        <v>1148</v>
      </c>
      <c r="F140" s="31" t="s">
        <v>101</v>
      </c>
      <c r="G140" s="15" t="str">
        <f t="shared" si="12"/>
        <v>農塘_燕巢動物收容所入流</v>
      </c>
      <c r="H140" s="15" t="s">
        <v>1195</v>
      </c>
      <c r="I140" s="15" t="s">
        <v>1196</v>
      </c>
      <c r="J140" s="16">
        <v>1680</v>
      </c>
      <c r="K140" s="15" t="s">
        <v>1197</v>
      </c>
      <c r="L140" s="16">
        <v>1680001</v>
      </c>
      <c r="M140" s="29" t="s">
        <v>1148</v>
      </c>
      <c r="N140" s="29" t="s">
        <v>1198</v>
      </c>
      <c r="O140" s="16" t="s">
        <v>1123</v>
      </c>
      <c r="P140" s="16" t="s">
        <v>1199</v>
      </c>
      <c r="Q140" s="16" t="s">
        <v>1200</v>
      </c>
      <c r="R140" s="16">
        <v>188742</v>
      </c>
      <c r="S140" s="16">
        <v>2521473</v>
      </c>
      <c r="T140" s="16" t="s">
        <v>1201</v>
      </c>
      <c r="U140" s="16" t="s">
        <v>1157</v>
      </c>
      <c r="V140" s="16" t="str">
        <f t="shared" si="10"/>
        <v>D</v>
      </c>
      <c r="W140" s="16">
        <v>1</v>
      </c>
      <c r="X140" s="16"/>
      <c r="Y140" s="17" t="s">
        <v>129</v>
      </c>
      <c r="Z140" s="18" t="str">
        <f t="shared" si="14"/>
        <v>SRD_W0007</v>
      </c>
      <c r="AA140" s="18" t="s">
        <v>296</v>
      </c>
      <c r="AB140" s="18" t="s">
        <v>382</v>
      </c>
      <c r="AC140" s="19" t="str">
        <f t="shared" si="15"/>
        <v>W</v>
      </c>
      <c r="AD140" s="19" t="str">
        <f t="shared" si="11"/>
        <v>SINO01</v>
      </c>
      <c r="AE140" s="20" t="s">
        <v>1202</v>
      </c>
      <c r="AF140" s="20">
        <v>188742</v>
      </c>
      <c r="AG140" s="20">
        <v>2521473</v>
      </c>
      <c r="AH140" s="21" t="s">
        <v>1203</v>
      </c>
      <c r="AI140" s="18" t="s">
        <v>1160</v>
      </c>
      <c r="AJ140" s="18" t="s">
        <v>1161</v>
      </c>
      <c r="AK140" s="19">
        <v>111</v>
      </c>
      <c r="AL140" s="19">
        <v>1</v>
      </c>
      <c r="AM140" s="20"/>
      <c r="AN140" s="22"/>
    </row>
    <row r="141" spans="1:40" ht="15.6" x14ac:dyDescent="0.3">
      <c r="A141" s="4" t="str">
        <f t="shared" si="13"/>
        <v>D1680001</v>
      </c>
      <c r="B141" s="11" t="s">
        <v>1204</v>
      </c>
      <c r="C141" s="12" t="s">
        <v>1146</v>
      </c>
      <c r="D141" s="27" t="s">
        <v>1205</v>
      </c>
      <c r="E141" s="12" t="s">
        <v>1148</v>
      </c>
      <c r="F141" s="31" t="s">
        <v>101</v>
      </c>
      <c r="G141" s="15" t="str">
        <f t="shared" si="12"/>
        <v>農塘_燕巢動物收容所出流</v>
      </c>
      <c r="H141" s="15" t="s">
        <v>1206</v>
      </c>
      <c r="I141" s="15" t="s">
        <v>1196</v>
      </c>
      <c r="J141" s="16">
        <v>1680</v>
      </c>
      <c r="K141" s="15" t="s">
        <v>1197</v>
      </c>
      <c r="L141" s="16">
        <v>1680001</v>
      </c>
      <c r="M141" s="29" t="s">
        <v>1148</v>
      </c>
      <c r="N141" s="29" t="s">
        <v>1207</v>
      </c>
      <c r="O141" s="16" t="s">
        <v>1123</v>
      </c>
      <c r="P141" s="16" t="s">
        <v>1199</v>
      </c>
      <c r="Q141" s="16" t="s">
        <v>1200</v>
      </c>
      <c r="R141" s="16">
        <v>188741</v>
      </c>
      <c r="S141" s="16">
        <v>2521429</v>
      </c>
      <c r="T141" s="16" t="s">
        <v>1201</v>
      </c>
      <c r="U141" s="16" t="s">
        <v>1157</v>
      </c>
      <c r="V141" s="16" t="str">
        <f t="shared" si="10"/>
        <v>D</v>
      </c>
      <c r="W141" s="16">
        <v>1</v>
      </c>
      <c r="X141" s="16"/>
      <c r="Y141" s="17" t="s">
        <v>1074</v>
      </c>
      <c r="Z141" s="18" t="str">
        <f t="shared" si="14"/>
        <v>SRD_W0008</v>
      </c>
      <c r="AA141" s="18" t="s">
        <v>296</v>
      </c>
      <c r="AB141" s="18" t="s">
        <v>382</v>
      </c>
      <c r="AC141" s="19" t="str">
        <f t="shared" si="15"/>
        <v>W</v>
      </c>
      <c r="AD141" s="19" t="str">
        <f t="shared" si="11"/>
        <v>SINO01</v>
      </c>
      <c r="AE141" s="20" t="s">
        <v>1208</v>
      </c>
      <c r="AF141" s="20">
        <v>188741</v>
      </c>
      <c r="AG141" s="20">
        <v>2521429</v>
      </c>
      <c r="AH141" s="21" t="s">
        <v>1203</v>
      </c>
      <c r="AI141" s="18" t="s">
        <v>1160</v>
      </c>
      <c r="AJ141" s="18" t="s">
        <v>1161</v>
      </c>
      <c r="AK141" s="19">
        <v>111</v>
      </c>
      <c r="AL141" s="19">
        <v>1</v>
      </c>
      <c r="AM141" s="20"/>
      <c r="AN141" s="22"/>
    </row>
    <row r="142" spans="1:40" ht="15.6" hidden="1" x14ac:dyDescent="0.3">
      <c r="A142" s="4" t="str">
        <f t="shared" si="13"/>
        <v>D1730001</v>
      </c>
      <c r="B142" s="11" t="s">
        <v>1209</v>
      </c>
      <c r="C142" s="12" t="s">
        <v>1210</v>
      </c>
      <c r="D142" s="12">
        <v>926</v>
      </c>
      <c r="E142" s="13" t="s">
        <v>63</v>
      </c>
      <c r="F142" s="14" t="s">
        <v>101</v>
      </c>
      <c r="G142" s="15" t="str">
        <f t="shared" si="12"/>
        <v>滴水溪_滴水橋</v>
      </c>
      <c r="H142" s="15" t="s">
        <v>1211</v>
      </c>
      <c r="I142" s="15" t="s">
        <v>1212</v>
      </c>
      <c r="J142" s="16">
        <v>1730</v>
      </c>
      <c r="K142" s="15" t="s">
        <v>1213</v>
      </c>
      <c r="L142" s="16">
        <v>1730022</v>
      </c>
      <c r="M142" s="15" t="s">
        <v>1214</v>
      </c>
      <c r="N142" s="15" t="s">
        <v>1215</v>
      </c>
      <c r="O142" s="16" t="s">
        <v>1216</v>
      </c>
      <c r="P142" s="16" t="s">
        <v>1217</v>
      </c>
      <c r="Q142" s="16" t="s">
        <v>1218</v>
      </c>
      <c r="R142" s="16">
        <v>207979</v>
      </c>
      <c r="S142" s="16">
        <v>2551360</v>
      </c>
      <c r="T142" s="16" t="s">
        <v>1219</v>
      </c>
      <c r="U142" s="16" t="s">
        <v>1157</v>
      </c>
      <c r="V142" s="16" t="str">
        <f t="shared" si="10"/>
        <v>D</v>
      </c>
      <c r="W142" s="16">
        <v>1</v>
      </c>
      <c r="X142" s="16"/>
      <c r="Y142" s="17" t="s">
        <v>295</v>
      </c>
      <c r="Z142" s="18" t="str">
        <f t="shared" si="14"/>
        <v>SRD_WV0001</v>
      </c>
      <c r="AA142" s="18" t="s">
        <v>118</v>
      </c>
      <c r="AB142" s="18" t="s">
        <v>72</v>
      </c>
      <c r="AC142" s="19" t="str">
        <f t="shared" si="15"/>
        <v>WV</v>
      </c>
      <c r="AD142" s="19" t="str">
        <f t="shared" si="11"/>
        <v>IFEM02</v>
      </c>
      <c r="AE142" s="18" t="s">
        <v>1220</v>
      </c>
      <c r="AF142" s="20">
        <v>207979</v>
      </c>
      <c r="AG142" s="20">
        <v>2551360</v>
      </c>
      <c r="AH142" s="21" t="s">
        <v>1221</v>
      </c>
      <c r="AI142" s="18" t="s">
        <v>282</v>
      </c>
      <c r="AJ142" s="18" t="s">
        <v>1222</v>
      </c>
      <c r="AK142" s="19">
        <v>111</v>
      </c>
      <c r="AL142" s="19">
        <v>1</v>
      </c>
      <c r="AM142" s="20"/>
      <c r="AN142" s="22"/>
    </row>
    <row r="143" spans="1:40" ht="15.6" x14ac:dyDescent="0.3">
      <c r="A143" s="4" t="str">
        <f t="shared" si="13"/>
        <v>D1730001</v>
      </c>
      <c r="B143" s="11" t="s">
        <v>1223</v>
      </c>
      <c r="C143" s="12" t="s">
        <v>1224</v>
      </c>
      <c r="D143" s="27" t="s">
        <v>1225</v>
      </c>
      <c r="E143" s="13" t="s">
        <v>63</v>
      </c>
      <c r="F143" s="14" t="s">
        <v>101</v>
      </c>
      <c r="G143" s="15" t="str">
        <f t="shared" si="12"/>
        <v>滴水溪_滴水橋</v>
      </c>
      <c r="H143" s="15" t="s">
        <v>1211</v>
      </c>
      <c r="I143" s="15" t="s">
        <v>1212</v>
      </c>
      <c r="J143" s="16">
        <v>1730</v>
      </c>
      <c r="K143" s="15" t="s">
        <v>1213</v>
      </c>
      <c r="L143" s="16">
        <v>1730022</v>
      </c>
      <c r="M143" s="15" t="s">
        <v>1214</v>
      </c>
      <c r="N143" s="29" t="s">
        <v>1215</v>
      </c>
      <c r="O143" s="16" t="s">
        <v>1216</v>
      </c>
      <c r="P143" s="16" t="s">
        <v>1217</v>
      </c>
      <c r="Q143" s="16" t="s">
        <v>1218</v>
      </c>
      <c r="R143" s="16">
        <v>207979</v>
      </c>
      <c r="S143" s="16">
        <v>2551360</v>
      </c>
      <c r="T143" s="16" t="s">
        <v>1219</v>
      </c>
      <c r="U143" s="16" t="s">
        <v>1157</v>
      </c>
      <c r="V143" s="16" t="str">
        <f t="shared" si="10"/>
        <v>D</v>
      </c>
      <c r="W143" s="16">
        <v>1</v>
      </c>
      <c r="X143" s="16"/>
      <c r="Y143" s="17" t="s">
        <v>1084</v>
      </c>
      <c r="Z143" s="18" t="str">
        <f t="shared" si="14"/>
        <v>SRD_W0009</v>
      </c>
      <c r="AA143" s="18" t="s">
        <v>296</v>
      </c>
      <c r="AB143" s="18" t="s">
        <v>382</v>
      </c>
      <c r="AC143" s="19" t="str">
        <f t="shared" si="15"/>
        <v>W</v>
      </c>
      <c r="AD143" s="19" t="str">
        <f t="shared" si="11"/>
        <v>SINO01</v>
      </c>
      <c r="AE143" s="20" t="s">
        <v>1226</v>
      </c>
      <c r="AF143" s="20">
        <v>208007</v>
      </c>
      <c r="AG143" s="20">
        <v>2551358</v>
      </c>
      <c r="AH143" s="21" t="s">
        <v>1227</v>
      </c>
      <c r="AI143" s="18" t="s">
        <v>282</v>
      </c>
      <c r="AJ143" s="18" t="s">
        <v>1222</v>
      </c>
      <c r="AK143" s="19">
        <v>111</v>
      </c>
      <c r="AL143" s="19">
        <v>1</v>
      </c>
      <c r="AM143" s="20"/>
      <c r="AN143" s="24" t="s">
        <v>299</v>
      </c>
    </row>
    <row r="144" spans="1:40" ht="15.6" x14ac:dyDescent="0.3">
      <c r="A144" s="4" t="str">
        <f t="shared" si="13"/>
        <v>D1730001</v>
      </c>
      <c r="B144" s="11" t="s">
        <v>1228</v>
      </c>
      <c r="C144" s="12" t="s">
        <v>1224</v>
      </c>
      <c r="D144" s="27" t="s">
        <v>1229</v>
      </c>
      <c r="E144" s="13" t="s">
        <v>63</v>
      </c>
      <c r="F144" s="14" t="s">
        <v>101</v>
      </c>
      <c r="G144" s="15" t="str">
        <f t="shared" si="12"/>
        <v>滴水溪_滴水橋</v>
      </c>
      <c r="H144" s="15" t="s">
        <v>1211</v>
      </c>
      <c r="I144" s="15" t="s">
        <v>1212</v>
      </c>
      <c r="J144" s="16">
        <v>1730</v>
      </c>
      <c r="K144" s="15" t="s">
        <v>1213</v>
      </c>
      <c r="L144" s="16">
        <v>1730022</v>
      </c>
      <c r="M144" s="15" t="s">
        <v>1214</v>
      </c>
      <c r="N144" s="29" t="s">
        <v>1215</v>
      </c>
      <c r="O144" s="16" t="s">
        <v>1216</v>
      </c>
      <c r="P144" s="16" t="s">
        <v>1217</v>
      </c>
      <c r="Q144" s="16" t="s">
        <v>1218</v>
      </c>
      <c r="R144" s="16">
        <v>207979</v>
      </c>
      <c r="S144" s="16">
        <v>2551360</v>
      </c>
      <c r="T144" s="16" t="s">
        <v>1219</v>
      </c>
      <c r="U144" s="16" t="s">
        <v>1157</v>
      </c>
      <c r="V144" s="16" t="str">
        <f t="shared" si="10"/>
        <v>D</v>
      </c>
      <c r="W144" s="16">
        <v>1</v>
      </c>
      <c r="X144" s="16"/>
      <c r="Y144" s="17" t="s">
        <v>295</v>
      </c>
      <c r="Z144" s="18" t="str">
        <f t="shared" si="14"/>
        <v>SRD_S0001</v>
      </c>
      <c r="AA144" s="18" t="s">
        <v>304</v>
      </c>
      <c r="AB144" s="18" t="s">
        <v>305</v>
      </c>
      <c r="AC144" s="19" t="str">
        <f t="shared" si="15"/>
        <v>S</v>
      </c>
      <c r="AD144" s="19" t="str">
        <f t="shared" si="11"/>
        <v>SINO02</v>
      </c>
      <c r="AE144" s="20" t="s">
        <v>1226</v>
      </c>
      <c r="AF144" s="20">
        <v>208007</v>
      </c>
      <c r="AG144" s="20">
        <v>2551358</v>
      </c>
      <c r="AH144" s="21" t="s">
        <v>1227</v>
      </c>
      <c r="AI144" s="18" t="s">
        <v>282</v>
      </c>
      <c r="AJ144" s="18" t="s">
        <v>1222</v>
      </c>
      <c r="AK144" s="19">
        <v>111</v>
      </c>
      <c r="AL144" s="19">
        <v>1</v>
      </c>
      <c r="AM144" s="20"/>
      <c r="AN144" s="22"/>
    </row>
    <row r="145" spans="1:40" ht="15.6" hidden="1" x14ac:dyDescent="0.3">
      <c r="A145" s="4" t="str">
        <f t="shared" si="13"/>
        <v>D1730002</v>
      </c>
      <c r="B145" s="11" t="s">
        <v>1230</v>
      </c>
      <c r="C145" s="12" t="s">
        <v>1231</v>
      </c>
      <c r="D145" s="12">
        <v>925</v>
      </c>
      <c r="E145" s="13" t="s">
        <v>63</v>
      </c>
      <c r="F145" s="14" t="s">
        <v>64</v>
      </c>
      <c r="G145" s="15" t="str">
        <f t="shared" si="12"/>
        <v>和南巷野溪(高市DF071)_滴水坎橋</v>
      </c>
      <c r="H145" s="15" t="s">
        <v>1232</v>
      </c>
      <c r="I145" s="15" t="s">
        <v>1212</v>
      </c>
      <c r="J145" s="16">
        <v>1730</v>
      </c>
      <c r="K145" s="15" t="s">
        <v>1213</v>
      </c>
      <c r="L145" s="16">
        <v>1730022</v>
      </c>
      <c r="M145" s="15" t="s">
        <v>1233</v>
      </c>
      <c r="N145" s="15" t="s">
        <v>1234</v>
      </c>
      <c r="O145" s="16" t="s">
        <v>1216</v>
      </c>
      <c r="P145" s="16" t="s">
        <v>1217</v>
      </c>
      <c r="Q145" s="16" t="s">
        <v>1218</v>
      </c>
      <c r="R145" s="16">
        <v>208066</v>
      </c>
      <c r="S145" s="16">
        <v>2551020</v>
      </c>
      <c r="T145" s="16" t="s">
        <v>1235</v>
      </c>
      <c r="U145" s="16" t="s">
        <v>1157</v>
      </c>
      <c r="V145" s="16" t="str">
        <f t="shared" si="10"/>
        <v>D</v>
      </c>
      <c r="W145" s="16">
        <v>1</v>
      </c>
      <c r="X145" s="16"/>
      <c r="Y145" s="17" t="s">
        <v>71</v>
      </c>
      <c r="Z145" s="18" t="str">
        <f t="shared" si="14"/>
        <v>SRD_WV0002</v>
      </c>
      <c r="AA145" s="18" t="s">
        <v>118</v>
      </c>
      <c r="AB145" s="18" t="s">
        <v>72</v>
      </c>
      <c r="AC145" s="19" t="str">
        <f t="shared" si="15"/>
        <v>WV</v>
      </c>
      <c r="AD145" s="19" t="str">
        <f t="shared" si="11"/>
        <v>IFEM02</v>
      </c>
      <c r="AE145" s="18" t="s">
        <v>1236</v>
      </c>
      <c r="AF145" s="20">
        <v>208066</v>
      </c>
      <c r="AG145" s="20">
        <v>2551020</v>
      </c>
      <c r="AH145" s="21" t="s">
        <v>1221</v>
      </c>
      <c r="AI145" s="18" t="s">
        <v>282</v>
      </c>
      <c r="AJ145" s="18" t="s">
        <v>1222</v>
      </c>
      <c r="AK145" s="19">
        <v>111</v>
      </c>
      <c r="AL145" s="19">
        <v>1</v>
      </c>
      <c r="AM145" s="20"/>
      <c r="AN145" s="22"/>
    </row>
    <row r="146" spans="1:40" ht="15.6" hidden="1" x14ac:dyDescent="0.3">
      <c r="A146" s="4" t="str">
        <f t="shared" si="13"/>
        <v>D1730003</v>
      </c>
      <c r="B146" s="11" t="s">
        <v>1237</v>
      </c>
      <c r="C146" s="12" t="s">
        <v>1238</v>
      </c>
      <c r="D146" s="12">
        <v>924</v>
      </c>
      <c r="E146" s="13" t="s">
        <v>63</v>
      </c>
      <c r="F146" s="14" t="s">
        <v>186</v>
      </c>
      <c r="G146" s="15" t="str">
        <f t="shared" si="12"/>
        <v>和南巷野溪(高市DF071)_梳子壩</v>
      </c>
      <c r="H146" s="15" t="s">
        <v>1239</v>
      </c>
      <c r="I146" s="15" t="s">
        <v>1212</v>
      </c>
      <c r="J146" s="16">
        <v>1730</v>
      </c>
      <c r="K146" s="15" t="s">
        <v>1213</v>
      </c>
      <c r="L146" s="16">
        <v>1730022</v>
      </c>
      <c r="M146" s="15" t="s">
        <v>1240</v>
      </c>
      <c r="N146" s="15" t="s">
        <v>1241</v>
      </c>
      <c r="O146" s="16" t="s">
        <v>1216</v>
      </c>
      <c r="P146" s="16" t="s">
        <v>1217</v>
      </c>
      <c r="Q146" s="16" t="s">
        <v>1218</v>
      </c>
      <c r="R146" s="16">
        <v>208482</v>
      </c>
      <c r="S146" s="16">
        <v>2551360</v>
      </c>
      <c r="T146" s="16" t="s">
        <v>1235</v>
      </c>
      <c r="U146" s="16" t="s">
        <v>1157</v>
      </c>
      <c r="V146" s="16" t="str">
        <f t="shared" si="10"/>
        <v>D</v>
      </c>
      <c r="W146" s="16">
        <v>1</v>
      </c>
      <c r="X146" s="16"/>
      <c r="Y146" s="17" t="s">
        <v>399</v>
      </c>
      <c r="Z146" s="18" t="str">
        <f t="shared" si="14"/>
        <v>SRD_WV0003</v>
      </c>
      <c r="AA146" s="18" t="s">
        <v>118</v>
      </c>
      <c r="AB146" s="18" t="s">
        <v>72</v>
      </c>
      <c r="AC146" s="19" t="str">
        <f t="shared" si="15"/>
        <v>WV</v>
      </c>
      <c r="AD146" s="19" t="str">
        <f t="shared" si="11"/>
        <v>IFEM02</v>
      </c>
      <c r="AE146" s="18" t="s">
        <v>1242</v>
      </c>
      <c r="AF146" s="20">
        <v>208482</v>
      </c>
      <c r="AG146" s="20">
        <v>2551360</v>
      </c>
      <c r="AH146" s="21" t="s">
        <v>1221</v>
      </c>
      <c r="AI146" s="18" t="s">
        <v>282</v>
      </c>
      <c r="AJ146" s="18" t="s">
        <v>1222</v>
      </c>
      <c r="AK146" s="19">
        <v>111</v>
      </c>
      <c r="AL146" s="19">
        <v>1</v>
      </c>
      <c r="AM146" s="20"/>
      <c r="AN146" s="22"/>
    </row>
    <row r="147" spans="1:40" ht="15.6" hidden="1" x14ac:dyDescent="0.3">
      <c r="A147" s="4" t="str">
        <f t="shared" si="13"/>
        <v>D1730004</v>
      </c>
      <c r="B147" s="11" t="s">
        <v>1243</v>
      </c>
      <c r="C147" s="12" t="s">
        <v>1244</v>
      </c>
      <c r="D147" s="12">
        <v>922</v>
      </c>
      <c r="E147" s="13" t="s">
        <v>63</v>
      </c>
      <c r="F147" s="14" t="s">
        <v>196</v>
      </c>
      <c r="G147" s="15" t="str">
        <f t="shared" si="12"/>
        <v>月兒溪(高市DF068)_月兒橋</v>
      </c>
      <c r="H147" s="15" t="s">
        <v>1245</v>
      </c>
      <c r="I147" s="15" t="s">
        <v>1212</v>
      </c>
      <c r="J147" s="16">
        <v>1730</v>
      </c>
      <c r="K147" s="15" t="s">
        <v>1246</v>
      </c>
      <c r="L147" s="16">
        <v>1730012</v>
      </c>
      <c r="M147" s="15" t="s">
        <v>1247</v>
      </c>
      <c r="N147" s="15" t="s">
        <v>1248</v>
      </c>
      <c r="O147" s="16" t="s">
        <v>1216</v>
      </c>
      <c r="P147" s="16" t="s">
        <v>1124</v>
      </c>
      <c r="Q147" s="16" t="s">
        <v>1249</v>
      </c>
      <c r="R147" s="16">
        <v>219104</v>
      </c>
      <c r="S147" s="16">
        <v>2571030</v>
      </c>
      <c r="T147" s="16" t="s">
        <v>1235</v>
      </c>
      <c r="U147" s="16" t="s">
        <v>1157</v>
      </c>
      <c r="V147" s="16" t="str">
        <f t="shared" si="10"/>
        <v>D</v>
      </c>
      <c r="W147" s="16">
        <v>1</v>
      </c>
      <c r="X147" s="16"/>
      <c r="Y147" s="17" t="s">
        <v>414</v>
      </c>
      <c r="Z147" s="18" t="str">
        <f t="shared" si="14"/>
        <v>SRD_WV0004</v>
      </c>
      <c r="AA147" s="18" t="s">
        <v>118</v>
      </c>
      <c r="AB147" s="18" t="s">
        <v>72</v>
      </c>
      <c r="AC147" s="19" t="str">
        <f t="shared" si="15"/>
        <v>WV</v>
      </c>
      <c r="AD147" s="19" t="str">
        <f t="shared" si="11"/>
        <v>IFEM02</v>
      </c>
      <c r="AE147" s="18" t="s">
        <v>1250</v>
      </c>
      <c r="AF147" s="20">
        <v>219104</v>
      </c>
      <c r="AG147" s="20">
        <v>2571030</v>
      </c>
      <c r="AH147" s="21" t="s">
        <v>1221</v>
      </c>
      <c r="AI147" s="18" t="s">
        <v>282</v>
      </c>
      <c r="AJ147" s="18" t="s">
        <v>1222</v>
      </c>
      <c r="AK147" s="19">
        <v>111</v>
      </c>
      <c r="AL147" s="19">
        <v>1</v>
      </c>
      <c r="AM147" s="20"/>
      <c r="AN147" s="22"/>
    </row>
    <row r="148" spans="1:40" ht="15.6" hidden="1" x14ac:dyDescent="0.3">
      <c r="A148" s="4" t="str">
        <f t="shared" si="13"/>
        <v>D1730005</v>
      </c>
      <c r="B148" s="11" t="s">
        <v>1251</v>
      </c>
      <c r="C148" s="12" t="s">
        <v>1252</v>
      </c>
      <c r="D148" s="12">
        <v>923</v>
      </c>
      <c r="E148" s="13" t="s">
        <v>63</v>
      </c>
      <c r="F148" s="14" t="s">
        <v>203</v>
      </c>
      <c r="G148" s="15" t="str">
        <f t="shared" si="12"/>
        <v>瑪雅溪(高市DF006)_無名橋02</v>
      </c>
      <c r="H148" s="15" t="s">
        <v>1253</v>
      </c>
      <c r="I148" s="15" t="s">
        <v>1212</v>
      </c>
      <c r="J148" s="16">
        <v>1730</v>
      </c>
      <c r="K148" s="15" t="s">
        <v>1246</v>
      </c>
      <c r="L148" s="16">
        <v>1730012</v>
      </c>
      <c r="M148" s="15" t="s">
        <v>1254</v>
      </c>
      <c r="N148" s="15" t="s">
        <v>1255</v>
      </c>
      <c r="O148" s="16" t="s">
        <v>1216</v>
      </c>
      <c r="P148" s="16" t="s">
        <v>1124</v>
      </c>
      <c r="Q148" s="16" t="s">
        <v>1249</v>
      </c>
      <c r="R148" s="16">
        <v>218894</v>
      </c>
      <c r="S148" s="16">
        <v>2570830</v>
      </c>
      <c r="T148" s="16" t="s">
        <v>1235</v>
      </c>
      <c r="U148" s="16" t="s">
        <v>1157</v>
      </c>
      <c r="V148" s="16" t="str">
        <f t="shared" si="10"/>
        <v>D</v>
      </c>
      <c r="W148" s="16">
        <v>1</v>
      </c>
      <c r="X148" s="16"/>
      <c r="Y148" s="17" t="s">
        <v>108</v>
      </c>
      <c r="Z148" s="18" t="str">
        <f t="shared" si="14"/>
        <v>SRD_WV0005</v>
      </c>
      <c r="AA148" s="18" t="s">
        <v>118</v>
      </c>
      <c r="AB148" s="18" t="s">
        <v>72</v>
      </c>
      <c r="AC148" s="19" t="str">
        <f t="shared" si="15"/>
        <v>WV</v>
      </c>
      <c r="AD148" s="19" t="str">
        <f t="shared" si="11"/>
        <v>IFEM02</v>
      </c>
      <c r="AE148" s="18" t="s">
        <v>1256</v>
      </c>
      <c r="AF148" s="20">
        <v>218894</v>
      </c>
      <c r="AG148" s="20">
        <v>2570830</v>
      </c>
      <c r="AH148" s="21" t="s">
        <v>1221</v>
      </c>
      <c r="AI148" s="18" t="s">
        <v>282</v>
      </c>
      <c r="AJ148" s="18" t="s">
        <v>1222</v>
      </c>
      <c r="AK148" s="19">
        <v>111</v>
      </c>
      <c r="AL148" s="19">
        <v>1</v>
      </c>
      <c r="AM148" s="20"/>
      <c r="AN148" s="22"/>
    </row>
    <row r="149" spans="1:40" ht="15.6" hidden="1" x14ac:dyDescent="0.3">
      <c r="A149" s="4" t="str">
        <f t="shared" si="13"/>
        <v>D1730006</v>
      </c>
      <c r="B149" s="11" t="s">
        <v>1257</v>
      </c>
      <c r="C149" s="12" t="s">
        <v>1258</v>
      </c>
      <c r="D149" s="12">
        <v>927</v>
      </c>
      <c r="E149" s="13" t="s">
        <v>63</v>
      </c>
      <c r="F149" s="14" t="s">
        <v>215</v>
      </c>
      <c r="G149" s="15" t="str">
        <f t="shared" si="12"/>
        <v>頂荖濃野溪(高市DF097)_頂濃橋</v>
      </c>
      <c r="H149" s="15" t="s">
        <v>1259</v>
      </c>
      <c r="I149" s="15" t="s">
        <v>1212</v>
      </c>
      <c r="J149" s="16">
        <v>1730</v>
      </c>
      <c r="K149" s="15" t="s">
        <v>1260</v>
      </c>
      <c r="L149" s="16">
        <v>1730023</v>
      </c>
      <c r="M149" s="15" t="s">
        <v>1261</v>
      </c>
      <c r="N149" s="15" t="s">
        <v>1262</v>
      </c>
      <c r="O149" s="16" t="s">
        <v>1216</v>
      </c>
      <c r="P149" s="16" t="s">
        <v>1263</v>
      </c>
      <c r="Q149" s="16" t="s">
        <v>1264</v>
      </c>
      <c r="R149" s="16">
        <v>217136</v>
      </c>
      <c r="S149" s="16">
        <v>2553870</v>
      </c>
      <c r="T149" s="16" t="s">
        <v>1235</v>
      </c>
      <c r="U149" s="16" t="s">
        <v>1157</v>
      </c>
      <c r="V149" s="16" t="str">
        <f t="shared" si="10"/>
        <v>D</v>
      </c>
      <c r="W149" s="16">
        <v>1</v>
      </c>
      <c r="X149" s="16"/>
      <c r="Y149" s="17" t="s">
        <v>1066</v>
      </c>
      <c r="Z149" s="18" t="str">
        <f t="shared" si="14"/>
        <v>SRD_WV0006</v>
      </c>
      <c r="AA149" s="18" t="s">
        <v>118</v>
      </c>
      <c r="AB149" s="18" t="s">
        <v>72</v>
      </c>
      <c r="AC149" s="19" t="str">
        <f t="shared" si="15"/>
        <v>WV</v>
      </c>
      <c r="AD149" s="19" t="str">
        <f t="shared" si="11"/>
        <v>IFEM02</v>
      </c>
      <c r="AE149" s="18" t="s">
        <v>1265</v>
      </c>
      <c r="AF149" s="20">
        <v>217136</v>
      </c>
      <c r="AG149" s="20">
        <v>2553870</v>
      </c>
      <c r="AH149" s="21" t="s">
        <v>1221</v>
      </c>
      <c r="AI149" s="18" t="s">
        <v>282</v>
      </c>
      <c r="AJ149" s="18" t="s">
        <v>1222</v>
      </c>
      <c r="AK149" s="19">
        <v>111</v>
      </c>
      <c r="AL149" s="19">
        <v>1</v>
      </c>
      <c r="AM149" s="20"/>
      <c r="AN149" s="22"/>
    </row>
    <row r="150" spans="1:40" ht="15.6" hidden="1" x14ac:dyDescent="0.3">
      <c r="A150" s="4" t="str">
        <f t="shared" si="13"/>
        <v>D1730007</v>
      </c>
      <c r="B150" s="11" t="s">
        <v>1266</v>
      </c>
      <c r="C150" s="12" t="s">
        <v>1267</v>
      </c>
      <c r="D150" s="12">
        <v>929</v>
      </c>
      <c r="E150" s="13" t="s">
        <v>63</v>
      </c>
      <c r="F150" s="14" t="s">
        <v>227</v>
      </c>
      <c r="G150" s="15" t="str">
        <f t="shared" si="12"/>
        <v>妙崇寺野溪(高市DF076)右岸支流_無名橋</v>
      </c>
      <c r="H150" s="15" t="s">
        <v>1268</v>
      </c>
      <c r="I150" s="15" t="s">
        <v>1212</v>
      </c>
      <c r="J150" s="16">
        <v>1730</v>
      </c>
      <c r="K150" s="15" t="s">
        <v>1269</v>
      </c>
      <c r="L150" s="16">
        <v>1730025</v>
      </c>
      <c r="M150" s="15" t="s">
        <v>1270</v>
      </c>
      <c r="N150" s="15" t="s">
        <v>481</v>
      </c>
      <c r="O150" s="16" t="s">
        <v>1216</v>
      </c>
      <c r="P150" s="16" t="s">
        <v>1263</v>
      </c>
      <c r="Q150" s="16" t="s">
        <v>1271</v>
      </c>
      <c r="R150" s="16">
        <v>216365</v>
      </c>
      <c r="S150" s="16">
        <v>2545850</v>
      </c>
      <c r="T150" s="16" t="s">
        <v>1272</v>
      </c>
      <c r="U150" s="16" t="s">
        <v>1157</v>
      </c>
      <c r="V150" s="16" t="str">
        <f t="shared" si="10"/>
        <v>D</v>
      </c>
      <c r="W150" s="16">
        <v>1</v>
      </c>
      <c r="X150" s="16"/>
      <c r="Y150" s="17" t="s">
        <v>129</v>
      </c>
      <c r="Z150" s="18" t="str">
        <f t="shared" si="14"/>
        <v>SRD_WV0007</v>
      </c>
      <c r="AA150" s="18" t="s">
        <v>118</v>
      </c>
      <c r="AB150" s="18" t="s">
        <v>72</v>
      </c>
      <c r="AC150" s="19" t="str">
        <f t="shared" si="15"/>
        <v>WV</v>
      </c>
      <c r="AD150" s="19" t="str">
        <f t="shared" si="11"/>
        <v>IFEM02</v>
      </c>
      <c r="AE150" s="18" t="s">
        <v>1273</v>
      </c>
      <c r="AF150" s="20">
        <v>216365</v>
      </c>
      <c r="AG150" s="20">
        <v>2545850</v>
      </c>
      <c r="AH150" s="21" t="s">
        <v>1274</v>
      </c>
      <c r="AI150" s="18" t="s">
        <v>282</v>
      </c>
      <c r="AJ150" s="18" t="s">
        <v>1222</v>
      </c>
      <c r="AK150" s="19">
        <v>111</v>
      </c>
      <c r="AL150" s="19">
        <v>1</v>
      </c>
      <c r="AM150" s="20"/>
      <c r="AN150" s="22"/>
    </row>
    <row r="151" spans="1:40" ht="15.6" hidden="1" x14ac:dyDescent="0.3">
      <c r="A151" s="4" t="str">
        <f t="shared" si="13"/>
        <v>D1730008</v>
      </c>
      <c r="B151" s="11" t="s">
        <v>1275</v>
      </c>
      <c r="C151" s="12" t="s">
        <v>1276</v>
      </c>
      <c r="D151" s="12">
        <v>928</v>
      </c>
      <c r="E151" s="13" t="s">
        <v>63</v>
      </c>
      <c r="F151" s="14" t="s">
        <v>233</v>
      </c>
      <c r="G151" s="15" t="str">
        <f t="shared" si="12"/>
        <v>妙崇寺野溪(高市DF076)左岸支流_防砂壩</v>
      </c>
      <c r="H151" s="15" t="s">
        <v>1277</v>
      </c>
      <c r="I151" s="15" t="s">
        <v>1212</v>
      </c>
      <c r="J151" s="16">
        <v>1730</v>
      </c>
      <c r="K151" s="15" t="s">
        <v>1269</v>
      </c>
      <c r="L151" s="16">
        <v>1730025</v>
      </c>
      <c r="M151" s="15" t="s">
        <v>1278</v>
      </c>
      <c r="N151" s="15" t="s">
        <v>330</v>
      </c>
      <c r="O151" s="16" t="s">
        <v>1216</v>
      </c>
      <c r="P151" s="16" t="s">
        <v>1263</v>
      </c>
      <c r="Q151" s="16" t="s">
        <v>1271</v>
      </c>
      <c r="R151" s="16">
        <v>216258</v>
      </c>
      <c r="S151" s="16">
        <v>2545580</v>
      </c>
      <c r="T151" s="16" t="s">
        <v>1272</v>
      </c>
      <c r="U151" s="16" t="s">
        <v>1157</v>
      </c>
      <c r="V151" s="16" t="str">
        <f t="shared" si="10"/>
        <v>D</v>
      </c>
      <c r="W151" s="16">
        <v>1</v>
      </c>
      <c r="X151" s="16"/>
      <c r="Y151" s="17" t="s">
        <v>1074</v>
      </c>
      <c r="Z151" s="18" t="str">
        <f t="shared" si="14"/>
        <v>SRD_WV0008</v>
      </c>
      <c r="AA151" s="18" t="s">
        <v>118</v>
      </c>
      <c r="AB151" s="18" t="s">
        <v>72</v>
      </c>
      <c r="AC151" s="19" t="str">
        <f t="shared" si="15"/>
        <v>WV</v>
      </c>
      <c r="AD151" s="19" t="str">
        <f t="shared" si="11"/>
        <v>IFEM02</v>
      </c>
      <c r="AE151" s="18" t="s">
        <v>1279</v>
      </c>
      <c r="AF151" s="20">
        <v>216258</v>
      </c>
      <c r="AG151" s="20">
        <v>2545580</v>
      </c>
      <c r="AH151" s="21" t="s">
        <v>1274</v>
      </c>
      <c r="AI151" s="18" t="s">
        <v>282</v>
      </c>
      <c r="AJ151" s="18" t="s">
        <v>1222</v>
      </c>
      <c r="AK151" s="19">
        <v>111</v>
      </c>
      <c r="AL151" s="19">
        <v>1</v>
      </c>
      <c r="AM151" s="20"/>
      <c r="AN151" s="22"/>
    </row>
    <row r="152" spans="1:40" ht="15.6" hidden="1" x14ac:dyDescent="0.3">
      <c r="A152" s="4" t="str">
        <f t="shared" si="13"/>
        <v>D1730009</v>
      </c>
      <c r="B152" s="11" t="s">
        <v>1280</v>
      </c>
      <c r="C152" s="12" t="s">
        <v>1281</v>
      </c>
      <c r="D152" s="12">
        <v>930</v>
      </c>
      <c r="E152" s="13" t="s">
        <v>63</v>
      </c>
      <c r="F152" s="14" t="s">
        <v>243</v>
      </c>
      <c r="G152" s="15" t="str">
        <f t="shared" si="12"/>
        <v>妙崇寺野溪(高市DF076)_舊潭二號橋</v>
      </c>
      <c r="H152" s="15" t="s">
        <v>1282</v>
      </c>
      <c r="I152" s="15" t="s">
        <v>1212</v>
      </c>
      <c r="J152" s="16">
        <v>1730</v>
      </c>
      <c r="K152" s="15" t="s">
        <v>1269</v>
      </c>
      <c r="L152" s="16">
        <v>1730025</v>
      </c>
      <c r="M152" s="15" t="s">
        <v>1283</v>
      </c>
      <c r="N152" s="15" t="s">
        <v>1284</v>
      </c>
      <c r="O152" s="16" t="s">
        <v>1216</v>
      </c>
      <c r="P152" s="16" t="s">
        <v>1263</v>
      </c>
      <c r="Q152" s="16" t="s">
        <v>1271</v>
      </c>
      <c r="R152" s="16">
        <v>215730</v>
      </c>
      <c r="S152" s="16">
        <v>2545620</v>
      </c>
      <c r="T152" s="16" t="s">
        <v>1272</v>
      </c>
      <c r="U152" s="16" t="s">
        <v>1157</v>
      </c>
      <c r="V152" s="16" t="str">
        <f t="shared" si="10"/>
        <v>D</v>
      </c>
      <c r="W152" s="16">
        <v>1</v>
      </c>
      <c r="X152" s="16"/>
      <c r="Y152" s="17" t="s">
        <v>1084</v>
      </c>
      <c r="Z152" s="18" t="str">
        <f t="shared" si="14"/>
        <v>SRD_WV0009</v>
      </c>
      <c r="AA152" s="18" t="s">
        <v>118</v>
      </c>
      <c r="AB152" s="18" t="s">
        <v>72</v>
      </c>
      <c r="AC152" s="19" t="str">
        <f t="shared" si="15"/>
        <v>WV</v>
      </c>
      <c r="AD152" s="19" t="str">
        <f t="shared" si="11"/>
        <v>IFEM02</v>
      </c>
      <c r="AE152" s="18" t="s">
        <v>1285</v>
      </c>
      <c r="AF152" s="20">
        <v>215730</v>
      </c>
      <c r="AG152" s="20">
        <v>2545620</v>
      </c>
      <c r="AH152" s="21" t="s">
        <v>1274</v>
      </c>
      <c r="AI152" s="18" t="s">
        <v>282</v>
      </c>
      <c r="AJ152" s="18" t="s">
        <v>1222</v>
      </c>
      <c r="AK152" s="19">
        <v>111</v>
      </c>
      <c r="AL152" s="19">
        <v>1</v>
      </c>
      <c r="AM152" s="20"/>
      <c r="AN152" s="22"/>
    </row>
    <row r="153" spans="1:40" ht="15.6" x14ac:dyDescent="0.3">
      <c r="A153" s="4" t="str">
        <f t="shared" si="13"/>
        <v>D1730010</v>
      </c>
      <c r="B153" s="11" t="s">
        <v>1286</v>
      </c>
      <c r="C153" s="12" t="s">
        <v>1287</v>
      </c>
      <c r="D153" s="27" t="s">
        <v>1288</v>
      </c>
      <c r="E153" s="13" t="s">
        <v>63</v>
      </c>
      <c r="F153" s="14" t="s">
        <v>251</v>
      </c>
      <c r="G153" s="15" t="str">
        <f t="shared" si="12"/>
        <v>霧大二號溪_霧台霧大二號橋上游防砂壩</v>
      </c>
      <c r="H153" s="15" t="s">
        <v>1289</v>
      </c>
      <c r="I153" s="15" t="s">
        <v>1290</v>
      </c>
      <c r="J153" s="16">
        <v>1730</v>
      </c>
      <c r="K153" s="15" t="s">
        <v>1291</v>
      </c>
      <c r="L153" s="16">
        <v>1730047</v>
      </c>
      <c r="M153" s="29" t="s">
        <v>1292</v>
      </c>
      <c r="N153" s="29" t="s">
        <v>1293</v>
      </c>
      <c r="O153" s="16" t="s">
        <v>1294</v>
      </c>
      <c r="P153" s="16" t="s">
        <v>1295</v>
      </c>
      <c r="Q153" s="16" t="s">
        <v>1296</v>
      </c>
      <c r="R153" s="16">
        <v>224199</v>
      </c>
      <c r="S153" s="16">
        <v>2516848</v>
      </c>
      <c r="T153" s="16" t="s">
        <v>1297</v>
      </c>
      <c r="U153" s="16" t="s">
        <v>1157</v>
      </c>
      <c r="V153" s="16" t="str">
        <f t="shared" si="10"/>
        <v>D</v>
      </c>
      <c r="W153" s="16">
        <v>1</v>
      </c>
      <c r="X153" s="16"/>
      <c r="Y153" s="17" t="s">
        <v>1104</v>
      </c>
      <c r="Z153" s="18" t="str">
        <f t="shared" si="14"/>
        <v>SRD_W0010</v>
      </c>
      <c r="AA153" s="18" t="s">
        <v>296</v>
      </c>
      <c r="AB153" s="18" t="s">
        <v>382</v>
      </c>
      <c r="AC153" s="19" t="str">
        <f t="shared" si="15"/>
        <v>W</v>
      </c>
      <c r="AD153" s="19" t="str">
        <f t="shared" si="11"/>
        <v>SINO01</v>
      </c>
      <c r="AE153" s="20" t="s">
        <v>1298</v>
      </c>
      <c r="AF153" s="20">
        <v>224199</v>
      </c>
      <c r="AG153" s="20">
        <v>2516848</v>
      </c>
      <c r="AH153" s="21" t="s">
        <v>1299</v>
      </c>
      <c r="AI153" s="18" t="s">
        <v>1300</v>
      </c>
      <c r="AJ153" s="18" t="s">
        <v>1301</v>
      </c>
      <c r="AK153" s="19">
        <v>111</v>
      </c>
      <c r="AL153" s="19">
        <v>1</v>
      </c>
      <c r="AM153" s="20"/>
      <c r="AN153" s="22"/>
    </row>
    <row r="154" spans="1:40" ht="15.6" x14ac:dyDescent="0.3">
      <c r="A154" s="4" t="str">
        <f t="shared" si="13"/>
        <v>D1730010</v>
      </c>
      <c r="B154" s="11" t="s">
        <v>1302</v>
      </c>
      <c r="C154" s="12" t="s">
        <v>1287</v>
      </c>
      <c r="D154" s="27" t="s">
        <v>1303</v>
      </c>
      <c r="E154" s="13" t="s">
        <v>63</v>
      </c>
      <c r="F154" s="14" t="s">
        <v>251</v>
      </c>
      <c r="G154" s="15" t="str">
        <f t="shared" si="12"/>
        <v>霧大二號溪_霧台霧大二號橋上游防砂壩</v>
      </c>
      <c r="H154" s="15" t="s">
        <v>1289</v>
      </c>
      <c r="I154" s="15" t="s">
        <v>1290</v>
      </c>
      <c r="J154" s="16">
        <v>1730</v>
      </c>
      <c r="K154" s="15" t="s">
        <v>1291</v>
      </c>
      <c r="L154" s="16">
        <v>1730047</v>
      </c>
      <c r="M154" s="29" t="s">
        <v>1292</v>
      </c>
      <c r="N154" s="29" t="s">
        <v>1293</v>
      </c>
      <c r="O154" s="16" t="s">
        <v>1294</v>
      </c>
      <c r="P154" s="16" t="s">
        <v>1295</v>
      </c>
      <c r="Q154" s="16" t="s">
        <v>1296</v>
      </c>
      <c r="R154" s="16">
        <v>224199</v>
      </c>
      <c r="S154" s="16">
        <v>2516848</v>
      </c>
      <c r="T154" s="16" t="s">
        <v>1297</v>
      </c>
      <c r="U154" s="16" t="s">
        <v>1157</v>
      </c>
      <c r="V154" s="16" t="str">
        <f t="shared" ref="V154:V193" si="16">IF(U154="臺北分局","A",IF(U154="臺中分局","B",IF(U154="南投分局","C",IF(U154="臺南分局","D",IF(U154="臺東分局","E",IF(U154="花蓮分局","F","總局"))))))</f>
        <v>D</v>
      </c>
      <c r="W154" s="16">
        <v>1</v>
      </c>
      <c r="X154" s="16"/>
      <c r="Y154" s="17" t="s">
        <v>71</v>
      </c>
      <c r="Z154" s="18" t="str">
        <f t="shared" si="14"/>
        <v>SRD_S0002</v>
      </c>
      <c r="AA154" s="18" t="s">
        <v>304</v>
      </c>
      <c r="AB154" s="18" t="s">
        <v>305</v>
      </c>
      <c r="AC154" s="19" t="str">
        <f t="shared" si="15"/>
        <v>S</v>
      </c>
      <c r="AD154" s="19" t="str">
        <f t="shared" si="11"/>
        <v>SINO02</v>
      </c>
      <c r="AE154" s="20" t="s">
        <v>1298</v>
      </c>
      <c r="AF154" s="20">
        <v>224199</v>
      </c>
      <c r="AG154" s="20">
        <v>2516848</v>
      </c>
      <c r="AH154" s="21" t="s">
        <v>1299</v>
      </c>
      <c r="AI154" s="18" t="s">
        <v>1300</v>
      </c>
      <c r="AJ154" s="18" t="s">
        <v>1301</v>
      </c>
      <c r="AK154" s="19">
        <v>111</v>
      </c>
      <c r="AL154" s="19">
        <v>1</v>
      </c>
      <c r="AM154" s="20"/>
      <c r="AN154" s="22"/>
    </row>
    <row r="155" spans="1:40" ht="15.6" x14ac:dyDescent="0.3">
      <c r="A155" s="4" t="str">
        <f t="shared" si="13"/>
        <v>D1730011</v>
      </c>
      <c r="B155" s="11" t="s">
        <v>1304</v>
      </c>
      <c r="C155" s="12" t="s">
        <v>1305</v>
      </c>
      <c r="D155" s="27" t="s">
        <v>1306</v>
      </c>
      <c r="E155" s="13" t="s">
        <v>63</v>
      </c>
      <c r="F155" s="31" t="s">
        <v>1307</v>
      </c>
      <c r="G155" s="15" t="str">
        <f t="shared" si="12"/>
        <v>霧大二號溪_霧台霧大二號橋下游護岸</v>
      </c>
      <c r="H155" s="15" t="s">
        <v>1308</v>
      </c>
      <c r="I155" s="15" t="s">
        <v>1290</v>
      </c>
      <c r="J155" s="16">
        <v>1730</v>
      </c>
      <c r="K155" s="15" t="s">
        <v>1291</v>
      </c>
      <c r="L155" s="16">
        <v>1730047</v>
      </c>
      <c r="M155" s="29" t="s">
        <v>1292</v>
      </c>
      <c r="N155" s="29" t="s">
        <v>1309</v>
      </c>
      <c r="O155" s="16" t="s">
        <v>1294</v>
      </c>
      <c r="P155" s="16" t="s">
        <v>1295</v>
      </c>
      <c r="Q155" s="16" t="s">
        <v>1296</v>
      </c>
      <c r="R155" s="42">
        <v>224195</v>
      </c>
      <c r="S155" s="42">
        <v>2516883</v>
      </c>
      <c r="T155" s="16" t="s">
        <v>1310</v>
      </c>
      <c r="U155" s="16" t="s">
        <v>1157</v>
      </c>
      <c r="V155" s="16" t="str">
        <f t="shared" si="16"/>
        <v>D</v>
      </c>
      <c r="W155" s="16">
        <v>1</v>
      </c>
      <c r="X155" s="16"/>
      <c r="Y155" s="17" t="s">
        <v>161</v>
      </c>
      <c r="Z155" s="18" t="str">
        <f t="shared" si="14"/>
        <v>SRD_W0011</v>
      </c>
      <c r="AA155" s="18" t="s">
        <v>296</v>
      </c>
      <c r="AB155" s="18" t="s">
        <v>382</v>
      </c>
      <c r="AC155" s="19" t="str">
        <f t="shared" si="15"/>
        <v>W</v>
      </c>
      <c r="AD155" s="19" t="str">
        <f t="shared" ref="AD155:AD167" si="17">IF(AND(AA155="雷達波水位流速計",AB155="水位"),"IFEM01",IF(AND(AA155="雷達波水位流速計",AB155="水位、流速"),"IFEM02",IF(AND(AA155="超音波水位計",AB155="水位"),"SINO01",IF(AND(AA155="光感式濁度計",AB155="濁度"),"SINO02","其他"))))</f>
        <v>SINO01</v>
      </c>
      <c r="AE155" s="20" t="s">
        <v>1311</v>
      </c>
      <c r="AF155" s="43">
        <v>224195</v>
      </c>
      <c r="AG155" s="43">
        <v>2516883</v>
      </c>
      <c r="AH155" s="21" t="s">
        <v>1312</v>
      </c>
      <c r="AI155" s="18" t="s">
        <v>1222</v>
      </c>
      <c r="AJ155" s="18"/>
      <c r="AK155" s="19"/>
      <c r="AL155" s="19">
        <v>1</v>
      </c>
      <c r="AM155" s="20"/>
      <c r="AN155" s="22"/>
    </row>
    <row r="156" spans="1:40" ht="15.6" x14ac:dyDescent="0.3">
      <c r="A156" s="4" t="str">
        <f t="shared" si="13"/>
        <v>D1730012</v>
      </c>
      <c r="B156" s="11" t="s">
        <v>1313</v>
      </c>
      <c r="C156" s="12" t="s">
        <v>1314</v>
      </c>
      <c r="D156" s="27" t="s">
        <v>1315</v>
      </c>
      <c r="E156" s="13" t="s">
        <v>63</v>
      </c>
      <c r="F156" s="31" t="s">
        <v>1316</v>
      </c>
      <c r="G156" s="15" t="str">
        <f t="shared" si="12"/>
        <v>霧瓦娜溪_霧瓦娜溪匯流口防砂壩</v>
      </c>
      <c r="H156" s="15" t="s">
        <v>1317</v>
      </c>
      <c r="I156" s="15" t="s">
        <v>1290</v>
      </c>
      <c r="J156" s="16">
        <v>1730</v>
      </c>
      <c r="K156" s="15" t="s">
        <v>1318</v>
      </c>
      <c r="L156" s="16">
        <v>1730038</v>
      </c>
      <c r="M156" s="29" t="s">
        <v>1319</v>
      </c>
      <c r="N156" s="29" t="s">
        <v>1320</v>
      </c>
      <c r="O156" s="16" t="s">
        <v>1123</v>
      </c>
      <c r="P156" s="16" t="s">
        <v>1321</v>
      </c>
      <c r="Q156" s="16" t="s">
        <v>1322</v>
      </c>
      <c r="R156" s="16">
        <v>215844</v>
      </c>
      <c r="S156" s="16">
        <v>2531215</v>
      </c>
      <c r="T156" s="16" t="s">
        <v>1323</v>
      </c>
      <c r="U156" s="16" t="s">
        <v>1157</v>
      </c>
      <c r="V156" s="16" t="str">
        <f t="shared" si="16"/>
        <v>D</v>
      </c>
      <c r="W156" s="16">
        <v>1</v>
      </c>
      <c r="X156" s="16"/>
      <c r="Y156" s="17" t="s">
        <v>1044</v>
      </c>
      <c r="Z156" s="18" t="str">
        <f t="shared" si="14"/>
        <v>SRD_W0012</v>
      </c>
      <c r="AA156" s="18" t="s">
        <v>296</v>
      </c>
      <c r="AB156" s="18" t="s">
        <v>382</v>
      </c>
      <c r="AC156" s="19" t="str">
        <f t="shared" si="15"/>
        <v>W</v>
      </c>
      <c r="AD156" s="19" t="str">
        <f t="shared" si="17"/>
        <v>SINO01</v>
      </c>
      <c r="AE156" s="20" t="s">
        <v>1324</v>
      </c>
      <c r="AF156" s="20">
        <v>215844</v>
      </c>
      <c r="AG156" s="20">
        <v>2531215</v>
      </c>
      <c r="AH156" s="21" t="s">
        <v>1325</v>
      </c>
      <c r="AI156" s="18" t="s">
        <v>1222</v>
      </c>
      <c r="AJ156" s="18"/>
      <c r="AK156" s="19"/>
      <c r="AL156" s="19">
        <v>1</v>
      </c>
      <c r="AM156" s="20"/>
      <c r="AN156" s="22"/>
    </row>
    <row r="157" spans="1:40" ht="15.6" x14ac:dyDescent="0.3">
      <c r="A157" s="4" t="str">
        <f t="shared" si="13"/>
        <v>D1730012</v>
      </c>
      <c r="B157" s="11" t="s">
        <v>1326</v>
      </c>
      <c r="C157" s="12" t="s">
        <v>1314</v>
      </c>
      <c r="D157" s="27" t="s">
        <v>1327</v>
      </c>
      <c r="E157" s="13" t="s">
        <v>63</v>
      </c>
      <c r="F157" s="31" t="s">
        <v>1316</v>
      </c>
      <c r="G157" s="15" t="str">
        <f t="shared" si="12"/>
        <v>霧瓦娜溪_霧瓦娜溪匯流口防砂壩</v>
      </c>
      <c r="H157" s="15" t="s">
        <v>1317</v>
      </c>
      <c r="I157" s="15" t="s">
        <v>1290</v>
      </c>
      <c r="J157" s="16">
        <v>1730</v>
      </c>
      <c r="K157" s="15" t="s">
        <v>1318</v>
      </c>
      <c r="L157" s="16">
        <v>1730038</v>
      </c>
      <c r="M157" s="29" t="s">
        <v>1319</v>
      </c>
      <c r="N157" s="29" t="s">
        <v>1328</v>
      </c>
      <c r="O157" s="16" t="s">
        <v>1123</v>
      </c>
      <c r="P157" s="16" t="s">
        <v>1321</v>
      </c>
      <c r="Q157" s="16" t="s">
        <v>1322</v>
      </c>
      <c r="R157" s="16">
        <v>215844</v>
      </c>
      <c r="S157" s="16">
        <v>2531215</v>
      </c>
      <c r="T157" s="16" t="s">
        <v>1323</v>
      </c>
      <c r="U157" s="16" t="s">
        <v>1157</v>
      </c>
      <c r="V157" s="16" t="str">
        <f t="shared" si="16"/>
        <v>D</v>
      </c>
      <c r="W157" s="16">
        <v>1</v>
      </c>
      <c r="X157" s="16"/>
      <c r="Y157" s="17" t="s">
        <v>399</v>
      </c>
      <c r="Z157" s="18" t="str">
        <f t="shared" si="14"/>
        <v>SRD_S0003</v>
      </c>
      <c r="AA157" s="18" t="s">
        <v>304</v>
      </c>
      <c r="AB157" s="18" t="s">
        <v>305</v>
      </c>
      <c r="AC157" s="19" t="str">
        <f t="shared" si="15"/>
        <v>S</v>
      </c>
      <c r="AD157" s="19" t="str">
        <f t="shared" si="17"/>
        <v>SINO02</v>
      </c>
      <c r="AE157" s="20" t="s">
        <v>1324</v>
      </c>
      <c r="AF157" s="20">
        <v>215844</v>
      </c>
      <c r="AG157" s="20">
        <v>2531215</v>
      </c>
      <c r="AH157" s="21" t="s">
        <v>1325</v>
      </c>
      <c r="AI157" s="18" t="s">
        <v>1222</v>
      </c>
      <c r="AJ157" s="18"/>
      <c r="AK157" s="19"/>
      <c r="AL157" s="19">
        <v>1</v>
      </c>
      <c r="AM157" s="20"/>
      <c r="AN157" s="22"/>
    </row>
    <row r="158" spans="1:40" ht="15.6" x14ac:dyDescent="0.3">
      <c r="A158" s="4" t="str">
        <f t="shared" si="13"/>
        <v>D1730013</v>
      </c>
      <c r="B158" s="11" t="s">
        <v>1329</v>
      </c>
      <c r="C158" s="12" t="s">
        <v>1314</v>
      </c>
      <c r="D158" s="27" t="s">
        <v>1330</v>
      </c>
      <c r="E158" s="13" t="s">
        <v>63</v>
      </c>
      <c r="F158" s="31" t="s">
        <v>1331</v>
      </c>
      <c r="G158" s="15" t="str">
        <f t="shared" si="12"/>
        <v>霧瓦娜溪_無名吊橋上游防砂壩</v>
      </c>
      <c r="H158" s="15" t="s">
        <v>1332</v>
      </c>
      <c r="I158" s="15" t="s">
        <v>1290</v>
      </c>
      <c r="J158" s="16">
        <v>1730</v>
      </c>
      <c r="K158" s="15" t="s">
        <v>1318</v>
      </c>
      <c r="L158" s="16">
        <v>1730038</v>
      </c>
      <c r="M158" s="29" t="s">
        <v>1319</v>
      </c>
      <c r="N158" s="29" t="s">
        <v>1333</v>
      </c>
      <c r="O158" s="16" t="s">
        <v>1123</v>
      </c>
      <c r="P158" s="16" t="s">
        <v>1321</v>
      </c>
      <c r="Q158" s="16" t="s">
        <v>1322</v>
      </c>
      <c r="R158" s="16">
        <v>216101</v>
      </c>
      <c r="S158" s="16">
        <v>2530985</v>
      </c>
      <c r="T158" s="16" t="s">
        <v>1323</v>
      </c>
      <c r="U158" s="16" t="s">
        <v>1157</v>
      </c>
      <c r="V158" s="16" t="str">
        <f t="shared" si="16"/>
        <v>D</v>
      </c>
      <c r="W158" s="16">
        <v>1</v>
      </c>
      <c r="X158" s="16"/>
      <c r="Y158" s="17" t="s">
        <v>182</v>
      </c>
      <c r="Z158" s="18" t="str">
        <f t="shared" si="14"/>
        <v>SRD_W0013</v>
      </c>
      <c r="AA158" s="18" t="s">
        <v>296</v>
      </c>
      <c r="AB158" s="18" t="s">
        <v>382</v>
      </c>
      <c r="AC158" s="19" t="str">
        <f t="shared" si="15"/>
        <v>W</v>
      </c>
      <c r="AD158" s="19" t="str">
        <f t="shared" si="17"/>
        <v>SINO01</v>
      </c>
      <c r="AE158" s="20" t="s">
        <v>1334</v>
      </c>
      <c r="AF158" s="20">
        <v>216101</v>
      </c>
      <c r="AG158" s="20">
        <v>2530985</v>
      </c>
      <c r="AH158" s="21" t="s">
        <v>1325</v>
      </c>
      <c r="AI158" s="18" t="s">
        <v>1222</v>
      </c>
      <c r="AJ158" s="18"/>
      <c r="AK158" s="19"/>
      <c r="AL158" s="19">
        <v>1</v>
      </c>
      <c r="AM158" s="20"/>
      <c r="AN158" s="22"/>
    </row>
    <row r="159" spans="1:40" ht="15.6" x14ac:dyDescent="0.3">
      <c r="A159" s="4" t="str">
        <f t="shared" si="13"/>
        <v>D1590001</v>
      </c>
      <c r="B159" s="11" t="s">
        <v>1335</v>
      </c>
      <c r="C159" s="12" t="s">
        <v>1336</v>
      </c>
      <c r="D159" s="27" t="s">
        <v>1337</v>
      </c>
      <c r="E159" s="12" t="s">
        <v>372</v>
      </c>
      <c r="F159" s="31" t="s">
        <v>101</v>
      </c>
      <c r="G159" s="15" t="str">
        <f t="shared" si="12"/>
        <v>白水溪_白水溪橋上游3號防砂壩</v>
      </c>
      <c r="H159" s="15" t="s">
        <v>1317</v>
      </c>
      <c r="I159" s="15" t="s">
        <v>1338</v>
      </c>
      <c r="J159" s="16">
        <v>1590</v>
      </c>
      <c r="K159" s="15" t="s">
        <v>1336</v>
      </c>
      <c r="L159" s="16">
        <v>1590001</v>
      </c>
      <c r="M159" s="29" t="s">
        <v>1339</v>
      </c>
      <c r="N159" s="29" t="s">
        <v>1340</v>
      </c>
      <c r="O159" s="16" t="s">
        <v>1341</v>
      </c>
      <c r="P159" s="16" t="s">
        <v>1342</v>
      </c>
      <c r="Q159" s="16" t="s">
        <v>1343</v>
      </c>
      <c r="R159" s="16">
        <v>197050</v>
      </c>
      <c r="S159" s="16">
        <v>2582589</v>
      </c>
      <c r="T159" s="16" t="s">
        <v>1344</v>
      </c>
      <c r="U159" s="16" t="s">
        <v>1157</v>
      </c>
      <c r="V159" s="16" t="str">
        <f t="shared" si="16"/>
        <v>D</v>
      </c>
      <c r="W159" s="16">
        <v>1</v>
      </c>
      <c r="X159" s="16"/>
      <c r="Y159" s="17" t="s">
        <v>192</v>
      </c>
      <c r="Z159" s="18" t="str">
        <f t="shared" si="14"/>
        <v>SRD_W0014</v>
      </c>
      <c r="AA159" s="18" t="s">
        <v>296</v>
      </c>
      <c r="AB159" s="18" t="s">
        <v>382</v>
      </c>
      <c r="AC159" s="19" t="str">
        <f t="shared" si="15"/>
        <v>W</v>
      </c>
      <c r="AD159" s="19" t="str">
        <f t="shared" si="17"/>
        <v>SINO01</v>
      </c>
      <c r="AE159" s="20" t="s">
        <v>1345</v>
      </c>
      <c r="AF159" s="20">
        <v>197050</v>
      </c>
      <c r="AG159" s="20">
        <v>2582589</v>
      </c>
      <c r="AH159" s="21" t="s">
        <v>1346</v>
      </c>
      <c r="AI159" s="18" t="s">
        <v>1222</v>
      </c>
      <c r="AJ159" s="18"/>
      <c r="AK159" s="19"/>
      <c r="AL159" s="19">
        <v>1</v>
      </c>
      <c r="AM159" s="20"/>
      <c r="AN159" s="22"/>
    </row>
    <row r="160" spans="1:40" ht="15.6" x14ac:dyDescent="0.3">
      <c r="A160" s="4" t="str">
        <f t="shared" si="13"/>
        <v>D1590001</v>
      </c>
      <c r="B160" s="11" t="s">
        <v>1347</v>
      </c>
      <c r="C160" s="12" t="s">
        <v>1336</v>
      </c>
      <c r="D160" s="27" t="s">
        <v>1348</v>
      </c>
      <c r="E160" s="12" t="s">
        <v>372</v>
      </c>
      <c r="F160" s="31" t="s">
        <v>101</v>
      </c>
      <c r="G160" s="15" t="str">
        <f t="shared" si="12"/>
        <v>白水溪_白水溪橋上游3號防砂壩</v>
      </c>
      <c r="H160" s="15" t="s">
        <v>1332</v>
      </c>
      <c r="I160" s="15" t="s">
        <v>1338</v>
      </c>
      <c r="J160" s="16">
        <v>1590</v>
      </c>
      <c r="K160" s="15" t="s">
        <v>1336</v>
      </c>
      <c r="L160" s="16">
        <v>1590001</v>
      </c>
      <c r="M160" s="29" t="s">
        <v>1339</v>
      </c>
      <c r="N160" s="29" t="s">
        <v>1340</v>
      </c>
      <c r="O160" s="16" t="s">
        <v>1341</v>
      </c>
      <c r="P160" s="16" t="s">
        <v>1342</v>
      </c>
      <c r="Q160" s="16" t="s">
        <v>1343</v>
      </c>
      <c r="R160" s="16">
        <v>197050</v>
      </c>
      <c r="S160" s="16">
        <v>2582589</v>
      </c>
      <c r="T160" s="16" t="s">
        <v>1344</v>
      </c>
      <c r="U160" s="16" t="s">
        <v>1157</v>
      </c>
      <c r="V160" s="16" t="str">
        <f t="shared" si="16"/>
        <v>D</v>
      </c>
      <c r="W160" s="16">
        <v>1</v>
      </c>
      <c r="X160" s="16"/>
      <c r="Y160" s="17" t="s">
        <v>414</v>
      </c>
      <c r="Z160" s="18" t="str">
        <f t="shared" si="14"/>
        <v>SRD_S0004</v>
      </c>
      <c r="AA160" s="18" t="s">
        <v>304</v>
      </c>
      <c r="AB160" s="18" t="s">
        <v>305</v>
      </c>
      <c r="AC160" s="19" t="str">
        <f t="shared" si="15"/>
        <v>S</v>
      </c>
      <c r="AD160" s="19" t="str">
        <f t="shared" si="17"/>
        <v>SINO02</v>
      </c>
      <c r="AE160" s="20" t="s">
        <v>1345</v>
      </c>
      <c r="AF160" s="20">
        <v>197050</v>
      </c>
      <c r="AG160" s="20">
        <v>2582589</v>
      </c>
      <c r="AH160" s="21" t="s">
        <v>1346</v>
      </c>
      <c r="AI160" s="18" t="s">
        <v>1222</v>
      </c>
      <c r="AJ160" s="18"/>
      <c r="AK160" s="19"/>
      <c r="AL160" s="19">
        <v>1</v>
      </c>
      <c r="AM160" s="20"/>
      <c r="AN160" s="22"/>
    </row>
    <row r="161" spans="1:40" ht="15.6" x14ac:dyDescent="0.3">
      <c r="A161" s="4" t="str">
        <f t="shared" si="13"/>
        <v>D1590002</v>
      </c>
      <c r="B161" s="11" t="s">
        <v>1349</v>
      </c>
      <c r="C161" s="12" t="s">
        <v>1336</v>
      </c>
      <c r="D161" s="27" t="s">
        <v>1350</v>
      </c>
      <c r="E161" s="12" t="s">
        <v>372</v>
      </c>
      <c r="F161" s="31" t="s">
        <v>317</v>
      </c>
      <c r="G161" s="15" t="str">
        <f t="shared" si="12"/>
        <v>白水溪_無名版橋</v>
      </c>
      <c r="H161" s="15" t="s">
        <v>1317</v>
      </c>
      <c r="I161" s="15" t="s">
        <v>1338</v>
      </c>
      <c r="J161" s="16">
        <v>1590</v>
      </c>
      <c r="K161" s="15" t="s">
        <v>1336</v>
      </c>
      <c r="L161" s="16">
        <v>1590001</v>
      </c>
      <c r="M161" s="29" t="s">
        <v>1339</v>
      </c>
      <c r="N161" s="29" t="s">
        <v>1351</v>
      </c>
      <c r="O161" s="16" t="s">
        <v>1341</v>
      </c>
      <c r="P161" s="16" t="s">
        <v>1342</v>
      </c>
      <c r="Q161" s="16" t="s">
        <v>1343</v>
      </c>
      <c r="R161" s="16">
        <v>199269</v>
      </c>
      <c r="S161" s="16">
        <v>2582665</v>
      </c>
      <c r="T161" s="16" t="s">
        <v>1344</v>
      </c>
      <c r="U161" s="16" t="s">
        <v>1157</v>
      </c>
      <c r="V161" s="16" t="str">
        <f t="shared" si="16"/>
        <v>D</v>
      </c>
      <c r="W161" s="16">
        <v>1</v>
      </c>
      <c r="X161" s="16"/>
      <c r="Y161" s="17" t="s">
        <v>199</v>
      </c>
      <c r="Z161" s="18" t="str">
        <f t="shared" si="14"/>
        <v>SRD_W0015</v>
      </c>
      <c r="AA161" s="18" t="s">
        <v>296</v>
      </c>
      <c r="AB161" s="18" t="s">
        <v>382</v>
      </c>
      <c r="AC161" s="19" t="str">
        <f t="shared" si="15"/>
        <v>W</v>
      </c>
      <c r="AD161" s="19" t="str">
        <f t="shared" si="17"/>
        <v>SINO01</v>
      </c>
      <c r="AE161" s="20" t="s">
        <v>1352</v>
      </c>
      <c r="AF161" s="20">
        <v>199269</v>
      </c>
      <c r="AG161" s="20">
        <v>2582665</v>
      </c>
      <c r="AH161" s="21" t="s">
        <v>1346</v>
      </c>
      <c r="AI161" s="18" t="s">
        <v>1222</v>
      </c>
      <c r="AJ161" s="18"/>
      <c r="AK161" s="19"/>
      <c r="AL161" s="19">
        <v>1</v>
      </c>
      <c r="AM161" s="20"/>
      <c r="AN161" s="22"/>
    </row>
    <row r="162" spans="1:40" ht="15.6" x14ac:dyDescent="0.3">
      <c r="A162" s="4" t="str">
        <f t="shared" si="13"/>
        <v>D1630002</v>
      </c>
      <c r="B162" s="11" t="s">
        <v>1353</v>
      </c>
      <c r="C162" s="12" t="s">
        <v>1354</v>
      </c>
      <c r="D162" s="27" t="s">
        <v>1355</v>
      </c>
      <c r="E162" s="12" t="s">
        <v>372</v>
      </c>
      <c r="F162" s="31" t="s">
        <v>317</v>
      </c>
      <c r="G162" s="15" t="str">
        <f t="shared" si="12"/>
        <v>後堀溪_南化木瓜坑橋</v>
      </c>
      <c r="H162" s="15" t="s">
        <v>1356</v>
      </c>
      <c r="I162" s="15" t="s">
        <v>1059</v>
      </c>
      <c r="J162" s="16">
        <v>1630</v>
      </c>
      <c r="K162" s="15" t="s">
        <v>1357</v>
      </c>
      <c r="L162" s="16">
        <v>1630012</v>
      </c>
      <c r="M162" s="29" t="s">
        <v>1358</v>
      </c>
      <c r="N162" s="29" t="s">
        <v>1359</v>
      </c>
      <c r="O162" s="16" t="s">
        <v>1341</v>
      </c>
      <c r="P162" s="16" t="s">
        <v>1360</v>
      </c>
      <c r="Q162" s="16" t="s">
        <v>1361</v>
      </c>
      <c r="R162" s="16">
        <v>209882</v>
      </c>
      <c r="S162" s="16">
        <v>2567332</v>
      </c>
      <c r="T162" s="16" t="s">
        <v>1362</v>
      </c>
      <c r="U162" s="16" t="s">
        <v>1157</v>
      </c>
      <c r="V162" s="16" t="str">
        <f t="shared" si="16"/>
        <v>D</v>
      </c>
      <c r="W162" s="16">
        <v>1</v>
      </c>
      <c r="X162" s="16"/>
      <c r="Y162" s="17" t="s">
        <v>211</v>
      </c>
      <c r="Z162" s="18" t="str">
        <f t="shared" si="14"/>
        <v>SRD_W0016</v>
      </c>
      <c r="AA162" s="18" t="s">
        <v>296</v>
      </c>
      <c r="AB162" s="18" t="s">
        <v>1363</v>
      </c>
      <c r="AC162" s="19" t="str">
        <f t="shared" si="15"/>
        <v>W</v>
      </c>
      <c r="AD162" s="19" t="str">
        <f t="shared" si="17"/>
        <v>SINO01</v>
      </c>
      <c r="AE162" s="20" t="s">
        <v>1359</v>
      </c>
      <c r="AF162" s="20">
        <v>209882</v>
      </c>
      <c r="AG162" s="20">
        <v>2567332</v>
      </c>
      <c r="AH162" s="20" t="s">
        <v>1362</v>
      </c>
      <c r="AI162" s="18" t="s">
        <v>634</v>
      </c>
      <c r="AJ162" s="18"/>
      <c r="AK162" s="19"/>
      <c r="AL162" s="19">
        <v>1</v>
      </c>
      <c r="AM162" s="20"/>
      <c r="AN162" s="22"/>
    </row>
    <row r="163" spans="1:40" ht="15.6" x14ac:dyDescent="0.3">
      <c r="A163" s="4" t="str">
        <f t="shared" si="13"/>
        <v>D1630002</v>
      </c>
      <c r="B163" s="11" t="s">
        <v>1364</v>
      </c>
      <c r="C163" s="12" t="s">
        <v>1354</v>
      </c>
      <c r="D163" s="27" t="s">
        <v>1365</v>
      </c>
      <c r="E163" s="12" t="s">
        <v>372</v>
      </c>
      <c r="F163" s="31" t="s">
        <v>317</v>
      </c>
      <c r="G163" s="15" t="str">
        <f t="shared" si="12"/>
        <v>後堀溪_南化木瓜坑橋</v>
      </c>
      <c r="H163" s="15" t="s">
        <v>1356</v>
      </c>
      <c r="I163" s="15" t="s">
        <v>1059</v>
      </c>
      <c r="J163" s="16">
        <v>1630</v>
      </c>
      <c r="K163" s="15" t="s">
        <v>1357</v>
      </c>
      <c r="L163" s="16">
        <v>1630012</v>
      </c>
      <c r="M163" s="29" t="s">
        <v>1358</v>
      </c>
      <c r="N163" s="29" t="s">
        <v>1359</v>
      </c>
      <c r="O163" s="16" t="s">
        <v>1341</v>
      </c>
      <c r="P163" s="16" t="s">
        <v>1360</v>
      </c>
      <c r="Q163" s="16" t="s">
        <v>1361</v>
      </c>
      <c r="R163" s="16">
        <v>209882</v>
      </c>
      <c r="S163" s="16">
        <v>2567332</v>
      </c>
      <c r="T163" s="16" t="s">
        <v>1362</v>
      </c>
      <c r="U163" s="16" t="s">
        <v>1157</v>
      </c>
      <c r="V163" s="16" t="str">
        <f t="shared" si="16"/>
        <v>D</v>
      </c>
      <c r="W163" s="16">
        <v>1</v>
      </c>
      <c r="X163" s="16"/>
      <c r="Y163" s="17" t="s">
        <v>108</v>
      </c>
      <c r="Z163" s="18" t="str">
        <f t="shared" si="14"/>
        <v>SRD_S0005</v>
      </c>
      <c r="AA163" s="18" t="s">
        <v>304</v>
      </c>
      <c r="AB163" s="18" t="s">
        <v>1142</v>
      </c>
      <c r="AC163" s="19" t="str">
        <f t="shared" si="15"/>
        <v>S</v>
      </c>
      <c r="AD163" s="19" t="str">
        <f t="shared" si="17"/>
        <v>SINO02</v>
      </c>
      <c r="AE163" s="20" t="s">
        <v>1359</v>
      </c>
      <c r="AF163" s="20">
        <v>209882</v>
      </c>
      <c r="AG163" s="20">
        <v>2567332</v>
      </c>
      <c r="AH163" s="20" t="s">
        <v>1362</v>
      </c>
      <c r="AI163" s="18" t="s">
        <v>634</v>
      </c>
      <c r="AJ163" s="18"/>
      <c r="AK163" s="19"/>
      <c r="AL163" s="19">
        <v>1</v>
      </c>
      <c r="AM163" s="20"/>
      <c r="AN163" s="22"/>
    </row>
    <row r="164" spans="1:40" ht="15.6" x14ac:dyDescent="0.3">
      <c r="A164" s="4" t="str">
        <f t="shared" si="13"/>
        <v>D1630003</v>
      </c>
      <c r="B164" s="11" t="s">
        <v>1366</v>
      </c>
      <c r="C164" s="12" t="s">
        <v>1354</v>
      </c>
      <c r="D164" s="27" t="s">
        <v>1367</v>
      </c>
      <c r="E164" s="12" t="s">
        <v>372</v>
      </c>
      <c r="F164" s="31" t="s">
        <v>778</v>
      </c>
      <c r="G164" s="15" t="str">
        <f t="shared" si="12"/>
        <v>平坑溪_南化平坑水泥橋</v>
      </c>
      <c r="H164" s="15" t="s">
        <v>1368</v>
      </c>
      <c r="I164" s="15" t="s">
        <v>1059</v>
      </c>
      <c r="J164" s="16">
        <v>1630</v>
      </c>
      <c r="K164" s="15" t="s">
        <v>1357</v>
      </c>
      <c r="L164" s="16">
        <v>1630012</v>
      </c>
      <c r="M164" s="29" t="s">
        <v>1369</v>
      </c>
      <c r="N164" s="29" t="s">
        <v>1370</v>
      </c>
      <c r="O164" s="16" t="s">
        <v>1341</v>
      </c>
      <c r="P164" s="16" t="s">
        <v>1360</v>
      </c>
      <c r="Q164" s="16" t="s">
        <v>1361</v>
      </c>
      <c r="R164" s="16">
        <v>209540</v>
      </c>
      <c r="S164" s="16">
        <v>2564160</v>
      </c>
      <c r="T164" s="16" t="s">
        <v>1371</v>
      </c>
      <c r="U164" s="16" t="s">
        <v>1157</v>
      </c>
      <c r="V164" s="16" t="str">
        <f t="shared" si="16"/>
        <v>D</v>
      </c>
      <c r="W164" s="16">
        <v>1</v>
      </c>
      <c r="X164" s="16"/>
      <c r="Y164" s="17" t="s">
        <v>223</v>
      </c>
      <c r="Z164" s="18" t="str">
        <f t="shared" si="14"/>
        <v>SRD_W0017</v>
      </c>
      <c r="AA164" s="18" t="s">
        <v>296</v>
      </c>
      <c r="AB164" s="18" t="s">
        <v>1363</v>
      </c>
      <c r="AC164" s="19" t="str">
        <f t="shared" si="15"/>
        <v>W</v>
      </c>
      <c r="AD164" s="19" t="str">
        <f t="shared" si="17"/>
        <v>SINO01</v>
      </c>
      <c r="AE164" s="20" t="s">
        <v>1370</v>
      </c>
      <c r="AF164" s="20">
        <v>209540</v>
      </c>
      <c r="AG164" s="20">
        <v>2564160</v>
      </c>
      <c r="AH164" s="20" t="s">
        <v>1371</v>
      </c>
      <c r="AI164" s="18" t="s">
        <v>634</v>
      </c>
      <c r="AJ164" s="18"/>
      <c r="AK164" s="19"/>
      <c r="AL164" s="19">
        <v>1</v>
      </c>
      <c r="AM164" s="20"/>
      <c r="AN164" s="22"/>
    </row>
    <row r="165" spans="1:40" ht="15.6" x14ac:dyDescent="0.3">
      <c r="A165" s="4" t="str">
        <f t="shared" si="13"/>
        <v>D1630003</v>
      </c>
      <c r="B165" s="11" t="s">
        <v>1372</v>
      </c>
      <c r="C165" s="12" t="s">
        <v>1354</v>
      </c>
      <c r="D165" s="27" t="s">
        <v>1373</v>
      </c>
      <c r="E165" s="12" t="s">
        <v>372</v>
      </c>
      <c r="F165" s="31" t="s">
        <v>778</v>
      </c>
      <c r="G165" s="15" t="str">
        <f t="shared" si="12"/>
        <v>平坑溪_南化平坑水泥橋</v>
      </c>
      <c r="H165" s="15" t="s">
        <v>1368</v>
      </c>
      <c r="I165" s="15" t="s">
        <v>1059</v>
      </c>
      <c r="J165" s="16">
        <v>1630</v>
      </c>
      <c r="K165" s="15" t="s">
        <v>1357</v>
      </c>
      <c r="L165" s="16">
        <v>1630012</v>
      </c>
      <c r="M165" s="29" t="s">
        <v>1369</v>
      </c>
      <c r="N165" s="29" t="s">
        <v>1370</v>
      </c>
      <c r="O165" s="16" t="s">
        <v>1341</v>
      </c>
      <c r="P165" s="16" t="s">
        <v>1360</v>
      </c>
      <c r="Q165" s="16" t="s">
        <v>1361</v>
      </c>
      <c r="R165" s="16">
        <v>209540</v>
      </c>
      <c r="S165" s="16">
        <v>2564160</v>
      </c>
      <c r="T165" s="16" t="s">
        <v>1371</v>
      </c>
      <c r="U165" s="16" t="s">
        <v>1157</v>
      </c>
      <c r="V165" s="16" t="str">
        <f t="shared" si="16"/>
        <v>D</v>
      </c>
      <c r="W165" s="16">
        <v>1</v>
      </c>
      <c r="X165" s="16"/>
      <c r="Y165" s="17" t="s">
        <v>1066</v>
      </c>
      <c r="Z165" s="18" t="str">
        <f t="shared" si="14"/>
        <v>SRD_S0006</v>
      </c>
      <c r="AA165" s="18" t="s">
        <v>304</v>
      </c>
      <c r="AB165" s="18" t="s">
        <v>1142</v>
      </c>
      <c r="AC165" s="19" t="str">
        <f t="shared" si="15"/>
        <v>S</v>
      </c>
      <c r="AD165" s="19" t="str">
        <f t="shared" si="17"/>
        <v>SINO02</v>
      </c>
      <c r="AE165" s="20" t="s">
        <v>1370</v>
      </c>
      <c r="AF165" s="20">
        <v>209540</v>
      </c>
      <c r="AG165" s="20">
        <v>2564160</v>
      </c>
      <c r="AH165" s="20" t="s">
        <v>1371</v>
      </c>
      <c r="AI165" s="18" t="s">
        <v>634</v>
      </c>
      <c r="AJ165" s="18"/>
      <c r="AK165" s="19"/>
      <c r="AL165" s="19">
        <v>1</v>
      </c>
      <c r="AM165" s="20"/>
      <c r="AN165" s="22"/>
    </row>
    <row r="166" spans="1:40" ht="15.6" x14ac:dyDescent="0.3">
      <c r="A166" s="4" t="str">
        <f t="shared" si="13"/>
        <v>D1630004</v>
      </c>
      <c r="B166" s="11" t="s">
        <v>1374</v>
      </c>
      <c r="C166" s="12" t="s">
        <v>1354</v>
      </c>
      <c r="D166" s="27" t="s">
        <v>1375</v>
      </c>
      <c r="E166" s="12" t="s">
        <v>372</v>
      </c>
      <c r="F166" s="31" t="s">
        <v>1087</v>
      </c>
      <c r="G166" s="15" t="str">
        <f t="shared" si="12"/>
        <v>阿美仔坑溪_南化亞美坑橋上游防砂壩</v>
      </c>
      <c r="H166" s="15" t="s">
        <v>1376</v>
      </c>
      <c r="I166" s="15" t="s">
        <v>1059</v>
      </c>
      <c r="J166" s="16">
        <v>1630</v>
      </c>
      <c r="K166" s="15" t="s">
        <v>1357</v>
      </c>
      <c r="L166" s="16">
        <v>1630012</v>
      </c>
      <c r="M166" s="29" t="s">
        <v>1377</v>
      </c>
      <c r="N166" s="29" t="s">
        <v>1378</v>
      </c>
      <c r="O166" s="16" t="s">
        <v>1341</v>
      </c>
      <c r="P166" s="16" t="s">
        <v>1360</v>
      </c>
      <c r="Q166" s="16" t="s">
        <v>1361</v>
      </c>
      <c r="R166" s="16">
        <v>208630</v>
      </c>
      <c r="S166" s="16">
        <v>2562157</v>
      </c>
      <c r="T166" s="16" t="s">
        <v>1379</v>
      </c>
      <c r="U166" s="16" t="s">
        <v>1157</v>
      </c>
      <c r="V166" s="16" t="str">
        <f t="shared" si="16"/>
        <v>D</v>
      </c>
      <c r="W166" s="16">
        <v>1</v>
      </c>
      <c r="X166" s="16"/>
      <c r="Y166" s="17" t="s">
        <v>230</v>
      </c>
      <c r="Z166" s="18" t="str">
        <f t="shared" si="14"/>
        <v>SRD_W0018</v>
      </c>
      <c r="AA166" s="18" t="s">
        <v>296</v>
      </c>
      <c r="AB166" s="18" t="s">
        <v>1363</v>
      </c>
      <c r="AC166" s="19" t="str">
        <f t="shared" si="15"/>
        <v>W</v>
      </c>
      <c r="AD166" s="19" t="str">
        <f t="shared" si="17"/>
        <v>SINO01</v>
      </c>
      <c r="AE166" s="20" t="s">
        <v>1378</v>
      </c>
      <c r="AF166" s="20">
        <v>208630</v>
      </c>
      <c r="AG166" s="20">
        <v>2562157</v>
      </c>
      <c r="AH166" s="20" t="s">
        <v>1379</v>
      </c>
      <c r="AI166" s="18" t="s">
        <v>634</v>
      </c>
      <c r="AJ166" s="18"/>
      <c r="AK166" s="19"/>
      <c r="AL166" s="19">
        <v>1</v>
      </c>
      <c r="AM166" s="20"/>
      <c r="AN166" s="22"/>
    </row>
    <row r="167" spans="1:40" ht="15.6" x14ac:dyDescent="0.3">
      <c r="A167" s="4" t="str">
        <f t="shared" si="13"/>
        <v>D1630004</v>
      </c>
      <c r="B167" s="11" t="s">
        <v>1380</v>
      </c>
      <c r="C167" s="12" t="s">
        <v>1354</v>
      </c>
      <c r="D167" s="27" t="s">
        <v>1381</v>
      </c>
      <c r="E167" s="12" t="s">
        <v>372</v>
      </c>
      <c r="F167" s="31" t="s">
        <v>1087</v>
      </c>
      <c r="G167" s="15" t="str">
        <f t="shared" si="12"/>
        <v>阿美仔坑溪_南化亞美坑橋上游防砂壩</v>
      </c>
      <c r="H167" s="15" t="s">
        <v>1382</v>
      </c>
      <c r="I167" s="15" t="s">
        <v>1059</v>
      </c>
      <c r="J167" s="16">
        <v>1630</v>
      </c>
      <c r="K167" s="15" t="s">
        <v>1357</v>
      </c>
      <c r="L167" s="16">
        <v>1630012</v>
      </c>
      <c r="M167" s="15" t="s">
        <v>1377</v>
      </c>
      <c r="N167" s="15" t="s">
        <v>1378</v>
      </c>
      <c r="O167" s="16" t="s">
        <v>1341</v>
      </c>
      <c r="P167" s="16" t="s">
        <v>1360</v>
      </c>
      <c r="Q167" s="16" t="s">
        <v>1361</v>
      </c>
      <c r="R167" s="16">
        <v>208630</v>
      </c>
      <c r="S167" s="16">
        <v>2562157</v>
      </c>
      <c r="T167" s="16" t="s">
        <v>1379</v>
      </c>
      <c r="U167" s="16" t="s">
        <v>1157</v>
      </c>
      <c r="V167" s="16" t="str">
        <f t="shared" si="16"/>
        <v>D</v>
      </c>
      <c r="W167" s="16">
        <v>1</v>
      </c>
      <c r="X167" s="16"/>
      <c r="Y167" s="17" t="s">
        <v>129</v>
      </c>
      <c r="Z167" s="18" t="str">
        <f t="shared" si="14"/>
        <v>SRD_S0007</v>
      </c>
      <c r="AA167" s="18" t="s">
        <v>304</v>
      </c>
      <c r="AB167" s="18" t="s">
        <v>1142</v>
      </c>
      <c r="AC167" s="19" t="str">
        <f t="shared" si="15"/>
        <v>S</v>
      </c>
      <c r="AD167" s="19" t="str">
        <f t="shared" si="17"/>
        <v>SINO02</v>
      </c>
      <c r="AE167" s="18" t="s">
        <v>1378</v>
      </c>
      <c r="AF167" s="20">
        <v>208630</v>
      </c>
      <c r="AG167" s="20">
        <v>2562157</v>
      </c>
      <c r="AH167" s="20" t="s">
        <v>1379</v>
      </c>
      <c r="AI167" s="18" t="s">
        <v>634</v>
      </c>
      <c r="AJ167" s="18"/>
      <c r="AK167" s="19"/>
      <c r="AL167" s="19">
        <v>1</v>
      </c>
      <c r="AM167" s="20"/>
      <c r="AN167" s="22"/>
    </row>
    <row r="168" spans="1:40" ht="15.6" hidden="1" x14ac:dyDescent="0.3">
      <c r="A168" s="4" t="str">
        <f t="shared" si="13"/>
        <v>D1630005</v>
      </c>
      <c r="B168" s="11" t="s">
        <v>1383</v>
      </c>
      <c r="C168" s="12" t="s">
        <v>1354</v>
      </c>
      <c r="D168" s="12"/>
      <c r="E168" s="12" t="s">
        <v>372</v>
      </c>
      <c r="F168" s="31" t="s">
        <v>1107</v>
      </c>
      <c r="G168" s="15" t="str">
        <f t="shared" si="12"/>
        <v>後堀溪_關山15號橋</v>
      </c>
      <c r="H168" s="15" t="s">
        <v>1384</v>
      </c>
      <c r="I168" s="15" t="s">
        <v>1059</v>
      </c>
      <c r="J168" s="16">
        <v>1630</v>
      </c>
      <c r="K168" s="15" t="s">
        <v>1354</v>
      </c>
      <c r="L168" s="16">
        <v>1630012</v>
      </c>
      <c r="M168" s="29" t="s">
        <v>1385</v>
      </c>
      <c r="N168" s="29" t="s">
        <v>1386</v>
      </c>
      <c r="O168" s="16" t="s">
        <v>1341</v>
      </c>
      <c r="P168" s="16" t="s">
        <v>1183</v>
      </c>
      <c r="Q168" s="16" t="s">
        <v>1387</v>
      </c>
      <c r="R168" s="16">
        <v>209174</v>
      </c>
      <c r="S168" s="16">
        <v>2564667</v>
      </c>
      <c r="T168" s="16" t="s">
        <v>1388</v>
      </c>
      <c r="U168" s="16" t="s">
        <v>1157</v>
      </c>
      <c r="V168" s="16" t="str">
        <f t="shared" si="16"/>
        <v>D</v>
      </c>
      <c r="W168" s="16">
        <v>1</v>
      </c>
      <c r="X168" s="16"/>
      <c r="Y168" s="17" t="s">
        <v>1104</v>
      </c>
      <c r="Z168" s="18" t="str">
        <f t="shared" si="14"/>
        <v>SRD_WV0010</v>
      </c>
      <c r="AA168" s="18" t="s">
        <v>563</v>
      </c>
      <c r="AB168" s="18" t="s">
        <v>564</v>
      </c>
      <c r="AC168" s="19" t="str">
        <f t="shared" si="15"/>
        <v>WV</v>
      </c>
      <c r="AD168" s="19" t="s">
        <v>1389</v>
      </c>
      <c r="AE168" s="20" t="s">
        <v>1390</v>
      </c>
      <c r="AF168" s="20">
        <v>209174</v>
      </c>
      <c r="AG168" s="20">
        <v>2564667</v>
      </c>
      <c r="AH168" s="44" t="s">
        <v>1388</v>
      </c>
      <c r="AI168" s="18" t="s">
        <v>1391</v>
      </c>
      <c r="AJ168" s="18"/>
      <c r="AK168" s="19"/>
      <c r="AL168" s="19">
        <v>1</v>
      </c>
      <c r="AM168" s="20"/>
      <c r="AN168" s="22"/>
    </row>
    <row r="169" spans="1:40" ht="15.6" hidden="1" x14ac:dyDescent="0.3">
      <c r="A169" s="4" t="str">
        <f t="shared" si="13"/>
        <v>D1630005</v>
      </c>
      <c r="B169" s="11" t="s">
        <v>1392</v>
      </c>
      <c r="C169" s="12" t="s">
        <v>1354</v>
      </c>
      <c r="D169" s="12"/>
      <c r="E169" s="12" t="s">
        <v>372</v>
      </c>
      <c r="F169" s="31" t="s">
        <v>1107</v>
      </c>
      <c r="G169" s="15" t="str">
        <f t="shared" ref="G169:G193" si="18">CONCATENATE(M169,"_",N169)</f>
        <v>後堀溪_關山15號橋</v>
      </c>
      <c r="H169" s="15" t="s">
        <v>1384</v>
      </c>
      <c r="I169" s="15" t="s">
        <v>1059</v>
      </c>
      <c r="J169" s="16">
        <v>1630</v>
      </c>
      <c r="K169" s="15" t="s">
        <v>1354</v>
      </c>
      <c r="L169" s="16">
        <v>1630012</v>
      </c>
      <c r="M169" s="29" t="s">
        <v>1385</v>
      </c>
      <c r="N169" s="29" t="s">
        <v>1386</v>
      </c>
      <c r="O169" s="16" t="s">
        <v>1341</v>
      </c>
      <c r="P169" s="16" t="s">
        <v>1183</v>
      </c>
      <c r="Q169" s="16" t="s">
        <v>1387</v>
      </c>
      <c r="R169" s="16">
        <v>209174</v>
      </c>
      <c r="S169" s="16">
        <v>2564667</v>
      </c>
      <c r="T169" s="16" t="s">
        <v>1388</v>
      </c>
      <c r="U169" s="16" t="s">
        <v>1157</v>
      </c>
      <c r="V169" s="16" t="str">
        <f t="shared" si="16"/>
        <v>D</v>
      </c>
      <c r="W169" s="16">
        <v>1</v>
      </c>
      <c r="X169" s="16"/>
      <c r="Y169" s="17" t="s">
        <v>295</v>
      </c>
      <c r="Z169" s="18" t="str">
        <f t="shared" si="14"/>
        <v>SRD_P0001</v>
      </c>
      <c r="AA169" s="18" t="s">
        <v>1393</v>
      </c>
      <c r="AB169" s="18" t="s">
        <v>1394</v>
      </c>
      <c r="AC169" s="19" t="str">
        <f t="shared" si="15"/>
        <v>P</v>
      </c>
      <c r="AD169" s="19" t="s">
        <v>1395</v>
      </c>
      <c r="AE169" s="20" t="s">
        <v>1390</v>
      </c>
      <c r="AF169" s="20">
        <v>209174</v>
      </c>
      <c r="AG169" s="20">
        <v>2564667</v>
      </c>
      <c r="AH169" s="44" t="s">
        <v>1388</v>
      </c>
      <c r="AI169" s="18" t="s">
        <v>1391</v>
      </c>
      <c r="AJ169" s="18"/>
      <c r="AK169" s="19"/>
      <c r="AL169" s="19">
        <v>1</v>
      </c>
      <c r="AM169" s="20"/>
      <c r="AN169" s="22"/>
    </row>
    <row r="170" spans="1:40" ht="15.6" hidden="1" x14ac:dyDescent="0.3">
      <c r="A170" s="4" t="str">
        <f t="shared" si="13"/>
        <v>D1630005</v>
      </c>
      <c r="B170" s="11" t="s">
        <v>1396</v>
      </c>
      <c r="C170" s="12" t="s">
        <v>1354</v>
      </c>
      <c r="D170" s="12"/>
      <c r="E170" s="12" t="s">
        <v>372</v>
      </c>
      <c r="F170" s="31" t="s">
        <v>1107</v>
      </c>
      <c r="G170" s="15" t="str">
        <f t="shared" si="18"/>
        <v>後堀溪_關山15號橋</v>
      </c>
      <c r="H170" s="15" t="s">
        <v>1384</v>
      </c>
      <c r="I170" s="15" t="s">
        <v>1059</v>
      </c>
      <c r="J170" s="16">
        <v>1630</v>
      </c>
      <c r="K170" s="15" t="s">
        <v>1354</v>
      </c>
      <c r="L170" s="16">
        <v>1630012</v>
      </c>
      <c r="M170" s="29" t="s">
        <v>1385</v>
      </c>
      <c r="N170" s="29" t="s">
        <v>1386</v>
      </c>
      <c r="O170" s="16" t="s">
        <v>1341</v>
      </c>
      <c r="P170" s="16" t="s">
        <v>1183</v>
      </c>
      <c r="Q170" s="16" t="s">
        <v>1387</v>
      </c>
      <c r="R170" s="16">
        <v>209174</v>
      </c>
      <c r="S170" s="16">
        <v>2564667</v>
      </c>
      <c r="T170" s="16" t="s">
        <v>1388</v>
      </c>
      <c r="U170" s="16" t="s">
        <v>1157</v>
      </c>
      <c r="V170" s="16" t="str">
        <f t="shared" si="16"/>
        <v>D</v>
      </c>
      <c r="W170" s="16">
        <v>1</v>
      </c>
      <c r="X170" s="16"/>
      <c r="Y170" s="17" t="s">
        <v>1074</v>
      </c>
      <c r="Z170" s="18" t="str">
        <f t="shared" si="14"/>
        <v>SRD_S0008</v>
      </c>
      <c r="AA170" s="18" t="s">
        <v>304</v>
      </c>
      <c r="AB170" s="18" t="s">
        <v>1142</v>
      </c>
      <c r="AC170" s="19" t="str">
        <f t="shared" si="15"/>
        <v>S</v>
      </c>
      <c r="AD170" s="19" t="s">
        <v>1397</v>
      </c>
      <c r="AE170" s="20" t="s">
        <v>1398</v>
      </c>
      <c r="AF170" s="20">
        <v>209174</v>
      </c>
      <c r="AG170" s="20">
        <v>2564667</v>
      </c>
      <c r="AH170" s="44" t="s">
        <v>1388</v>
      </c>
      <c r="AI170" s="18" t="s">
        <v>1391</v>
      </c>
      <c r="AJ170" s="18"/>
      <c r="AK170" s="19"/>
      <c r="AL170" s="19">
        <v>1</v>
      </c>
      <c r="AM170" s="20"/>
      <c r="AN170" s="22"/>
    </row>
    <row r="171" spans="1:40" ht="15.6" hidden="1" x14ac:dyDescent="0.3">
      <c r="A171" s="4" t="str">
        <f t="shared" si="13"/>
        <v>E2130001</v>
      </c>
      <c r="B171" s="11" t="s">
        <v>1399</v>
      </c>
      <c r="C171" s="12" t="s">
        <v>1400</v>
      </c>
      <c r="D171" s="12"/>
      <c r="E171" s="13" t="s">
        <v>63</v>
      </c>
      <c r="F171" s="31" t="s">
        <v>101</v>
      </c>
      <c r="G171" s="15" t="str">
        <f t="shared" si="18"/>
        <v>大竹溪_芭芭菈苒橋</v>
      </c>
      <c r="H171" s="15" t="s">
        <v>1401</v>
      </c>
      <c r="I171" s="15" t="s">
        <v>1402</v>
      </c>
      <c r="J171" s="16">
        <v>2130</v>
      </c>
      <c r="K171" s="15" t="s">
        <v>1403</v>
      </c>
      <c r="L171" s="16">
        <v>2130003</v>
      </c>
      <c r="M171" s="29" t="s">
        <v>1402</v>
      </c>
      <c r="N171" s="29" t="s">
        <v>1404</v>
      </c>
      <c r="O171" s="16" t="s">
        <v>1405</v>
      </c>
      <c r="P171" s="16" t="s">
        <v>1406</v>
      </c>
      <c r="Q171" s="16" t="s">
        <v>1407</v>
      </c>
      <c r="R171" s="42">
        <v>236879.989999999</v>
      </c>
      <c r="S171" s="42">
        <v>2483089.594</v>
      </c>
      <c r="T171" s="16" t="s">
        <v>1408</v>
      </c>
      <c r="U171" s="16" t="s">
        <v>1409</v>
      </c>
      <c r="V171" s="16" t="str">
        <f t="shared" si="16"/>
        <v>E</v>
      </c>
      <c r="W171" s="16">
        <v>1</v>
      </c>
      <c r="X171" s="16"/>
      <c r="Y171" s="17" t="s">
        <v>295</v>
      </c>
      <c r="Z171" s="18" t="str">
        <f t="shared" si="14"/>
        <v>SRE_W0001</v>
      </c>
      <c r="AA171" s="18" t="s">
        <v>1410</v>
      </c>
      <c r="AB171" s="18" t="s">
        <v>1363</v>
      </c>
      <c r="AC171" s="19" t="str">
        <f t="shared" si="15"/>
        <v>W</v>
      </c>
      <c r="AD171" s="19" t="s">
        <v>1411</v>
      </c>
      <c r="AE171" s="20" t="s">
        <v>1412</v>
      </c>
      <c r="AF171" s="43">
        <v>236879.99</v>
      </c>
      <c r="AG171" s="43">
        <v>2483089.594</v>
      </c>
      <c r="AH171" s="44" t="s">
        <v>1408</v>
      </c>
      <c r="AI171" s="18" t="s">
        <v>1413</v>
      </c>
      <c r="AJ171" s="18"/>
      <c r="AK171" s="19"/>
      <c r="AL171" s="19">
        <v>1</v>
      </c>
      <c r="AM171" s="20"/>
      <c r="AN171" s="22"/>
    </row>
    <row r="172" spans="1:40" ht="15.6" hidden="1" x14ac:dyDescent="0.3">
      <c r="A172" s="4" t="str">
        <f t="shared" si="13"/>
        <v>E2130002</v>
      </c>
      <c r="B172" s="11" t="s">
        <v>1414</v>
      </c>
      <c r="C172" s="12" t="s">
        <v>1400</v>
      </c>
      <c r="D172" s="12"/>
      <c r="E172" s="13" t="s">
        <v>63</v>
      </c>
      <c r="F172" s="31" t="s">
        <v>317</v>
      </c>
      <c r="G172" s="15" t="str">
        <f t="shared" si="18"/>
        <v>新興野溪_新興橋</v>
      </c>
      <c r="H172" s="15" t="s">
        <v>1415</v>
      </c>
      <c r="I172" s="15" t="s">
        <v>1402</v>
      </c>
      <c r="J172" s="16">
        <v>2130</v>
      </c>
      <c r="K172" s="15" t="s">
        <v>1403</v>
      </c>
      <c r="L172" s="16">
        <v>2130003</v>
      </c>
      <c r="M172" s="29" t="s">
        <v>1416</v>
      </c>
      <c r="N172" s="29" t="s">
        <v>1417</v>
      </c>
      <c r="O172" s="16" t="s">
        <v>1405</v>
      </c>
      <c r="P172" s="16" t="s">
        <v>1406</v>
      </c>
      <c r="Q172" s="16" t="s">
        <v>1407</v>
      </c>
      <c r="R172" s="42">
        <v>237257.77600000001</v>
      </c>
      <c r="S172" s="42">
        <v>2482544.6049999902</v>
      </c>
      <c r="T172" s="16" t="s">
        <v>1408</v>
      </c>
      <c r="U172" s="16" t="s">
        <v>1409</v>
      </c>
      <c r="V172" s="16" t="str">
        <f t="shared" si="16"/>
        <v>E</v>
      </c>
      <c r="W172" s="16">
        <v>1</v>
      </c>
      <c r="X172" s="16"/>
      <c r="Y172" s="17" t="s">
        <v>71</v>
      </c>
      <c r="Z172" s="18" t="str">
        <f t="shared" si="14"/>
        <v>SRE_W0002</v>
      </c>
      <c r="AA172" s="18" t="s">
        <v>1410</v>
      </c>
      <c r="AB172" s="18" t="s">
        <v>1363</v>
      </c>
      <c r="AC172" s="19" t="str">
        <f t="shared" si="15"/>
        <v>W</v>
      </c>
      <c r="AD172" s="19" t="s">
        <v>1411</v>
      </c>
      <c r="AE172" s="20" t="s">
        <v>1418</v>
      </c>
      <c r="AF172" s="43">
        <v>237257.77600000001</v>
      </c>
      <c r="AG172" s="43">
        <v>2482544.605</v>
      </c>
      <c r="AH172" s="44" t="s">
        <v>1408</v>
      </c>
      <c r="AI172" s="18" t="s">
        <v>1413</v>
      </c>
      <c r="AJ172" s="18"/>
      <c r="AK172" s="19"/>
      <c r="AL172" s="19">
        <v>1</v>
      </c>
      <c r="AM172" s="20"/>
      <c r="AN172" s="22"/>
    </row>
    <row r="173" spans="1:40" ht="15.6" hidden="1" x14ac:dyDescent="0.3">
      <c r="A173" s="4" t="str">
        <f t="shared" si="13"/>
        <v>E2130003</v>
      </c>
      <c r="B173" s="11" t="s">
        <v>1419</v>
      </c>
      <c r="C173" s="12" t="s">
        <v>1400</v>
      </c>
      <c r="D173" s="12"/>
      <c r="E173" s="13" t="s">
        <v>63</v>
      </c>
      <c r="F173" s="31" t="s">
        <v>186</v>
      </c>
      <c r="G173" s="15" t="str">
        <f t="shared" si="18"/>
        <v>大竹溪_新興橋</v>
      </c>
      <c r="H173" s="15" t="s">
        <v>1420</v>
      </c>
      <c r="I173" s="15" t="s">
        <v>1402</v>
      </c>
      <c r="J173" s="16">
        <v>2130</v>
      </c>
      <c r="K173" s="15" t="s">
        <v>1421</v>
      </c>
      <c r="L173" s="16">
        <v>2130004</v>
      </c>
      <c r="M173" s="29" t="s">
        <v>1402</v>
      </c>
      <c r="N173" s="29" t="s">
        <v>1417</v>
      </c>
      <c r="O173" s="16" t="s">
        <v>1405</v>
      </c>
      <c r="P173" s="16" t="s">
        <v>1406</v>
      </c>
      <c r="Q173" s="16" t="s">
        <v>1407</v>
      </c>
      <c r="R173" s="42">
        <v>237656.609999999</v>
      </c>
      <c r="S173" s="42">
        <v>2483303.9240000001</v>
      </c>
      <c r="T173" s="16" t="s">
        <v>1408</v>
      </c>
      <c r="U173" s="16" t="s">
        <v>1409</v>
      </c>
      <c r="V173" s="16" t="str">
        <f t="shared" si="16"/>
        <v>E</v>
      </c>
      <c r="W173" s="16">
        <v>1</v>
      </c>
      <c r="X173" s="16"/>
      <c r="Y173" s="17" t="s">
        <v>295</v>
      </c>
      <c r="Z173" s="18" t="str">
        <f t="shared" si="14"/>
        <v>SRE_WV0001</v>
      </c>
      <c r="AA173" s="18" t="s">
        <v>118</v>
      </c>
      <c r="AB173" s="18" t="s">
        <v>564</v>
      </c>
      <c r="AC173" s="19" t="str">
        <f t="shared" si="15"/>
        <v>WV</v>
      </c>
      <c r="AD173" s="19" t="s">
        <v>1422</v>
      </c>
      <c r="AE173" s="20" t="s">
        <v>1418</v>
      </c>
      <c r="AF173" s="43">
        <v>237656.61</v>
      </c>
      <c r="AG173" s="43">
        <v>2483303.9240000001</v>
      </c>
      <c r="AH173" s="44" t="s">
        <v>1408</v>
      </c>
      <c r="AI173" s="18" t="s">
        <v>1413</v>
      </c>
      <c r="AJ173" s="18"/>
      <c r="AK173" s="19"/>
      <c r="AL173" s="19">
        <v>1</v>
      </c>
      <c r="AM173" s="20"/>
      <c r="AN173" s="22"/>
    </row>
    <row r="174" spans="1:40" ht="15.6" hidden="1" x14ac:dyDescent="0.3">
      <c r="A174" s="4" t="str">
        <f t="shared" si="13"/>
        <v>E2130003</v>
      </c>
      <c r="B174" s="11" t="s">
        <v>1423</v>
      </c>
      <c r="C174" s="12" t="s">
        <v>1400</v>
      </c>
      <c r="D174" s="12"/>
      <c r="E174" s="13" t="s">
        <v>63</v>
      </c>
      <c r="F174" s="31" t="s">
        <v>186</v>
      </c>
      <c r="G174" s="15" t="str">
        <f t="shared" si="18"/>
        <v>大竹溪_新興橋</v>
      </c>
      <c r="H174" s="15" t="s">
        <v>1420</v>
      </c>
      <c r="I174" s="15" t="s">
        <v>1402</v>
      </c>
      <c r="J174" s="16">
        <v>2130</v>
      </c>
      <c r="K174" s="15" t="s">
        <v>1421</v>
      </c>
      <c r="L174" s="16">
        <v>2130004</v>
      </c>
      <c r="M174" s="29" t="s">
        <v>1402</v>
      </c>
      <c r="N174" s="29" t="s">
        <v>1417</v>
      </c>
      <c r="O174" s="16" t="s">
        <v>1405</v>
      </c>
      <c r="P174" s="16" t="s">
        <v>1406</v>
      </c>
      <c r="Q174" s="16" t="s">
        <v>1407</v>
      </c>
      <c r="R174" s="42">
        <v>237656.609999999</v>
      </c>
      <c r="S174" s="42">
        <v>2483303.9240000001</v>
      </c>
      <c r="T174" s="16" t="s">
        <v>1408</v>
      </c>
      <c r="U174" s="16" t="s">
        <v>1409</v>
      </c>
      <c r="V174" s="16" t="str">
        <f t="shared" si="16"/>
        <v>E</v>
      </c>
      <c r="W174" s="16">
        <v>1</v>
      </c>
      <c r="X174" s="16"/>
      <c r="Y174" s="17" t="s">
        <v>295</v>
      </c>
      <c r="Z174" s="18" t="str">
        <f t="shared" si="14"/>
        <v>SRE_S0001</v>
      </c>
      <c r="AA174" s="18" t="s">
        <v>1424</v>
      </c>
      <c r="AB174" s="18" t="s">
        <v>1425</v>
      </c>
      <c r="AC174" s="19" t="str">
        <f t="shared" si="15"/>
        <v>S</v>
      </c>
      <c r="AD174" s="19" t="s">
        <v>1426</v>
      </c>
      <c r="AE174" s="20" t="s">
        <v>1418</v>
      </c>
      <c r="AF174" s="43">
        <v>237656.61</v>
      </c>
      <c r="AG174" s="43">
        <v>2483303.9240000001</v>
      </c>
      <c r="AH174" s="44" t="s">
        <v>1408</v>
      </c>
      <c r="AI174" s="18" t="s">
        <v>1413</v>
      </c>
      <c r="AJ174" s="18"/>
      <c r="AK174" s="19"/>
      <c r="AL174" s="19">
        <v>1</v>
      </c>
      <c r="AM174" s="20"/>
      <c r="AN174" s="22"/>
    </row>
    <row r="175" spans="1:40" ht="15.6" hidden="1" x14ac:dyDescent="0.3">
      <c r="A175" s="4" t="str">
        <f t="shared" si="13"/>
        <v>E2130004</v>
      </c>
      <c r="B175" s="11" t="s">
        <v>1427</v>
      </c>
      <c r="C175" s="12" t="s">
        <v>1400</v>
      </c>
      <c r="D175" s="12"/>
      <c r="E175" s="13" t="s">
        <v>63</v>
      </c>
      <c r="F175" s="31" t="s">
        <v>196</v>
      </c>
      <c r="G175" s="15" t="str">
        <f t="shared" si="18"/>
        <v>東縣DF087_土坂三號橋</v>
      </c>
      <c r="H175" s="15" t="s">
        <v>1428</v>
      </c>
      <c r="I175" s="15" t="s">
        <v>1402</v>
      </c>
      <c r="J175" s="16">
        <v>2130</v>
      </c>
      <c r="K175" s="15" t="s">
        <v>1421</v>
      </c>
      <c r="L175" s="16">
        <v>2130004</v>
      </c>
      <c r="M175" s="29" t="s">
        <v>1429</v>
      </c>
      <c r="N175" s="29" t="s">
        <v>1430</v>
      </c>
      <c r="O175" s="16" t="s">
        <v>1405</v>
      </c>
      <c r="P175" s="16" t="s">
        <v>1406</v>
      </c>
      <c r="Q175" s="16" t="s">
        <v>1407</v>
      </c>
      <c r="R175" s="42">
        <v>238155.83600000001</v>
      </c>
      <c r="S175" s="42">
        <v>2483766.7239999902</v>
      </c>
      <c r="T175" s="16" t="s">
        <v>1408</v>
      </c>
      <c r="U175" s="16" t="s">
        <v>1409</v>
      </c>
      <c r="V175" s="16" t="str">
        <f t="shared" si="16"/>
        <v>E</v>
      </c>
      <c r="W175" s="16">
        <v>1</v>
      </c>
      <c r="X175" s="16"/>
      <c r="Y175" s="17" t="s">
        <v>399</v>
      </c>
      <c r="Z175" s="18" t="str">
        <f t="shared" si="14"/>
        <v>SRE_W0003</v>
      </c>
      <c r="AA175" s="18" t="s">
        <v>1410</v>
      </c>
      <c r="AB175" s="18" t="s">
        <v>1363</v>
      </c>
      <c r="AC175" s="19" t="str">
        <f t="shared" si="15"/>
        <v>W</v>
      </c>
      <c r="AD175" s="19" t="s">
        <v>1411</v>
      </c>
      <c r="AE175" s="20" t="s">
        <v>1431</v>
      </c>
      <c r="AF175" s="43">
        <v>238155.83600000001</v>
      </c>
      <c r="AG175" s="43">
        <v>2483766.7239999999</v>
      </c>
      <c r="AH175" s="44" t="s">
        <v>1408</v>
      </c>
      <c r="AI175" s="18" t="s">
        <v>1413</v>
      </c>
      <c r="AJ175" s="18"/>
      <c r="AK175" s="19"/>
      <c r="AL175" s="19">
        <v>1</v>
      </c>
      <c r="AM175" s="20"/>
      <c r="AN175" s="22"/>
    </row>
    <row r="176" spans="1:40" ht="15.6" hidden="1" x14ac:dyDescent="0.3">
      <c r="A176" s="4" t="str">
        <f t="shared" si="13"/>
        <v>E2130005</v>
      </c>
      <c r="B176" s="11" t="s">
        <v>1432</v>
      </c>
      <c r="C176" s="12" t="s">
        <v>1400</v>
      </c>
      <c r="D176" s="12"/>
      <c r="E176" s="13" t="s">
        <v>63</v>
      </c>
      <c r="F176" s="31" t="s">
        <v>203</v>
      </c>
      <c r="G176" s="15" t="str">
        <f t="shared" si="18"/>
        <v>台坂溪_土坂一號橋</v>
      </c>
      <c r="H176" s="15" t="s">
        <v>1433</v>
      </c>
      <c r="I176" s="15" t="s">
        <v>1402</v>
      </c>
      <c r="J176" s="16">
        <v>2130</v>
      </c>
      <c r="K176" s="15" t="s">
        <v>1421</v>
      </c>
      <c r="L176" s="16">
        <v>2130004</v>
      </c>
      <c r="M176" s="29" t="s">
        <v>1434</v>
      </c>
      <c r="N176" s="29" t="s">
        <v>1435</v>
      </c>
      <c r="O176" s="16" t="s">
        <v>1405</v>
      </c>
      <c r="P176" s="16" t="s">
        <v>1406</v>
      </c>
      <c r="Q176" s="16" t="s">
        <v>1436</v>
      </c>
      <c r="R176" s="42">
        <v>241336.519999999</v>
      </c>
      <c r="S176" s="42">
        <v>2485333.78299999</v>
      </c>
      <c r="T176" s="16" t="s">
        <v>1408</v>
      </c>
      <c r="U176" s="16" t="s">
        <v>1409</v>
      </c>
      <c r="V176" s="16" t="str">
        <f t="shared" si="16"/>
        <v>E</v>
      </c>
      <c r="W176" s="16">
        <v>1</v>
      </c>
      <c r="X176" s="16"/>
      <c r="Y176" s="17" t="s">
        <v>414</v>
      </c>
      <c r="Z176" s="18" t="str">
        <f t="shared" si="14"/>
        <v>SRE_W0004</v>
      </c>
      <c r="AA176" s="18" t="s">
        <v>1410</v>
      </c>
      <c r="AB176" s="18" t="s">
        <v>1363</v>
      </c>
      <c r="AC176" s="19" t="str">
        <f t="shared" si="15"/>
        <v>W</v>
      </c>
      <c r="AD176" s="19" t="s">
        <v>1411</v>
      </c>
      <c r="AE176" s="20" t="s">
        <v>1437</v>
      </c>
      <c r="AF176" s="43">
        <v>241336.52</v>
      </c>
      <c r="AG176" s="43">
        <v>2485333.7829999998</v>
      </c>
      <c r="AH176" s="44" t="s">
        <v>1408</v>
      </c>
      <c r="AI176" s="18" t="s">
        <v>1413</v>
      </c>
      <c r="AJ176" s="18"/>
      <c r="AK176" s="19"/>
      <c r="AL176" s="19">
        <v>1</v>
      </c>
      <c r="AM176" s="20"/>
      <c r="AN176" s="22"/>
    </row>
    <row r="177" spans="1:40" ht="15.6" hidden="1" x14ac:dyDescent="0.3">
      <c r="A177" s="4" t="str">
        <f t="shared" si="13"/>
        <v>E2130005</v>
      </c>
      <c r="B177" s="11" t="s">
        <v>1438</v>
      </c>
      <c r="C177" s="12" t="s">
        <v>1400</v>
      </c>
      <c r="D177" s="12"/>
      <c r="E177" s="13" t="s">
        <v>63</v>
      </c>
      <c r="F177" s="31" t="s">
        <v>203</v>
      </c>
      <c r="G177" s="15" t="str">
        <f t="shared" si="18"/>
        <v>台坂溪_土坂一號橋</v>
      </c>
      <c r="H177" s="15" t="s">
        <v>1433</v>
      </c>
      <c r="I177" s="15" t="s">
        <v>1402</v>
      </c>
      <c r="J177" s="16">
        <v>2130</v>
      </c>
      <c r="K177" s="15" t="s">
        <v>1421</v>
      </c>
      <c r="L177" s="16">
        <v>2130004</v>
      </c>
      <c r="M177" s="29" t="s">
        <v>1434</v>
      </c>
      <c r="N177" s="29" t="s">
        <v>1435</v>
      </c>
      <c r="O177" s="16" t="s">
        <v>1405</v>
      </c>
      <c r="P177" s="16" t="s">
        <v>1406</v>
      </c>
      <c r="Q177" s="16" t="s">
        <v>1436</v>
      </c>
      <c r="R177" s="42">
        <v>241336.519999999</v>
      </c>
      <c r="S177" s="42">
        <v>2485333.78299999</v>
      </c>
      <c r="T177" s="16" t="s">
        <v>1408</v>
      </c>
      <c r="U177" s="16" t="s">
        <v>1409</v>
      </c>
      <c r="V177" s="16" t="str">
        <f t="shared" si="16"/>
        <v>E</v>
      </c>
      <c r="W177" s="16">
        <v>1</v>
      </c>
      <c r="X177" s="16"/>
      <c r="Y177" s="17" t="s">
        <v>71</v>
      </c>
      <c r="Z177" s="18" t="str">
        <f t="shared" si="14"/>
        <v>SRE_S0002</v>
      </c>
      <c r="AA177" s="18" t="s">
        <v>1424</v>
      </c>
      <c r="AB177" s="18" t="s">
        <v>1425</v>
      </c>
      <c r="AC177" s="19" t="str">
        <f t="shared" si="15"/>
        <v>S</v>
      </c>
      <c r="AD177" s="19" t="s">
        <v>1426</v>
      </c>
      <c r="AE177" s="20" t="s">
        <v>1437</v>
      </c>
      <c r="AF177" s="43">
        <v>241336.52</v>
      </c>
      <c r="AG177" s="43">
        <v>2485333.7829999998</v>
      </c>
      <c r="AH177" s="44" t="s">
        <v>1408</v>
      </c>
      <c r="AI177" s="18" t="s">
        <v>1413</v>
      </c>
      <c r="AJ177" s="18"/>
      <c r="AK177" s="19"/>
      <c r="AL177" s="19">
        <v>1</v>
      </c>
      <c r="AM177" s="20"/>
      <c r="AN177" s="22"/>
    </row>
    <row r="178" spans="1:40" ht="15.6" hidden="1" x14ac:dyDescent="0.3">
      <c r="A178" s="4" t="str">
        <f t="shared" si="13"/>
        <v>E2130006</v>
      </c>
      <c r="B178" s="11" t="s">
        <v>1439</v>
      </c>
      <c r="C178" s="12" t="s">
        <v>1400</v>
      </c>
      <c r="D178" s="12"/>
      <c r="E178" s="13" t="s">
        <v>63</v>
      </c>
      <c r="F178" s="31" t="s">
        <v>215</v>
      </c>
      <c r="G178" s="15" t="str">
        <f t="shared" si="18"/>
        <v>愛國蒲野溪_愛國蒲橋</v>
      </c>
      <c r="H178" s="15" t="s">
        <v>1440</v>
      </c>
      <c r="I178" s="15" t="s">
        <v>1402</v>
      </c>
      <c r="J178" s="16">
        <v>2130</v>
      </c>
      <c r="K178" s="15" t="s">
        <v>1441</v>
      </c>
      <c r="L178" s="16">
        <v>2130005</v>
      </c>
      <c r="M178" s="29" t="s">
        <v>1442</v>
      </c>
      <c r="N178" s="29" t="s">
        <v>1443</v>
      </c>
      <c r="O178" s="16" t="s">
        <v>1405</v>
      </c>
      <c r="P178" s="16" t="s">
        <v>1444</v>
      </c>
      <c r="Q178" s="16" t="s">
        <v>1445</v>
      </c>
      <c r="R178" s="42">
        <v>242083.573999999</v>
      </c>
      <c r="S178" s="42">
        <v>2483837.2039999901</v>
      </c>
      <c r="T178" s="16" t="s">
        <v>1408</v>
      </c>
      <c r="U178" s="16" t="s">
        <v>1409</v>
      </c>
      <c r="V178" s="16" t="str">
        <f t="shared" si="16"/>
        <v>E</v>
      </c>
      <c r="W178" s="16">
        <v>1</v>
      </c>
      <c r="X178" s="16"/>
      <c r="Y178" s="17" t="s">
        <v>108</v>
      </c>
      <c r="Z178" s="18" t="str">
        <f t="shared" si="14"/>
        <v>SRE_W0005</v>
      </c>
      <c r="AA178" s="18" t="s">
        <v>1410</v>
      </c>
      <c r="AB178" s="18" t="s">
        <v>1363</v>
      </c>
      <c r="AC178" s="19" t="str">
        <f t="shared" si="15"/>
        <v>W</v>
      </c>
      <c r="AD178" s="19" t="s">
        <v>1411</v>
      </c>
      <c r="AE178" s="20" t="s">
        <v>1446</v>
      </c>
      <c r="AF178" s="43">
        <v>242083.57399999999</v>
      </c>
      <c r="AG178" s="43">
        <v>2483837.2039999999</v>
      </c>
      <c r="AH178" s="44" t="s">
        <v>1408</v>
      </c>
      <c r="AI178" s="18" t="s">
        <v>1413</v>
      </c>
      <c r="AJ178" s="18"/>
      <c r="AK178" s="19"/>
      <c r="AL178" s="19">
        <v>1</v>
      </c>
      <c r="AM178" s="20"/>
      <c r="AN178" s="22"/>
    </row>
    <row r="179" spans="1:40" ht="15.6" hidden="1" x14ac:dyDescent="0.3">
      <c r="A179" s="4" t="str">
        <f t="shared" si="13"/>
        <v>E2130007</v>
      </c>
      <c r="B179" s="11" t="s">
        <v>1447</v>
      </c>
      <c r="C179" s="12" t="s">
        <v>1400</v>
      </c>
      <c r="D179" s="12"/>
      <c r="E179" s="13" t="s">
        <v>63</v>
      </c>
      <c r="F179" s="31" t="s">
        <v>227</v>
      </c>
      <c r="G179" s="15" t="str">
        <f t="shared" si="18"/>
        <v>東縣DF118_大溪土石流出口</v>
      </c>
      <c r="H179" s="15" t="s">
        <v>1448</v>
      </c>
      <c r="I179" s="15" t="s">
        <v>1402</v>
      </c>
      <c r="J179" s="16">
        <v>2130</v>
      </c>
      <c r="K179" s="15" t="s">
        <v>1441</v>
      </c>
      <c r="L179" s="16">
        <v>2130005</v>
      </c>
      <c r="M179" s="29" t="s">
        <v>1449</v>
      </c>
      <c r="N179" s="29" t="s">
        <v>1450</v>
      </c>
      <c r="O179" s="16" t="s">
        <v>1405</v>
      </c>
      <c r="P179" s="16" t="s">
        <v>1451</v>
      </c>
      <c r="Q179" s="16" t="s">
        <v>1452</v>
      </c>
      <c r="R179" s="42">
        <v>243672.095999999</v>
      </c>
      <c r="S179" s="42">
        <v>2484898.787</v>
      </c>
      <c r="T179" s="16" t="s">
        <v>1408</v>
      </c>
      <c r="U179" s="16" t="s">
        <v>1409</v>
      </c>
      <c r="V179" s="16" t="str">
        <f t="shared" si="16"/>
        <v>E</v>
      </c>
      <c r="W179" s="16">
        <v>1</v>
      </c>
      <c r="X179" s="16"/>
      <c r="Y179" s="17" t="s">
        <v>1066</v>
      </c>
      <c r="Z179" s="18" t="str">
        <f t="shared" si="14"/>
        <v>SRE_W0006</v>
      </c>
      <c r="AA179" s="18" t="s">
        <v>1410</v>
      </c>
      <c r="AB179" s="18" t="s">
        <v>1363</v>
      </c>
      <c r="AC179" s="19" t="str">
        <f t="shared" si="15"/>
        <v>W</v>
      </c>
      <c r="AD179" s="19" t="s">
        <v>1411</v>
      </c>
      <c r="AE179" s="20" t="s">
        <v>1450</v>
      </c>
      <c r="AF179" s="43">
        <v>243672.09599999999</v>
      </c>
      <c r="AG179" s="43">
        <v>2484898.787</v>
      </c>
      <c r="AH179" s="44" t="s">
        <v>1408</v>
      </c>
      <c r="AI179" s="18" t="s">
        <v>1413</v>
      </c>
      <c r="AJ179" s="18"/>
      <c r="AK179" s="19"/>
      <c r="AL179" s="19">
        <v>1</v>
      </c>
      <c r="AM179" s="20"/>
      <c r="AN179" s="22"/>
    </row>
    <row r="180" spans="1:40" ht="15.6" hidden="1" x14ac:dyDescent="0.3">
      <c r="A180" s="4" t="str">
        <f t="shared" si="13"/>
        <v>E2130007</v>
      </c>
      <c r="B180" s="11" t="s">
        <v>1453</v>
      </c>
      <c r="C180" s="12" t="s">
        <v>1400</v>
      </c>
      <c r="D180" s="12"/>
      <c r="E180" s="13" t="s">
        <v>63</v>
      </c>
      <c r="F180" s="31" t="s">
        <v>227</v>
      </c>
      <c r="G180" s="15" t="str">
        <f t="shared" si="18"/>
        <v>東縣DF118_大溪土石流出口</v>
      </c>
      <c r="H180" s="15" t="s">
        <v>1448</v>
      </c>
      <c r="I180" s="15" t="s">
        <v>1402</v>
      </c>
      <c r="J180" s="16">
        <v>2130</v>
      </c>
      <c r="K180" s="15" t="s">
        <v>1441</v>
      </c>
      <c r="L180" s="16">
        <v>2130005</v>
      </c>
      <c r="M180" s="29" t="s">
        <v>1449</v>
      </c>
      <c r="N180" s="29" t="s">
        <v>1450</v>
      </c>
      <c r="O180" s="16" t="s">
        <v>1405</v>
      </c>
      <c r="P180" s="16" t="s">
        <v>1451</v>
      </c>
      <c r="Q180" s="16" t="s">
        <v>1452</v>
      </c>
      <c r="R180" s="42">
        <v>243672.095999999</v>
      </c>
      <c r="S180" s="42">
        <v>2484898.787</v>
      </c>
      <c r="T180" s="16" t="s">
        <v>1408</v>
      </c>
      <c r="U180" s="16" t="s">
        <v>1409</v>
      </c>
      <c r="V180" s="16" t="str">
        <f t="shared" si="16"/>
        <v>E</v>
      </c>
      <c r="W180" s="16">
        <v>1</v>
      </c>
      <c r="X180" s="16"/>
      <c r="Y180" s="17" t="s">
        <v>399</v>
      </c>
      <c r="Z180" s="18" t="str">
        <f t="shared" si="14"/>
        <v>SRE_S0003</v>
      </c>
      <c r="AA180" s="18" t="s">
        <v>1424</v>
      </c>
      <c r="AB180" s="18" t="s">
        <v>1425</v>
      </c>
      <c r="AC180" s="19" t="str">
        <f t="shared" si="15"/>
        <v>S</v>
      </c>
      <c r="AD180" s="19" t="s">
        <v>1426</v>
      </c>
      <c r="AE180" s="20" t="s">
        <v>1450</v>
      </c>
      <c r="AF180" s="43">
        <v>243672.09599999999</v>
      </c>
      <c r="AG180" s="43">
        <v>2484898.787</v>
      </c>
      <c r="AH180" s="44" t="s">
        <v>1408</v>
      </c>
      <c r="AI180" s="18" t="s">
        <v>1413</v>
      </c>
      <c r="AJ180" s="18"/>
      <c r="AK180" s="19"/>
      <c r="AL180" s="19">
        <v>1</v>
      </c>
      <c r="AM180" s="20"/>
      <c r="AN180" s="22"/>
    </row>
    <row r="181" spans="1:40" ht="15.6" hidden="1" x14ac:dyDescent="0.3">
      <c r="A181" s="4" t="str">
        <f t="shared" si="13"/>
        <v>F2370001</v>
      </c>
      <c r="B181" s="11" t="s">
        <v>1454</v>
      </c>
      <c r="C181" s="12" t="s">
        <v>1455</v>
      </c>
      <c r="D181" s="12">
        <v>988</v>
      </c>
      <c r="E181" s="13" t="s">
        <v>63</v>
      </c>
      <c r="F181" s="14" t="s">
        <v>101</v>
      </c>
      <c r="G181" s="15" t="str">
        <f t="shared" si="18"/>
        <v>安夜西溪_固床工上游</v>
      </c>
      <c r="H181" s="15" t="s">
        <v>1456</v>
      </c>
      <c r="I181" s="15" t="s">
        <v>1457</v>
      </c>
      <c r="J181" s="16">
        <v>2370</v>
      </c>
      <c r="K181" s="15" t="s">
        <v>1458</v>
      </c>
      <c r="L181" s="16">
        <v>2370041</v>
      </c>
      <c r="M181" s="15" t="s">
        <v>1458</v>
      </c>
      <c r="N181" s="15" t="s">
        <v>1459</v>
      </c>
      <c r="O181" s="16" t="s">
        <v>1460</v>
      </c>
      <c r="P181" s="16" t="s">
        <v>1461</v>
      </c>
      <c r="Q181" s="16" t="s">
        <v>1462</v>
      </c>
      <c r="R181" s="16">
        <v>290914</v>
      </c>
      <c r="S181" s="16">
        <v>2602073</v>
      </c>
      <c r="T181" s="16" t="s">
        <v>1371</v>
      </c>
      <c r="U181" s="16" t="s">
        <v>1463</v>
      </c>
      <c r="V181" s="16" t="str">
        <f t="shared" si="16"/>
        <v>F</v>
      </c>
      <c r="W181" s="16">
        <v>1</v>
      </c>
      <c r="X181" s="16"/>
      <c r="Y181" s="17" t="s">
        <v>295</v>
      </c>
      <c r="Z181" s="18" t="str">
        <f t="shared" si="14"/>
        <v>SRF_WV0001</v>
      </c>
      <c r="AA181" s="18" t="s">
        <v>118</v>
      </c>
      <c r="AB181" s="18" t="s">
        <v>72</v>
      </c>
      <c r="AC181" s="19" t="str">
        <f t="shared" si="15"/>
        <v>WV</v>
      </c>
      <c r="AD181" s="19" t="str">
        <f t="shared" ref="AD181:AD193" si="19">IF(AND(AA181="雷達波水位流速計",AB181="水位"),"IFEM01",IF(AND(AA181="雷達波水位流速計",AB181="水位、流速"),"IFEM02",IF(AND(AA181="超音波水位計",AB181="水位"),"SINO01",IF(AND(AA181="光感式濁度計",AB181="濁度"),"SINO02","其他"))))</f>
        <v>IFEM02</v>
      </c>
      <c r="AE181" s="18" t="s">
        <v>1464</v>
      </c>
      <c r="AF181" s="20">
        <v>290904</v>
      </c>
      <c r="AG181" s="20">
        <v>2602067</v>
      </c>
      <c r="AH181" s="21" t="s">
        <v>1371</v>
      </c>
      <c r="AI181" s="18" t="s">
        <v>1465</v>
      </c>
      <c r="AJ181" s="18"/>
      <c r="AK181" s="19"/>
      <c r="AL181" s="19">
        <v>1</v>
      </c>
      <c r="AM181" s="20"/>
      <c r="AN181" s="22"/>
    </row>
    <row r="182" spans="1:40" ht="15.6" x14ac:dyDescent="0.3">
      <c r="A182" s="4" t="str">
        <f t="shared" si="13"/>
        <v>F2370001</v>
      </c>
      <c r="B182" s="11" t="s">
        <v>1466</v>
      </c>
      <c r="C182" s="12"/>
      <c r="D182" s="27" t="s">
        <v>1467</v>
      </c>
      <c r="E182" s="13" t="s">
        <v>63</v>
      </c>
      <c r="F182" s="14" t="s">
        <v>101</v>
      </c>
      <c r="G182" s="15" t="str">
        <f t="shared" si="18"/>
        <v>安夜西溪_固床工上游</v>
      </c>
      <c r="H182" s="15" t="s">
        <v>1456</v>
      </c>
      <c r="I182" s="15" t="s">
        <v>1457</v>
      </c>
      <c r="J182" s="16">
        <v>2370</v>
      </c>
      <c r="K182" s="15" t="s">
        <v>1458</v>
      </c>
      <c r="L182" s="16">
        <v>2370041</v>
      </c>
      <c r="M182" s="15" t="s">
        <v>1458</v>
      </c>
      <c r="N182" s="15" t="s">
        <v>1459</v>
      </c>
      <c r="O182" s="16" t="s">
        <v>1460</v>
      </c>
      <c r="P182" s="16" t="s">
        <v>1461</v>
      </c>
      <c r="Q182" s="16" t="s">
        <v>1462</v>
      </c>
      <c r="R182" s="16">
        <v>290914</v>
      </c>
      <c r="S182" s="16">
        <v>2602073</v>
      </c>
      <c r="T182" s="16" t="s">
        <v>1468</v>
      </c>
      <c r="U182" s="16" t="s">
        <v>1463</v>
      </c>
      <c r="V182" s="16" t="str">
        <f t="shared" si="16"/>
        <v>F</v>
      </c>
      <c r="W182" s="16">
        <v>1</v>
      </c>
      <c r="X182" s="16"/>
      <c r="Y182" s="17" t="s">
        <v>295</v>
      </c>
      <c r="Z182" s="18" t="str">
        <f t="shared" si="14"/>
        <v>SRF_W0001</v>
      </c>
      <c r="AA182" s="18" t="s">
        <v>296</v>
      </c>
      <c r="AB182" s="18" t="s">
        <v>1363</v>
      </c>
      <c r="AC182" s="19" t="str">
        <f t="shared" si="15"/>
        <v>W</v>
      </c>
      <c r="AD182" s="19" t="str">
        <f t="shared" si="19"/>
        <v>SINO01</v>
      </c>
      <c r="AE182" s="18" t="s">
        <v>1464</v>
      </c>
      <c r="AF182" s="20">
        <v>290914</v>
      </c>
      <c r="AG182" s="20">
        <v>2602073</v>
      </c>
      <c r="AH182" s="21" t="s">
        <v>1468</v>
      </c>
      <c r="AI182" s="18" t="s">
        <v>1465</v>
      </c>
      <c r="AJ182" s="18"/>
      <c r="AK182" s="19"/>
      <c r="AL182" s="19">
        <v>1</v>
      </c>
      <c r="AM182" s="20"/>
      <c r="AN182" s="24" t="s">
        <v>299</v>
      </c>
    </row>
    <row r="183" spans="1:40" ht="15.6" x14ac:dyDescent="0.3">
      <c r="A183" s="4" t="str">
        <f t="shared" si="13"/>
        <v>F2370001</v>
      </c>
      <c r="B183" s="11" t="s">
        <v>1469</v>
      </c>
      <c r="C183" s="12"/>
      <c r="D183" s="27" t="s">
        <v>1470</v>
      </c>
      <c r="E183" s="13" t="s">
        <v>63</v>
      </c>
      <c r="F183" s="14" t="s">
        <v>101</v>
      </c>
      <c r="G183" s="15" t="str">
        <f t="shared" si="18"/>
        <v>安夜西溪_固床工上游</v>
      </c>
      <c r="H183" s="15" t="s">
        <v>1456</v>
      </c>
      <c r="I183" s="15" t="s">
        <v>1457</v>
      </c>
      <c r="J183" s="16">
        <v>2370</v>
      </c>
      <c r="K183" s="15" t="s">
        <v>1458</v>
      </c>
      <c r="L183" s="16">
        <v>2370041</v>
      </c>
      <c r="M183" s="15" t="s">
        <v>1458</v>
      </c>
      <c r="N183" s="15" t="s">
        <v>1459</v>
      </c>
      <c r="O183" s="16" t="s">
        <v>1460</v>
      </c>
      <c r="P183" s="16" t="s">
        <v>1461</v>
      </c>
      <c r="Q183" s="16" t="s">
        <v>1462</v>
      </c>
      <c r="R183" s="16">
        <v>290914</v>
      </c>
      <c r="S183" s="16">
        <v>2602073</v>
      </c>
      <c r="T183" s="16" t="s">
        <v>1468</v>
      </c>
      <c r="U183" s="16" t="s">
        <v>1463</v>
      </c>
      <c r="V183" s="16" t="str">
        <f t="shared" si="16"/>
        <v>F</v>
      </c>
      <c r="W183" s="16">
        <v>1</v>
      </c>
      <c r="X183" s="16"/>
      <c r="Y183" s="17" t="s">
        <v>295</v>
      </c>
      <c r="Z183" s="18" t="str">
        <f t="shared" si="14"/>
        <v>SRF_S0001</v>
      </c>
      <c r="AA183" s="18" t="s">
        <v>304</v>
      </c>
      <c r="AB183" s="18" t="s">
        <v>1142</v>
      </c>
      <c r="AC183" s="19" t="str">
        <f t="shared" si="15"/>
        <v>S</v>
      </c>
      <c r="AD183" s="19" t="str">
        <f t="shared" si="19"/>
        <v>SINO02</v>
      </c>
      <c r="AE183" s="18" t="s">
        <v>1464</v>
      </c>
      <c r="AF183" s="20">
        <v>290914</v>
      </c>
      <c r="AG183" s="20">
        <v>2602073</v>
      </c>
      <c r="AH183" s="21" t="s">
        <v>1468</v>
      </c>
      <c r="AI183" s="18" t="s">
        <v>1465</v>
      </c>
      <c r="AJ183" s="18"/>
      <c r="AK183" s="19"/>
      <c r="AL183" s="19">
        <v>1</v>
      </c>
      <c r="AM183" s="20"/>
      <c r="AN183" s="22"/>
    </row>
    <row r="184" spans="1:40" ht="15.6" hidden="1" x14ac:dyDescent="0.3">
      <c r="A184" s="4" t="str">
        <f t="shared" si="13"/>
        <v>F2370002</v>
      </c>
      <c r="B184" s="11" t="s">
        <v>1471</v>
      </c>
      <c r="C184" s="12" t="s">
        <v>1472</v>
      </c>
      <c r="D184" s="12">
        <v>992</v>
      </c>
      <c r="E184" s="13" t="s">
        <v>63</v>
      </c>
      <c r="F184" s="14" t="s">
        <v>64</v>
      </c>
      <c r="G184" s="15" t="str">
        <f t="shared" si="18"/>
        <v>安夜西溪_鶴岡橋</v>
      </c>
      <c r="H184" s="15" t="s">
        <v>1473</v>
      </c>
      <c r="I184" s="15" t="s">
        <v>1457</v>
      </c>
      <c r="J184" s="16">
        <v>2370</v>
      </c>
      <c r="K184" s="15" t="s">
        <v>1458</v>
      </c>
      <c r="L184" s="16">
        <v>2370041</v>
      </c>
      <c r="M184" s="15" t="s">
        <v>1458</v>
      </c>
      <c r="N184" s="15" t="s">
        <v>1474</v>
      </c>
      <c r="O184" s="16" t="s">
        <v>1460</v>
      </c>
      <c r="P184" s="16" t="s">
        <v>1461</v>
      </c>
      <c r="Q184" s="16" t="s">
        <v>1462</v>
      </c>
      <c r="R184" s="16">
        <v>289936</v>
      </c>
      <c r="S184" s="16">
        <v>2601290</v>
      </c>
      <c r="T184" s="16" t="s">
        <v>1371</v>
      </c>
      <c r="U184" s="16" t="s">
        <v>1463</v>
      </c>
      <c r="V184" s="16" t="str">
        <f t="shared" si="16"/>
        <v>F</v>
      </c>
      <c r="W184" s="16">
        <v>1</v>
      </c>
      <c r="X184" s="16"/>
      <c r="Y184" s="17" t="s">
        <v>71</v>
      </c>
      <c r="Z184" s="18" t="str">
        <f t="shared" si="14"/>
        <v>SRF_WV0002</v>
      </c>
      <c r="AA184" s="18" t="s">
        <v>118</v>
      </c>
      <c r="AB184" s="18" t="s">
        <v>72</v>
      </c>
      <c r="AC184" s="19" t="str">
        <f t="shared" si="15"/>
        <v>WV</v>
      </c>
      <c r="AD184" s="19" t="str">
        <f t="shared" si="19"/>
        <v>IFEM02</v>
      </c>
      <c r="AE184" s="18" t="s">
        <v>1475</v>
      </c>
      <c r="AF184" s="20">
        <v>289936</v>
      </c>
      <c r="AG184" s="20">
        <v>2601290</v>
      </c>
      <c r="AH184" s="21" t="s">
        <v>1371</v>
      </c>
      <c r="AI184" s="18" t="s">
        <v>1465</v>
      </c>
      <c r="AJ184" s="18"/>
      <c r="AK184" s="19"/>
      <c r="AL184" s="19">
        <v>1</v>
      </c>
      <c r="AM184" s="20"/>
      <c r="AN184" s="22"/>
    </row>
    <row r="185" spans="1:40" ht="15.6" hidden="1" x14ac:dyDescent="0.3">
      <c r="A185" s="4" t="str">
        <f t="shared" si="13"/>
        <v>F2410001</v>
      </c>
      <c r="B185" s="11" t="s">
        <v>1476</v>
      </c>
      <c r="C185" s="12" t="s">
        <v>1477</v>
      </c>
      <c r="D185" s="12">
        <v>994</v>
      </c>
      <c r="E185" s="13" t="s">
        <v>63</v>
      </c>
      <c r="F185" s="31" t="s">
        <v>101</v>
      </c>
      <c r="G185" s="45" t="str">
        <f t="shared" si="18"/>
        <v>北坑溪_中游左側護岸</v>
      </c>
      <c r="H185" s="45" t="s">
        <v>1478</v>
      </c>
      <c r="I185" s="15" t="s">
        <v>1479</v>
      </c>
      <c r="J185" s="16">
        <v>2410</v>
      </c>
      <c r="K185" s="15" t="s">
        <v>1479</v>
      </c>
      <c r="L185" s="16">
        <v>2410003</v>
      </c>
      <c r="M185" s="15" t="s">
        <v>1480</v>
      </c>
      <c r="N185" s="45" t="s">
        <v>1481</v>
      </c>
      <c r="O185" s="16" t="s">
        <v>1460</v>
      </c>
      <c r="P185" s="16" t="s">
        <v>1482</v>
      </c>
      <c r="Q185" s="16" t="s">
        <v>1483</v>
      </c>
      <c r="R185" s="46">
        <v>307148</v>
      </c>
      <c r="S185" s="46">
        <v>2631870</v>
      </c>
      <c r="T185" s="46" t="s">
        <v>1484</v>
      </c>
      <c r="U185" s="16" t="s">
        <v>1463</v>
      </c>
      <c r="V185" s="16" t="str">
        <f t="shared" si="16"/>
        <v>F</v>
      </c>
      <c r="W185" s="16">
        <v>1</v>
      </c>
      <c r="X185" s="47" t="s">
        <v>1485</v>
      </c>
      <c r="Y185" s="17" t="s">
        <v>399</v>
      </c>
      <c r="Z185" s="18" t="str">
        <f t="shared" si="14"/>
        <v>SRF_WV0003</v>
      </c>
      <c r="AA185" s="18" t="s">
        <v>118</v>
      </c>
      <c r="AB185" s="18" t="s">
        <v>72</v>
      </c>
      <c r="AC185" s="19" t="str">
        <f t="shared" si="15"/>
        <v>WV</v>
      </c>
      <c r="AD185" s="19" t="str">
        <f t="shared" si="19"/>
        <v>IFEM02</v>
      </c>
      <c r="AE185" s="45" t="s">
        <v>1481</v>
      </c>
      <c r="AF185" s="46">
        <v>307148</v>
      </c>
      <c r="AG185" s="46">
        <v>2631870</v>
      </c>
      <c r="AH185" s="48" t="s">
        <v>1484</v>
      </c>
      <c r="AI185" s="18" t="s">
        <v>1465</v>
      </c>
      <c r="AJ185" s="18"/>
      <c r="AK185" s="19"/>
      <c r="AL185" s="19">
        <v>1</v>
      </c>
      <c r="AM185" s="47" t="s">
        <v>1485</v>
      </c>
      <c r="AN185" s="22"/>
    </row>
    <row r="186" spans="1:40" ht="15.6" hidden="1" x14ac:dyDescent="0.3">
      <c r="A186" s="4" t="str">
        <f t="shared" si="13"/>
        <v>F2410002</v>
      </c>
      <c r="B186" s="11" t="s">
        <v>1486</v>
      </c>
      <c r="C186" s="12" t="s">
        <v>1487</v>
      </c>
      <c r="D186" s="12">
        <v>993</v>
      </c>
      <c r="E186" s="13" t="s">
        <v>63</v>
      </c>
      <c r="F186" s="31" t="s">
        <v>64</v>
      </c>
      <c r="G186" s="15" t="str">
        <f t="shared" si="18"/>
        <v>北坑溪_北坑一號橋</v>
      </c>
      <c r="H186" s="15" t="s">
        <v>1488</v>
      </c>
      <c r="I186" s="15" t="s">
        <v>1479</v>
      </c>
      <c r="J186" s="16">
        <v>2410</v>
      </c>
      <c r="K186" s="15" t="s">
        <v>1479</v>
      </c>
      <c r="L186" s="16">
        <v>2410003</v>
      </c>
      <c r="M186" s="15" t="s">
        <v>1480</v>
      </c>
      <c r="N186" s="15" t="s">
        <v>1489</v>
      </c>
      <c r="O186" s="16" t="s">
        <v>1460</v>
      </c>
      <c r="P186" s="16" t="s">
        <v>1482</v>
      </c>
      <c r="Q186" s="16" t="s">
        <v>1483</v>
      </c>
      <c r="R186" s="16">
        <v>307223</v>
      </c>
      <c r="S186" s="16">
        <v>2631410</v>
      </c>
      <c r="T186" s="16" t="s">
        <v>1490</v>
      </c>
      <c r="U186" s="16" t="s">
        <v>1463</v>
      </c>
      <c r="V186" s="16" t="str">
        <f t="shared" si="16"/>
        <v>F</v>
      </c>
      <c r="W186" s="16">
        <v>1</v>
      </c>
      <c r="X186" s="16" t="s">
        <v>1491</v>
      </c>
      <c r="Y186" s="17" t="s">
        <v>414</v>
      </c>
      <c r="Z186" s="18" t="str">
        <f t="shared" si="14"/>
        <v>SRF_WV0004</v>
      </c>
      <c r="AA186" s="18" t="s">
        <v>118</v>
      </c>
      <c r="AB186" s="18" t="s">
        <v>72</v>
      </c>
      <c r="AC186" s="19" t="str">
        <f t="shared" si="15"/>
        <v>WV</v>
      </c>
      <c r="AD186" s="19" t="str">
        <f t="shared" si="19"/>
        <v>IFEM02</v>
      </c>
      <c r="AE186" s="45" t="s">
        <v>1492</v>
      </c>
      <c r="AF186" s="47">
        <v>307215</v>
      </c>
      <c r="AG186" s="47">
        <v>2631415</v>
      </c>
      <c r="AH186" s="48" t="s">
        <v>1484</v>
      </c>
      <c r="AI186" s="18" t="s">
        <v>1465</v>
      </c>
      <c r="AJ186" s="18"/>
      <c r="AK186" s="19"/>
      <c r="AL186" s="19">
        <v>1</v>
      </c>
      <c r="AM186" s="47" t="s">
        <v>1493</v>
      </c>
      <c r="AN186" s="22"/>
    </row>
    <row r="187" spans="1:40" ht="15.6" x14ac:dyDescent="0.3">
      <c r="A187" s="4" t="str">
        <f t="shared" si="13"/>
        <v>F2410002</v>
      </c>
      <c r="B187" s="11" t="s">
        <v>1494</v>
      </c>
      <c r="C187" s="12"/>
      <c r="D187" s="27" t="s">
        <v>1495</v>
      </c>
      <c r="E187" s="13" t="s">
        <v>63</v>
      </c>
      <c r="F187" s="31" t="s">
        <v>64</v>
      </c>
      <c r="G187" s="15" t="str">
        <f t="shared" si="18"/>
        <v>北坑溪_北坑一號橋</v>
      </c>
      <c r="H187" s="15" t="s">
        <v>1488</v>
      </c>
      <c r="I187" s="15" t="s">
        <v>1479</v>
      </c>
      <c r="J187" s="16">
        <v>2410</v>
      </c>
      <c r="K187" s="15" t="s">
        <v>1479</v>
      </c>
      <c r="L187" s="16">
        <v>2410003</v>
      </c>
      <c r="M187" s="15" t="s">
        <v>1480</v>
      </c>
      <c r="N187" s="15" t="s">
        <v>1489</v>
      </c>
      <c r="O187" s="16" t="s">
        <v>1460</v>
      </c>
      <c r="P187" s="16" t="s">
        <v>1482</v>
      </c>
      <c r="Q187" s="16" t="s">
        <v>1483</v>
      </c>
      <c r="R187" s="16">
        <v>307223</v>
      </c>
      <c r="S187" s="16">
        <v>2631410</v>
      </c>
      <c r="T187" s="16" t="s">
        <v>1496</v>
      </c>
      <c r="U187" s="16" t="s">
        <v>1463</v>
      </c>
      <c r="V187" s="16" t="str">
        <f t="shared" si="16"/>
        <v>F</v>
      </c>
      <c r="W187" s="46">
        <v>4</v>
      </c>
      <c r="X187" s="16" t="s">
        <v>1491</v>
      </c>
      <c r="Y187" s="17" t="s">
        <v>71</v>
      </c>
      <c r="Z187" s="18" t="str">
        <f t="shared" si="14"/>
        <v>SRF_W0002</v>
      </c>
      <c r="AA187" s="18" t="s">
        <v>296</v>
      </c>
      <c r="AB187" s="18" t="s">
        <v>1363</v>
      </c>
      <c r="AC187" s="19" t="str">
        <f t="shared" si="15"/>
        <v>W</v>
      </c>
      <c r="AD187" s="19" t="str">
        <f t="shared" si="19"/>
        <v>SINO01</v>
      </c>
      <c r="AE187" s="18" t="s">
        <v>1497</v>
      </c>
      <c r="AF187" s="20">
        <v>307223</v>
      </c>
      <c r="AG187" s="20">
        <v>2631410</v>
      </c>
      <c r="AH187" s="21" t="s">
        <v>1496</v>
      </c>
      <c r="AI187" s="18" t="s">
        <v>1465</v>
      </c>
      <c r="AJ187" s="18"/>
      <c r="AK187" s="19"/>
      <c r="AL187" s="46">
        <v>4</v>
      </c>
      <c r="AM187" s="20" t="s">
        <v>1498</v>
      </c>
      <c r="AN187" s="24" t="s">
        <v>299</v>
      </c>
    </row>
    <row r="188" spans="1:40" ht="15.6" x14ac:dyDescent="0.3">
      <c r="A188" s="4" t="str">
        <f t="shared" si="13"/>
        <v>F2410002</v>
      </c>
      <c r="B188" s="11" t="s">
        <v>1499</v>
      </c>
      <c r="C188" s="12"/>
      <c r="D188" s="27" t="s">
        <v>1500</v>
      </c>
      <c r="E188" s="13" t="s">
        <v>63</v>
      </c>
      <c r="F188" s="31" t="s">
        <v>64</v>
      </c>
      <c r="G188" s="15" t="str">
        <f t="shared" si="18"/>
        <v>北坑溪_北坑一號橋</v>
      </c>
      <c r="H188" s="15" t="s">
        <v>1488</v>
      </c>
      <c r="I188" s="15" t="s">
        <v>1479</v>
      </c>
      <c r="J188" s="16">
        <v>2410</v>
      </c>
      <c r="K188" s="15" t="s">
        <v>1479</v>
      </c>
      <c r="L188" s="16">
        <v>2410003</v>
      </c>
      <c r="M188" s="15" t="s">
        <v>1480</v>
      </c>
      <c r="N188" s="15" t="s">
        <v>1489</v>
      </c>
      <c r="O188" s="16" t="s">
        <v>1460</v>
      </c>
      <c r="P188" s="16" t="s">
        <v>1482</v>
      </c>
      <c r="Q188" s="16" t="s">
        <v>1483</v>
      </c>
      <c r="R188" s="16">
        <v>307223</v>
      </c>
      <c r="S188" s="16">
        <v>2631410</v>
      </c>
      <c r="T188" s="16" t="s">
        <v>1496</v>
      </c>
      <c r="U188" s="16" t="s">
        <v>1463</v>
      </c>
      <c r="V188" s="16" t="str">
        <f t="shared" si="16"/>
        <v>F</v>
      </c>
      <c r="W188" s="16">
        <v>1</v>
      </c>
      <c r="X188" s="47" t="s">
        <v>1493</v>
      </c>
      <c r="Y188" s="17" t="s">
        <v>71</v>
      </c>
      <c r="Z188" s="18" t="str">
        <f t="shared" si="14"/>
        <v>SRF_S0002</v>
      </c>
      <c r="AA188" s="18" t="s">
        <v>304</v>
      </c>
      <c r="AB188" s="18" t="s">
        <v>1142</v>
      </c>
      <c r="AC188" s="19" t="str">
        <f t="shared" si="15"/>
        <v>S</v>
      </c>
      <c r="AD188" s="19" t="str">
        <f t="shared" si="19"/>
        <v>SINO02</v>
      </c>
      <c r="AE188" s="18" t="s">
        <v>1497</v>
      </c>
      <c r="AF188" s="20">
        <v>307223</v>
      </c>
      <c r="AG188" s="20">
        <v>2631410</v>
      </c>
      <c r="AH188" s="48" t="s">
        <v>1484</v>
      </c>
      <c r="AI188" s="18" t="s">
        <v>1465</v>
      </c>
      <c r="AJ188" s="18"/>
      <c r="AK188" s="19"/>
      <c r="AL188" s="19">
        <v>1</v>
      </c>
      <c r="AM188" s="47" t="s">
        <v>1493</v>
      </c>
      <c r="AN188" s="22"/>
    </row>
    <row r="189" spans="1:40" ht="15.6" hidden="1" x14ac:dyDescent="0.3">
      <c r="A189" s="4" t="str">
        <f t="shared" si="13"/>
        <v>F2420001</v>
      </c>
      <c r="B189" s="11" t="s">
        <v>1501</v>
      </c>
      <c r="C189" s="12" t="s">
        <v>1502</v>
      </c>
      <c r="D189" s="12">
        <v>991</v>
      </c>
      <c r="E189" s="13" t="s">
        <v>63</v>
      </c>
      <c r="F189" s="31" t="s">
        <v>101</v>
      </c>
      <c r="G189" s="15" t="str">
        <f t="shared" si="18"/>
        <v>荖溪_過水路面</v>
      </c>
      <c r="H189" s="15" t="s">
        <v>1503</v>
      </c>
      <c r="I189" s="15" t="s">
        <v>1504</v>
      </c>
      <c r="J189" s="16">
        <v>2420</v>
      </c>
      <c r="K189" s="15" t="s">
        <v>1505</v>
      </c>
      <c r="L189" s="16">
        <v>2420032</v>
      </c>
      <c r="M189" s="15" t="s">
        <v>1505</v>
      </c>
      <c r="N189" s="15" t="s">
        <v>1506</v>
      </c>
      <c r="O189" s="16" t="s">
        <v>1460</v>
      </c>
      <c r="P189" s="16" t="s">
        <v>1507</v>
      </c>
      <c r="Q189" s="16" t="s">
        <v>1508</v>
      </c>
      <c r="R189" s="16">
        <v>300582</v>
      </c>
      <c r="S189" s="16">
        <v>2645603</v>
      </c>
      <c r="T189" s="16" t="s">
        <v>1371</v>
      </c>
      <c r="U189" s="16" t="s">
        <v>1463</v>
      </c>
      <c r="V189" s="16" t="str">
        <f t="shared" si="16"/>
        <v>F</v>
      </c>
      <c r="W189" s="16">
        <v>1</v>
      </c>
      <c r="X189" s="16"/>
      <c r="Y189" s="17" t="s">
        <v>108</v>
      </c>
      <c r="Z189" s="18" t="str">
        <f t="shared" si="14"/>
        <v>SRF_WV0005</v>
      </c>
      <c r="AA189" s="18" t="s">
        <v>563</v>
      </c>
      <c r="AB189" s="18" t="s">
        <v>564</v>
      </c>
      <c r="AC189" s="19" t="str">
        <f t="shared" si="15"/>
        <v>WV</v>
      </c>
      <c r="AD189" s="19" t="str">
        <f t="shared" si="19"/>
        <v>IFEM02</v>
      </c>
      <c r="AE189" s="18" t="s">
        <v>1509</v>
      </c>
      <c r="AF189" s="20">
        <v>300582</v>
      </c>
      <c r="AG189" s="20">
        <v>2645603</v>
      </c>
      <c r="AH189" s="21" t="s">
        <v>1371</v>
      </c>
      <c r="AI189" s="18" t="s">
        <v>1465</v>
      </c>
      <c r="AJ189" s="18"/>
      <c r="AK189" s="19"/>
      <c r="AL189" s="19">
        <v>1</v>
      </c>
      <c r="AM189" s="20"/>
      <c r="AN189" s="22"/>
    </row>
    <row r="190" spans="1:40" ht="15" hidden="1" customHeight="1" x14ac:dyDescent="0.3">
      <c r="A190" s="4" t="str">
        <f t="shared" si="13"/>
        <v>F2420002</v>
      </c>
      <c r="B190" s="11" t="s">
        <v>1510</v>
      </c>
      <c r="C190" s="12" t="s">
        <v>1511</v>
      </c>
      <c r="D190" s="12">
        <v>990</v>
      </c>
      <c r="E190" s="13" t="s">
        <v>63</v>
      </c>
      <c r="F190" s="31" t="s">
        <v>64</v>
      </c>
      <c r="G190" s="15" t="str">
        <f t="shared" si="18"/>
        <v>荖溪_池南國家森林遊樂區橋梁</v>
      </c>
      <c r="H190" s="15" t="s">
        <v>1512</v>
      </c>
      <c r="I190" s="15" t="s">
        <v>1504</v>
      </c>
      <c r="J190" s="16">
        <v>2420</v>
      </c>
      <c r="K190" s="15" t="s">
        <v>1505</v>
      </c>
      <c r="L190" s="16">
        <v>2420032</v>
      </c>
      <c r="M190" s="15" t="s">
        <v>1505</v>
      </c>
      <c r="N190" s="15" t="s">
        <v>1513</v>
      </c>
      <c r="O190" s="16" t="s">
        <v>1460</v>
      </c>
      <c r="P190" s="16" t="s">
        <v>1482</v>
      </c>
      <c r="Q190" s="16" t="s">
        <v>1514</v>
      </c>
      <c r="R190" s="16">
        <v>301186</v>
      </c>
      <c r="S190" s="16">
        <v>2646220</v>
      </c>
      <c r="T190" s="16" t="s">
        <v>1371</v>
      </c>
      <c r="U190" s="16" t="s">
        <v>1463</v>
      </c>
      <c r="V190" s="16" t="str">
        <f t="shared" si="16"/>
        <v>F</v>
      </c>
      <c r="W190" s="16">
        <v>1</v>
      </c>
      <c r="X190" s="16"/>
      <c r="Y190" s="17" t="s">
        <v>1066</v>
      </c>
      <c r="Z190" s="18" t="str">
        <f t="shared" si="14"/>
        <v>SRF_WV0006</v>
      </c>
      <c r="AA190" s="18" t="s">
        <v>563</v>
      </c>
      <c r="AB190" s="18" t="s">
        <v>564</v>
      </c>
      <c r="AC190" s="19" t="str">
        <f t="shared" si="15"/>
        <v>WV</v>
      </c>
      <c r="AD190" s="19" t="str">
        <f t="shared" si="19"/>
        <v>IFEM02</v>
      </c>
      <c r="AE190" s="18" t="s">
        <v>1515</v>
      </c>
      <c r="AF190" s="20">
        <v>301186</v>
      </c>
      <c r="AG190" s="20">
        <v>2646220</v>
      </c>
      <c r="AH190" s="21" t="s">
        <v>1371</v>
      </c>
      <c r="AI190" s="18" t="s">
        <v>1465</v>
      </c>
      <c r="AJ190" s="18"/>
      <c r="AK190" s="19"/>
      <c r="AL190" s="19">
        <v>1</v>
      </c>
      <c r="AM190" s="20"/>
      <c r="AN190" s="22"/>
    </row>
    <row r="191" spans="1:40" ht="15.6" hidden="1" x14ac:dyDescent="0.3">
      <c r="A191" s="4" t="str">
        <f t="shared" si="13"/>
        <v>F2420003</v>
      </c>
      <c r="B191" s="11" t="s">
        <v>1516</v>
      </c>
      <c r="C191" s="12" t="s">
        <v>1517</v>
      </c>
      <c r="D191" s="12">
        <v>989</v>
      </c>
      <c r="E191" s="13" t="s">
        <v>63</v>
      </c>
      <c r="F191" s="31" t="s">
        <v>778</v>
      </c>
      <c r="G191" s="15" t="str">
        <f t="shared" si="18"/>
        <v>荖溪_重光橋</v>
      </c>
      <c r="H191" s="15" t="s">
        <v>1518</v>
      </c>
      <c r="I191" s="15" t="s">
        <v>1504</v>
      </c>
      <c r="J191" s="16">
        <v>2420</v>
      </c>
      <c r="K191" s="15" t="s">
        <v>1505</v>
      </c>
      <c r="L191" s="16">
        <v>2420032</v>
      </c>
      <c r="M191" s="15" t="s">
        <v>1505</v>
      </c>
      <c r="N191" s="15" t="s">
        <v>1519</v>
      </c>
      <c r="O191" s="16" t="s">
        <v>1460</v>
      </c>
      <c r="P191" s="16" t="s">
        <v>1482</v>
      </c>
      <c r="Q191" s="16" t="s">
        <v>1514</v>
      </c>
      <c r="R191" s="16">
        <v>301686</v>
      </c>
      <c r="S191" s="16">
        <v>2643237</v>
      </c>
      <c r="T191" s="16" t="s">
        <v>1362</v>
      </c>
      <c r="U191" s="16" t="s">
        <v>1463</v>
      </c>
      <c r="V191" s="16" t="str">
        <f t="shared" si="16"/>
        <v>F</v>
      </c>
      <c r="W191" s="16">
        <v>1</v>
      </c>
      <c r="X191" s="16"/>
      <c r="Y191" s="17" t="s">
        <v>129</v>
      </c>
      <c r="Z191" s="18" t="str">
        <f t="shared" si="14"/>
        <v>SRF_WV0007</v>
      </c>
      <c r="AA191" s="18" t="s">
        <v>563</v>
      </c>
      <c r="AB191" s="18" t="s">
        <v>564</v>
      </c>
      <c r="AC191" s="19" t="str">
        <f t="shared" si="15"/>
        <v>WV</v>
      </c>
      <c r="AD191" s="19" t="str">
        <f t="shared" si="19"/>
        <v>IFEM02</v>
      </c>
      <c r="AE191" s="18" t="s">
        <v>1520</v>
      </c>
      <c r="AF191" s="20">
        <v>301686</v>
      </c>
      <c r="AG191" s="20">
        <v>2643237</v>
      </c>
      <c r="AH191" s="21" t="s">
        <v>1362</v>
      </c>
      <c r="AI191" s="18" t="s">
        <v>1465</v>
      </c>
      <c r="AJ191" s="18"/>
      <c r="AK191" s="19"/>
      <c r="AL191" s="19">
        <v>1</v>
      </c>
      <c r="AM191" s="20"/>
      <c r="AN191" s="22"/>
    </row>
    <row r="192" spans="1:40" ht="15.6" x14ac:dyDescent="0.3">
      <c r="A192" s="4" t="str">
        <f t="shared" si="13"/>
        <v>F2420003</v>
      </c>
      <c r="B192" s="11" t="s">
        <v>1521</v>
      </c>
      <c r="C192" s="12"/>
      <c r="D192" s="27" t="s">
        <v>1522</v>
      </c>
      <c r="E192" s="13" t="s">
        <v>63</v>
      </c>
      <c r="F192" s="31" t="s">
        <v>778</v>
      </c>
      <c r="G192" s="15" t="str">
        <f t="shared" si="18"/>
        <v>荖溪_重光橋</v>
      </c>
      <c r="H192" s="15" t="s">
        <v>1518</v>
      </c>
      <c r="I192" s="15" t="s">
        <v>1504</v>
      </c>
      <c r="J192" s="16">
        <v>2420</v>
      </c>
      <c r="K192" s="15" t="s">
        <v>1505</v>
      </c>
      <c r="L192" s="16">
        <v>2420032</v>
      </c>
      <c r="M192" s="15" t="s">
        <v>1505</v>
      </c>
      <c r="N192" s="15" t="s">
        <v>1519</v>
      </c>
      <c r="O192" s="16" t="s">
        <v>1460</v>
      </c>
      <c r="P192" s="16" t="s">
        <v>1482</v>
      </c>
      <c r="Q192" s="16" t="s">
        <v>1514</v>
      </c>
      <c r="R192" s="16">
        <v>301708</v>
      </c>
      <c r="S192" s="16">
        <v>2643237</v>
      </c>
      <c r="T192" s="16" t="s">
        <v>1523</v>
      </c>
      <c r="U192" s="16" t="s">
        <v>1463</v>
      </c>
      <c r="V192" s="16" t="str">
        <f t="shared" si="16"/>
        <v>F</v>
      </c>
      <c r="W192" s="16">
        <v>1</v>
      </c>
      <c r="X192" s="16"/>
      <c r="Y192" s="17" t="s">
        <v>399</v>
      </c>
      <c r="Z192" s="18" t="str">
        <f t="shared" si="14"/>
        <v>SRF_W0003</v>
      </c>
      <c r="AA192" s="18" t="s">
        <v>296</v>
      </c>
      <c r="AB192" s="18" t="s">
        <v>1363</v>
      </c>
      <c r="AC192" s="19" t="str">
        <f t="shared" si="15"/>
        <v>W</v>
      </c>
      <c r="AD192" s="19" t="str">
        <f t="shared" si="19"/>
        <v>SINO01</v>
      </c>
      <c r="AE192" s="18" t="s">
        <v>1524</v>
      </c>
      <c r="AF192" s="20">
        <v>301708</v>
      </c>
      <c r="AG192" s="20">
        <v>2643237</v>
      </c>
      <c r="AH192" s="21" t="s">
        <v>1523</v>
      </c>
      <c r="AI192" s="18" t="s">
        <v>1465</v>
      </c>
      <c r="AJ192" s="18"/>
      <c r="AK192" s="19"/>
      <c r="AL192" s="19">
        <v>1</v>
      </c>
      <c r="AM192" s="20"/>
      <c r="AN192" s="24" t="s">
        <v>299</v>
      </c>
    </row>
    <row r="193" spans="1:40" ht="15.6" x14ac:dyDescent="0.3">
      <c r="A193" s="4" t="str">
        <f t="shared" si="13"/>
        <v>F2420003</v>
      </c>
      <c r="B193" s="11" t="s">
        <v>1525</v>
      </c>
      <c r="C193" s="12"/>
      <c r="D193" s="27" t="s">
        <v>1526</v>
      </c>
      <c r="E193" s="13" t="s">
        <v>63</v>
      </c>
      <c r="F193" s="31" t="s">
        <v>778</v>
      </c>
      <c r="G193" s="15" t="str">
        <f t="shared" si="18"/>
        <v>荖溪_重光橋</v>
      </c>
      <c r="H193" s="15" t="s">
        <v>1518</v>
      </c>
      <c r="I193" s="15" t="s">
        <v>1504</v>
      </c>
      <c r="J193" s="16">
        <v>2420</v>
      </c>
      <c r="K193" s="15" t="s">
        <v>1505</v>
      </c>
      <c r="L193" s="16">
        <v>2420032</v>
      </c>
      <c r="M193" s="15" t="s">
        <v>1505</v>
      </c>
      <c r="N193" s="15" t="s">
        <v>1519</v>
      </c>
      <c r="O193" s="16" t="s">
        <v>1460</v>
      </c>
      <c r="P193" s="16" t="s">
        <v>1482</v>
      </c>
      <c r="Q193" s="16" t="s">
        <v>1514</v>
      </c>
      <c r="R193" s="16">
        <v>301708</v>
      </c>
      <c r="S193" s="16">
        <v>2643237</v>
      </c>
      <c r="T193" s="16" t="s">
        <v>1523</v>
      </c>
      <c r="U193" s="16" t="s">
        <v>1463</v>
      </c>
      <c r="V193" s="16" t="str">
        <f t="shared" si="16"/>
        <v>F</v>
      </c>
      <c r="W193" s="16">
        <v>1</v>
      </c>
      <c r="X193" s="16"/>
      <c r="Y193" s="17" t="s">
        <v>399</v>
      </c>
      <c r="Z193" s="18" t="str">
        <f t="shared" si="14"/>
        <v>SRF_S0003</v>
      </c>
      <c r="AA193" s="18" t="s">
        <v>304</v>
      </c>
      <c r="AB193" s="18" t="s">
        <v>1142</v>
      </c>
      <c r="AC193" s="19" t="str">
        <f t="shared" si="15"/>
        <v>S</v>
      </c>
      <c r="AD193" s="19" t="str">
        <f t="shared" si="19"/>
        <v>SINO02</v>
      </c>
      <c r="AE193" s="18" t="s">
        <v>1524</v>
      </c>
      <c r="AF193" s="20">
        <v>301708</v>
      </c>
      <c r="AG193" s="20">
        <v>2643237</v>
      </c>
      <c r="AH193" s="21" t="s">
        <v>1523</v>
      </c>
      <c r="AI193" s="18" t="s">
        <v>1465</v>
      </c>
      <c r="AJ193" s="18"/>
      <c r="AK193" s="19"/>
      <c r="AL193" s="19">
        <v>1</v>
      </c>
      <c r="AM193" s="20"/>
      <c r="AN193" s="22"/>
    </row>
  </sheetData>
  <autoFilter ref="A2:AN193" xr:uid="{00000000-0009-0000-0000-000000000000}">
    <filterColumn colId="1">
      <customFilters>
        <customFilter val="*sino*"/>
      </customFilters>
    </filterColumn>
  </autoFilter>
  <mergeCells count="1">
    <mergeCell ref="Y1:AM1"/>
  </mergeCells>
  <phoneticPr fontId="3" type="noConversion"/>
  <conditionalFormatting sqref="Z194:Z1048576 Z114 Z118:Z132 Z175:Z176 Z178:Z179 Z1:Z112 Z134:Z173">
    <cfRule type="duplicateValues" dxfId="208" priority="204"/>
    <cfRule type="duplicateValues" dxfId="207" priority="207"/>
  </conditionalFormatting>
  <conditionalFormatting sqref="B194:B1048576 B118:B120 B1:B26 B29:B36 B68:B73 B145:B152 B167 B97:B99 B102:B104 B111:B112 B125 B134:B142 B114">
    <cfRule type="duplicateValues" dxfId="206" priority="206"/>
  </conditionalFormatting>
  <conditionalFormatting sqref="D194:D1048576 D118 D68:D69 D168:D173 D1:D26 D97 D142 D175:D176 D178:D179 D29:D36 D72:D73 D99 D102 D104 D111:D112 D120 D125 D145:D152">
    <cfRule type="duplicateValues" dxfId="205" priority="205"/>
  </conditionalFormatting>
  <conditionalFormatting sqref="Z115">
    <cfRule type="duplicateValues" dxfId="204" priority="202"/>
    <cfRule type="duplicateValues" dxfId="203" priority="203"/>
  </conditionalFormatting>
  <conditionalFormatting sqref="B115">
    <cfRule type="duplicateValues" dxfId="202" priority="201"/>
  </conditionalFormatting>
  <conditionalFormatting sqref="B27:B28">
    <cfRule type="duplicateValues" dxfId="201" priority="200"/>
  </conditionalFormatting>
  <conditionalFormatting sqref="B37:B62">
    <cfRule type="duplicateValues" dxfId="200" priority="199"/>
  </conditionalFormatting>
  <conditionalFormatting sqref="B63:B64">
    <cfRule type="duplicateValues" dxfId="199" priority="198"/>
  </conditionalFormatting>
  <conditionalFormatting sqref="B66:B67">
    <cfRule type="duplicateValues" dxfId="198" priority="197"/>
  </conditionalFormatting>
  <conditionalFormatting sqref="B143:B144">
    <cfRule type="duplicateValues" dxfId="197" priority="196"/>
  </conditionalFormatting>
  <conditionalFormatting sqref="B156">
    <cfRule type="duplicateValues" dxfId="196" priority="195"/>
  </conditionalFormatting>
  <conditionalFormatting sqref="B157">
    <cfRule type="duplicateValues" dxfId="195" priority="194"/>
  </conditionalFormatting>
  <conditionalFormatting sqref="B158">
    <cfRule type="duplicateValues" dxfId="194" priority="193"/>
  </conditionalFormatting>
  <conditionalFormatting sqref="B159">
    <cfRule type="duplicateValues" dxfId="193" priority="192"/>
  </conditionalFormatting>
  <conditionalFormatting sqref="B160">
    <cfRule type="duplicateValues" dxfId="192" priority="191"/>
  </conditionalFormatting>
  <conditionalFormatting sqref="B161:B166">
    <cfRule type="duplicateValues" dxfId="191" priority="190"/>
  </conditionalFormatting>
  <conditionalFormatting sqref="B155">
    <cfRule type="duplicateValues" dxfId="190" priority="189"/>
  </conditionalFormatting>
  <conditionalFormatting sqref="B153:B154">
    <cfRule type="duplicateValues" dxfId="189" priority="188"/>
  </conditionalFormatting>
  <conditionalFormatting sqref="Z194:Z1048576 Z114:Z115 Z118:Z132 Z175:Z176 Z178:Z179 Z1:Z112 Z134:Z173">
    <cfRule type="duplicateValues" dxfId="188" priority="187"/>
  </conditionalFormatting>
  <conditionalFormatting sqref="Z185">
    <cfRule type="duplicateValues" dxfId="187" priority="183"/>
    <cfRule type="duplicateValues" dxfId="186" priority="186"/>
  </conditionalFormatting>
  <conditionalFormatting sqref="B185">
    <cfRule type="duplicateValues" dxfId="185" priority="185"/>
  </conditionalFormatting>
  <conditionalFormatting sqref="D185">
    <cfRule type="duplicateValues" dxfId="184" priority="184"/>
  </conditionalFormatting>
  <conditionalFormatting sqref="Z185">
    <cfRule type="duplicateValues" dxfId="183" priority="182"/>
  </conditionalFormatting>
  <conditionalFormatting sqref="Z186">
    <cfRule type="duplicateValues" dxfId="182" priority="178"/>
    <cfRule type="duplicateValues" dxfId="181" priority="181"/>
  </conditionalFormatting>
  <conditionalFormatting sqref="B186">
    <cfRule type="duplicateValues" dxfId="180" priority="180"/>
  </conditionalFormatting>
  <conditionalFormatting sqref="D186">
    <cfRule type="duplicateValues" dxfId="179" priority="179"/>
  </conditionalFormatting>
  <conditionalFormatting sqref="Z186">
    <cfRule type="duplicateValues" dxfId="178" priority="177"/>
  </conditionalFormatting>
  <conditionalFormatting sqref="Z187">
    <cfRule type="duplicateValues" dxfId="177" priority="174"/>
    <cfRule type="duplicateValues" dxfId="176" priority="176"/>
  </conditionalFormatting>
  <conditionalFormatting sqref="B187">
    <cfRule type="duplicateValues" dxfId="175" priority="175"/>
  </conditionalFormatting>
  <conditionalFormatting sqref="Z187">
    <cfRule type="duplicateValues" dxfId="174" priority="173"/>
  </conditionalFormatting>
  <conditionalFormatting sqref="Z189">
    <cfRule type="duplicateValues" dxfId="173" priority="170"/>
    <cfRule type="duplicateValues" dxfId="172" priority="172"/>
  </conditionalFormatting>
  <conditionalFormatting sqref="D189">
    <cfRule type="duplicateValues" dxfId="171" priority="171"/>
  </conditionalFormatting>
  <conditionalFormatting sqref="Z189">
    <cfRule type="duplicateValues" dxfId="170" priority="169"/>
  </conditionalFormatting>
  <conditionalFormatting sqref="Z181">
    <cfRule type="duplicateValues" dxfId="169" priority="165"/>
    <cfRule type="duplicateValues" dxfId="168" priority="168"/>
  </conditionalFormatting>
  <conditionalFormatting sqref="B181">
    <cfRule type="duplicateValues" dxfId="167" priority="167"/>
  </conditionalFormatting>
  <conditionalFormatting sqref="D181">
    <cfRule type="duplicateValues" dxfId="166" priority="166"/>
  </conditionalFormatting>
  <conditionalFormatting sqref="Z181">
    <cfRule type="duplicateValues" dxfId="165" priority="164"/>
  </conditionalFormatting>
  <conditionalFormatting sqref="Z182">
    <cfRule type="duplicateValues" dxfId="164" priority="162"/>
    <cfRule type="duplicateValues" dxfId="163" priority="163"/>
  </conditionalFormatting>
  <conditionalFormatting sqref="Z182">
    <cfRule type="duplicateValues" dxfId="162" priority="161"/>
  </conditionalFormatting>
  <conditionalFormatting sqref="B182">
    <cfRule type="duplicateValues" dxfId="161" priority="160"/>
  </conditionalFormatting>
  <conditionalFormatting sqref="Z183">
    <cfRule type="duplicateValues" dxfId="160" priority="158"/>
    <cfRule type="duplicateValues" dxfId="159" priority="159"/>
  </conditionalFormatting>
  <conditionalFormatting sqref="Z183">
    <cfRule type="duplicateValues" dxfId="158" priority="157"/>
  </conditionalFormatting>
  <conditionalFormatting sqref="B183">
    <cfRule type="duplicateValues" dxfId="157" priority="156"/>
  </conditionalFormatting>
  <conditionalFormatting sqref="Z184">
    <cfRule type="duplicateValues" dxfId="156" priority="152"/>
    <cfRule type="duplicateValues" dxfId="155" priority="155"/>
  </conditionalFormatting>
  <conditionalFormatting sqref="B184">
    <cfRule type="duplicateValues" dxfId="154" priority="154"/>
  </conditionalFormatting>
  <conditionalFormatting sqref="D184">
    <cfRule type="duplicateValues" dxfId="153" priority="153"/>
  </conditionalFormatting>
  <conditionalFormatting sqref="Z184">
    <cfRule type="duplicateValues" dxfId="152" priority="151"/>
  </conditionalFormatting>
  <conditionalFormatting sqref="Z190">
    <cfRule type="duplicateValues" dxfId="151" priority="148"/>
    <cfRule type="duplicateValues" dxfId="150" priority="150"/>
  </conditionalFormatting>
  <conditionalFormatting sqref="D190">
    <cfRule type="duplicateValues" dxfId="149" priority="149"/>
  </conditionalFormatting>
  <conditionalFormatting sqref="Z190">
    <cfRule type="duplicateValues" dxfId="148" priority="147"/>
  </conditionalFormatting>
  <conditionalFormatting sqref="B189">
    <cfRule type="duplicateValues" dxfId="147" priority="146"/>
  </conditionalFormatting>
  <conditionalFormatting sqref="B190">
    <cfRule type="duplicateValues" dxfId="146" priority="145"/>
  </conditionalFormatting>
  <conditionalFormatting sqref="B194:B1048576 B189:B190 B97:B99 B102:B104 B111:B112 B125 B134:B167 B114:B115 B1:B64 B181:B187 B118:B120 B66:B73">
    <cfRule type="duplicateValues" dxfId="145" priority="144"/>
  </conditionalFormatting>
  <conditionalFormatting sqref="Z191">
    <cfRule type="duplicateValues" dxfId="144" priority="141"/>
    <cfRule type="duplicateValues" dxfId="143" priority="143"/>
  </conditionalFormatting>
  <conditionalFormatting sqref="D191">
    <cfRule type="duplicateValues" dxfId="142" priority="142"/>
  </conditionalFormatting>
  <conditionalFormatting sqref="Z191">
    <cfRule type="duplicateValues" dxfId="141" priority="140"/>
  </conditionalFormatting>
  <conditionalFormatting sqref="B191">
    <cfRule type="duplicateValues" dxfId="140" priority="139"/>
  </conditionalFormatting>
  <conditionalFormatting sqref="B191">
    <cfRule type="duplicateValues" dxfId="139" priority="138"/>
  </conditionalFormatting>
  <conditionalFormatting sqref="B189:B191 B194:B1048576 B97:B99 B102:B104 B111:B112 B125 B134:B167 B114:B115 B1:B64 B181:B187 B118:B120 B66:B73">
    <cfRule type="duplicateValues" dxfId="138" priority="137"/>
  </conditionalFormatting>
  <conditionalFormatting sqref="Z188">
    <cfRule type="duplicateValues" dxfId="137" priority="134"/>
    <cfRule type="duplicateValues" dxfId="136" priority="136"/>
  </conditionalFormatting>
  <conditionalFormatting sqref="B188">
    <cfRule type="duplicateValues" dxfId="135" priority="135"/>
  </conditionalFormatting>
  <conditionalFormatting sqref="Z188">
    <cfRule type="duplicateValues" dxfId="134" priority="133"/>
  </conditionalFormatting>
  <conditionalFormatting sqref="B188">
    <cfRule type="duplicateValues" dxfId="133" priority="132"/>
  </conditionalFormatting>
  <conditionalFormatting sqref="B188">
    <cfRule type="duplicateValues" dxfId="132" priority="131"/>
  </conditionalFormatting>
  <conditionalFormatting sqref="Z192">
    <cfRule type="duplicateValues" dxfId="131" priority="129"/>
    <cfRule type="duplicateValues" dxfId="130" priority="130"/>
  </conditionalFormatting>
  <conditionalFormatting sqref="Z192">
    <cfRule type="duplicateValues" dxfId="129" priority="128"/>
  </conditionalFormatting>
  <conditionalFormatting sqref="B192">
    <cfRule type="duplicateValues" dxfId="128" priority="127"/>
  </conditionalFormatting>
  <conditionalFormatting sqref="B192">
    <cfRule type="duplicateValues" dxfId="127" priority="126"/>
  </conditionalFormatting>
  <conditionalFormatting sqref="B192">
    <cfRule type="duplicateValues" dxfId="126" priority="125"/>
  </conditionalFormatting>
  <conditionalFormatting sqref="Z193">
    <cfRule type="duplicateValues" dxfId="125" priority="123"/>
    <cfRule type="duplicateValues" dxfId="124" priority="124"/>
  </conditionalFormatting>
  <conditionalFormatting sqref="Z193">
    <cfRule type="duplicateValues" dxfId="123" priority="122"/>
  </conditionalFormatting>
  <conditionalFormatting sqref="B193">
    <cfRule type="duplicateValues" dxfId="122" priority="121"/>
  </conditionalFormatting>
  <conditionalFormatting sqref="B193">
    <cfRule type="duplicateValues" dxfId="121" priority="120"/>
  </conditionalFormatting>
  <conditionalFormatting sqref="B193">
    <cfRule type="duplicateValues" dxfId="120" priority="119"/>
  </conditionalFormatting>
  <conditionalFormatting sqref="B74:B79">
    <cfRule type="duplicateValues" dxfId="119" priority="118"/>
  </conditionalFormatting>
  <conditionalFormatting sqref="B80:B85">
    <cfRule type="duplicateValues" dxfId="118" priority="117"/>
  </conditionalFormatting>
  <conditionalFormatting sqref="B100:B101">
    <cfRule type="duplicateValues" dxfId="117" priority="116"/>
  </conditionalFormatting>
  <conditionalFormatting sqref="B105:B110">
    <cfRule type="duplicateValues" dxfId="116" priority="115"/>
  </conditionalFormatting>
  <conditionalFormatting sqref="B121:B124">
    <cfRule type="duplicateValues" dxfId="115" priority="114"/>
  </conditionalFormatting>
  <conditionalFormatting sqref="B126:B131">
    <cfRule type="duplicateValues" dxfId="114" priority="113"/>
  </conditionalFormatting>
  <conditionalFormatting sqref="Z113">
    <cfRule type="duplicateValues" dxfId="113" priority="110"/>
    <cfRule type="duplicateValues" dxfId="112" priority="112"/>
  </conditionalFormatting>
  <conditionalFormatting sqref="D113">
    <cfRule type="duplicateValues" dxfId="111" priority="111"/>
  </conditionalFormatting>
  <conditionalFormatting sqref="Z113">
    <cfRule type="duplicateValues" dxfId="110" priority="109"/>
  </conditionalFormatting>
  <conditionalFormatting sqref="Z175:Z176 Z178:Z179 Z155:Z173">
    <cfRule type="duplicateValues" dxfId="109" priority="208"/>
    <cfRule type="duplicateValues" dxfId="108" priority="209"/>
  </conditionalFormatting>
  <conditionalFormatting sqref="B132">
    <cfRule type="duplicateValues" dxfId="107" priority="108"/>
  </conditionalFormatting>
  <conditionalFormatting sqref="B132">
    <cfRule type="duplicateValues" dxfId="106" priority="107"/>
  </conditionalFormatting>
  <conditionalFormatting sqref="B132">
    <cfRule type="duplicateValues" dxfId="105" priority="106"/>
  </conditionalFormatting>
  <conditionalFormatting sqref="B113">
    <cfRule type="duplicateValues" dxfId="104" priority="105"/>
  </conditionalFormatting>
  <conditionalFormatting sqref="B113">
    <cfRule type="duplicateValues" dxfId="103" priority="104"/>
  </conditionalFormatting>
  <conditionalFormatting sqref="B113">
    <cfRule type="duplicateValues" dxfId="102" priority="103"/>
  </conditionalFormatting>
  <conditionalFormatting sqref="B65">
    <cfRule type="duplicateValues" dxfId="101" priority="102"/>
  </conditionalFormatting>
  <conditionalFormatting sqref="D65">
    <cfRule type="duplicateValues" dxfId="100" priority="101"/>
  </conditionalFormatting>
  <conditionalFormatting sqref="B65">
    <cfRule type="duplicateValues" dxfId="99" priority="100"/>
  </conditionalFormatting>
  <conditionalFormatting sqref="B65">
    <cfRule type="duplicateValues" dxfId="98" priority="99"/>
  </conditionalFormatting>
  <conditionalFormatting sqref="B168">
    <cfRule type="duplicateValues" dxfId="97" priority="98"/>
  </conditionalFormatting>
  <conditionalFormatting sqref="B168">
    <cfRule type="duplicateValues" dxfId="96" priority="97"/>
  </conditionalFormatting>
  <conditionalFormatting sqref="B168">
    <cfRule type="duplicateValues" dxfId="95" priority="96"/>
  </conditionalFormatting>
  <conditionalFormatting sqref="Z116">
    <cfRule type="duplicateValues" dxfId="94" priority="94"/>
    <cfRule type="duplicateValues" dxfId="93" priority="95"/>
  </conditionalFormatting>
  <conditionalFormatting sqref="Z116">
    <cfRule type="duplicateValues" dxfId="92" priority="93"/>
  </conditionalFormatting>
  <conditionalFormatting sqref="Z117">
    <cfRule type="duplicateValues" dxfId="91" priority="91"/>
    <cfRule type="duplicateValues" dxfId="90" priority="92"/>
  </conditionalFormatting>
  <conditionalFormatting sqref="Z117">
    <cfRule type="duplicateValues" dxfId="89" priority="90"/>
  </conditionalFormatting>
  <conditionalFormatting sqref="B117">
    <cfRule type="duplicateValues" dxfId="88" priority="89"/>
  </conditionalFormatting>
  <conditionalFormatting sqref="B117">
    <cfRule type="duplicateValues" dxfId="87" priority="88"/>
  </conditionalFormatting>
  <conditionalFormatting sqref="B117">
    <cfRule type="duplicateValues" dxfId="86" priority="87"/>
  </conditionalFormatting>
  <conditionalFormatting sqref="B116">
    <cfRule type="duplicateValues" dxfId="85" priority="86"/>
  </conditionalFormatting>
  <conditionalFormatting sqref="B116">
    <cfRule type="duplicateValues" dxfId="84" priority="85"/>
  </conditionalFormatting>
  <conditionalFormatting sqref="B116">
    <cfRule type="duplicateValues" dxfId="83" priority="84"/>
  </conditionalFormatting>
  <conditionalFormatting sqref="Z133">
    <cfRule type="duplicateValues" dxfId="82" priority="82"/>
    <cfRule type="duplicateValues" dxfId="81" priority="83"/>
  </conditionalFormatting>
  <conditionalFormatting sqref="Z133">
    <cfRule type="duplicateValues" dxfId="80" priority="81"/>
  </conditionalFormatting>
  <conditionalFormatting sqref="Z175:Z176 Z178:Z179 Z181:Z1048576 Z1:Z173">
    <cfRule type="duplicateValues" dxfId="79" priority="80"/>
  </conditionalFormatting>
  <conditionalFormatting sqref="B169">
    <cfRule type="duplicateValues" dxfId="78" priority="79"/>
  </conditionalFormatting>
  <conditionalFormatting sqref="B169">
    <cfRule type="duplicateValues" dxfId="77" priority="78"/>
  </conditionalFormatting>
  <conditionalFormatting sqref="B169">
    <cfRule type="duplicateValues" dxfId="76" priority="77"/>
  </conditionalFormatting>
  <conditionalFormatting sqref="B175:B176 B178:B179 B170:B173">
    <cfRule type="duplicateValues" dxfId="75" priority="76"/>
  </conditionalFormatting>
  <conditionalFormatting sqref="B170:B173">
    <cfRule type="duplicateValues" dxfId="74" priority="75"/>
  </conditionalFormatting>
  <conditionalFormatting sqref="B170:B173">
    <cfRule type="duplicateValues" dxfId="73" priority="74"/>
  </conditionalFormatting>
  <conditionalFormatting sqref="B133">
    <cfRule type="duplicateValues" dxfId="72" priority="73"/>
  </conditionalFormatting>
  <conditionalFormatting sqref="Z174">
    <cfRule type="duplicateValues" dxfId="71" priority="68"/>
    <cfRule type="duplicateValues" dxfId="70" priority="70"/>
  </conditionalFormatting>
  <conditionalFormatting sqref="D174">
    <cfRule type="duplicateValues" dxfId="69" priority="69"/>
  </conditionalFormatting>
  <conditionalFormatting sqref="Z174">
    <cfRule type="duplicateValues" dxfId="68" priority="67"/>
  </conditionalFormatting>
  <conditionalFormatting sqref="Z174">
    <cfRule type="duplicateValues" dxfId="67" priority="71"/>
    <cfRule type="duplicateValues" dxfId="66" priority="72"/>
  </conditionalFormatting>
  <conditionalFormatting sqref="Z174">
    <cfRule type="duplicateValues" dxfId="65" priority="66"/>
  </conditionalFormatting>
  <conditionalFormatting sqref="Z177">
    <cfRule type="duplicateValues" dxfId="64" priority="61"/>
    <cfRule type="duplicateValues" dxfId="63" priority="63"/>
  </conditionalFormatting>
  <conditionalFormatting sqref="D177">
    <cfRule type="duplicateValues" dxfId="62" priority="62"/>
  </conditionalFormatting>
  <conditionalFormatting sqref="Z177">
    <cfRule type="duplicateValues" dxfId="61" priority="60"/>
  </conditionalFormatting>
  <conditionalFormatting sqref="Z177">
    <cfRule type="duplicateValues" dxfId="60" priority="64"/>
    <cfRule type="duplicateValues" dxfId="59" priority="65"/>
  </conditionalFormatting>
  <conditionalFormatting sqref="Z177">
    <cfRule type="duplicateValues" dxfId="58" priority="59"/>
  </conditionalFormatting>
  <conditionalFormatting sqref="Z180">
    <cfRule type="duplicateValues" dxfId="57" priority="54"/>
    <cfRule type="duplicateValues" dxfId="56" priority="56"/>
  </conditionalFormatting>
  <conditionalFormatting sqref="D180">
    <cfRule type="duplicateValues" dxfId="55" priority="55"/>
  </conditionalFormatting>
  <conditionalFormatting sqref="Z180">
    <cfRule type="duplicateValues" dxfId="54" priority="53"/>
  </conditionalFormatting>
  <conditionalFormatting sqref="Z180">
    <cfRule type="duplicateValues" dxfId="53" priority="57"/>
    <cfRule type="duplicateValues" dxfId="52" priority="58"/>
  </conditionalFormatting>
  <conditionalFormatting sqref="Z180">
    <cfRule type="duplicateValues" dxfId="51" priority="52"/>
  </conditionalFormatting>
  <conditionalFormatting sqref="B175:B176">
    <cfRule type="duplicateValues" dxfId="50" priority="51"/>
  </conditionalFormatting>
  <conditionalFormatting sqref="B175:B176">
    <cfRule type="duplicateValues" dxfId="49" priority="50"/>
  </conditionalFormatting>
  <conditionalFormatting sqref="B178:B179">
    <cfRule type="duplicateValues" dxfId="48" priority="49"/>
  </conditionalFormatting>
  <conditionalFormatting sqref="B178:B179">
    <cfRule type="duplicateValues" dxfId="47" priority="48"/>
  </conditionalFormatting>
  <conditionalFormatting sqref="B174">
    <cfRule type="duplicateValues" dxfId="46" priority="47"/>
  </conditionalFormatting>
  <conditionalFormatting sqref="B174">
    <cfRule type="duplicateValues" dxfId="45" priority="46"/>
  </conditionalFormatting>
  <conditionalFormatting sqref="B174">
    <cfRule type="duplicateValues" dxfId="44" priority="45"/>
  </conditionalFormatting>
  <conditionalFormatting sqref="B177">
    <cfRule type="duplicateValues" dxfId="43" priority="44"/>
  </conditionalFormatting>
  <conditionalFormatting sqref="B177">
    <cfRule type="duplicateValues" dxfId="42" priority="43"/>
  </conditionalFormatting>
  <conditionalFormatting sqref="B177">
    <cfRule type="duplicateValues" dxfId="41" priority="42"/>
  </conditionalFormatting>
  <conditionalFormatting sqref="B180">
    <cfRule type="duplicateValues" dxfId="40" priority="41"/>
  </conditionalFormatting>
  <conditionalFormatting sqref="B180">
    <cfRule type="duplicateValues" dxfId="39" priority="40"/>
  </conditionalFormatting>
  <conditionalFormatting sqref="B180">
    <cfRule type="duplicateValues" dxfId="38" priority="39"/>
  </conditionalFormatting>
  <conditionalFormatting sqref="D27:D28">
    <cfRule type="duplicateValues" dxfId="37" priority="38"/>
  </conditionalFormatting>
  <conditionalFormatting sqref="D37:D62">
    <cfRule type="duplicateValues" dxfId="36" priority="37"/>
  </conditionalFormatting>
  <conditionalFormatting sqref="D63">
    <cfRule type="duplicateValues" dxfId="35" priority="36"/>
  </conditionalFormatting>
  <conditionalFormatting sqref="D64">
    <cfRule type="duplicateValues" dxfId="34" priority="35"/>
  </conditionalFormatting>
  <conditionalFormatting sqref="D66">
    <cfRule type="duplicateValues" dxfId="33" priority="34"/>
  </conditionalFormatting>
  <conditionalFormatting sqref="D67">
    <cfRule type="duplicateValues" dxfId="32" priority="33"/>
  </conditionalFormatting>
  <conditionalFormatting sqref="D70:D71">
    <cfRule type="duplicateValues" dxfId="31" priority="32"/>
  </conditionalFormatting>
  <conditionalFormatting sqref="D74:D83">
    <cfRule type="duplicateValues" dxfId="30" priority="31"/>
  </conditionalFormatting>
  <conditionalFormatting sqref="D84 D86:D96">
    <cfRule type="duplicateValues" dxfId="29" priority="30"/>
  </conditionalFormatting>
  <conditionalFormatting sqref="D85">
    <cfRule type="duplicateValues" dxfId="28" priority="29"/>
  </conditionalFormatting>
  <conditionalFormatting sqref="D98">
    <cfRule type="duplicateValues" dxfId="27" priority="28"/>
  </conditionalFormatting>
  <conditionalFormatting sqref="D100:D101">
    <cfRule type="duplicateValues" dxfId="26" priority="27"/>
  </conditionalFormatting>
  <conditionalFormatting sqref="D103">
    <cfRule type="duplicateValues" dxfId="25" priority="26"/>
  </conditionalFormatting>
  <conditionalFormatting sqref="D105:D110">
    <cfRule type="duplicateValues" dxfId="24" priority="25"/>
  </conditionalFormatting>
  <conditionalFormatting sqref="D114">
    <cfRule type="duplicateValues" dxfId="23" priority="24"/>
  </conditionalFormatting>
  <conditionalFormatting sqref="D115">
    <cfRule type="duplicateValues" dxfId="22" priority="23"/>
  </conditionalFormatting>
  <conditionalFormatting sqref="D117">
    <cfRule type="duplicateValues" dxfId="21" priority="22"/>
  </conditionalFormatting>
  <conditionalFormatting sqref="D116">
    <cfRule type="duplicateValues" dxfId="20" priority="21"/>
  </conditionalFormatting>
  <conditionalFormatting sqref="D119">
    <cfRule type="duplicateValues" dxfId="19" priority="20"/>
  </conditionalFormatting>
  <conditionalFormatting sqref="D121:D124">
    <cfRule type="duplicateValues" dxfId="18" priority="19"/>
  </conditionalFormatting>
  <conditionalFormatting sqref="D126:D131">
    <cfRule type="duplicateValues" dxfId="17" priority="18"/>
  </conditionalFormatting>
  <conditionalFormatting sqref="D133">
    <cfRule type="duplicateValues" dxfId="16" priority="17"/>
  </conditionalFormatting>
  <conditionalFormatting sqref="D132">
    <cfRule type="duplicateValues" dxfId="15" priority="16"/>
  </conditionalFormatting>
  <conditionalFormatting sqref="D134:D141">
    <cfRule type="duplicateValues" dxfId="14" priority="15"/>
  </conditionalFormatting>
  <conditionalFormatting sqref="D143:D144">
    <cfRule type="duplicateValues" dxfId="13" priority="14"/>
  </conditionalFormatting>
  <conditionalFormatting sqref="D167 D153:D154">
    <cfRule type="duplicateValues" dxfId="12" priority="13"/>
  </conditionalFormatting>
  <conditionalFormatting sqref="D156:D157">
    <cfRule type="duplicateValues" dxfId="11" priority="12"/>
  </conditionalFormatting>
  <conditionalFormatting sqref="D159">
    <cfRule type="duplicateValues" dxfId="10" priority="11"/>
  </conditionalFormatting>
  <conditionalFormatting sqref="D160">
    <cfRule type="duplicateValues" dxfId="9" priority="10"/>
  </conditionalFormatting>
  <conditionalFormatting sqref="D161:D166">
    <cfRule type="duplicateValues" dxfId="8" priority="9"/>
  </conditionalFormatting>
  <conditionalFormatting sqref="D155">
    <cfRule type="duplicateValues" dxfId="7" priority="8"/>
  </conditionalFormatting>
  <conditionalFormatting sqref="D158">
    <cfRule type="duplicateValues" dxfId="6" priority="7"/>
  </conditionalFormatting>
  <conditionalFormatting sqref="D182">
    <cfRule type="duplicateValues" dxfId="5" priority="6"/>
  </conditionalFormatting>
  <conditionalFormatting sqref="D183">
    <cfRule type="duplicateValues" dxfId="4" priority="5"/>
  </conditionalFormatting>
  <conditionalFormatting sqref="D192">
    <cfRule type="duplicateValues" dxfId="3" priority="4"/>
  </conditionalFormatting>
  <conditionalFormatting sqref="D193">
    <cfRule type="duplicateValues" dxfId="2" priority="3"/>
  </conditionalFormatting>
  <conditionalFormatting sqref="D187">
    <cfRule type="duplicateValues" dxfId="1" priority="2"/>
  </conditionalFormatting>
  <conditionalFormatting sqref="D188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'O:\2206-水土保持局_111年度坡地水砂觀測作業推動計畫\504_水砂觀測設備\[111年水砂觀測設備+(臺東分局)_20220606v3.xlsx]設備基本資料填寫說明'!#REF!</xm:f>
          </x14:formula1>
          <xm:sqref>AB175:AB176 AB178:AB179</xm:sqref>
        </x14:dataValidation>
        <x14:dataValidation type="list" allowBlank="1" showInputMessage="1" showErrorMessage="1" xr:uid="{00000000-0002-0000-0000-000001000000}">
          <x14:formula1>
            <xm:f>[111年水砂觀測設備_20220621.xlsx]設備基本資料填寫說明!#REF!</xm:f>
          </x14:formula1>
          <xm:sqref>AA181:AA1048576 AA1:AA170 AB180:AB1048576 AB177 AB1:AB174</xm:sqref>
        </x14:dataValidation>
        <x14:dataValidation type="list" allowBlank="1" showInputMessage="1" showErrorMessage="1" xr:uid="{00000000-0002-0000-0000-000003000000}">
          <x14:formula1>
            <xm:f>'C:\Users\2083\Downloads\[111年水砂觀測設備_20220601FCU-台南分局.xlsx]測站基本資料填寫說明'!#REF!</xm:f>
          </x14:formula1>
          <xm:sqref>U168:U180</xm:sqref>
        </x14:dataValidation>
        <x14:dataValidation type="list" allowBlank="1" showInputMessage="1" showErrorMessage="1" xr:uid="{00000000-0002-0000-0000-000004000000}">
          <x14:formula1>
            <xm:f>[111年水砂觀測設備_20220621.xlsx]測站基本資料填寫說明!#REF!</xm:f>
          </x14:formula1>
          <xm:sqref>U97:U167 V84:V96 U181:U1048576 U1:U83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111年觀測設備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ifem</dc:creator>
  <cp:lastModifiedBy>Tosha.E.T</cp:lastModifiedBy>
  <dcterms:created xsi:type="dcterms:W3CDTF">2022-06-24T02:11:14Z</dcterms:created>
  <dcterms:modified xsi:type="dcterms:W3CDTF">2022-06-30T06:43:11Z</dcterms:modified>
</cp:coreProperties>
</file>