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shi/Desktop/leetcode_study/60probrems/"/>
    </mc:Choice>
  </mc:AlternateContent>
  <xr:revisionPtr revIDLastSave="0" documentId="13_ncr:1_{F5FCDF98-FFE9-504F-BF60-0CEB05F8444F}" xr6:coauthVersionLast="46" xr6:coauthVersionMax="46" xr10:uidLastSave="{00000000-0000-0000-0000-000000000000}"/>
  <bookViews>
    <workbookView xWindow="14400" yWindow="460" windowWidth="14400" windowHeight="163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86" i="1" l="1"/>
  <c r="A85" i="1"/>
  <c r="A84" i="1"/>
  <c r="A83" i="1"/>
  <c r="A82" i="1"/>
  <c r="A81" i="1"/>
  <c r="A80" i="1"/>
  <c r="A77" i="1"/>
  <c r="A76" i="1"/>
  <c r="A75" i="1"/>
  <c r="A74" i="1"/>
  <c r="A71" i="1"/>
  <c r="A70" i="1"/>
  <c r="A67" i="1"/>
  <c r="A66" i="1"/>
  <c r="A65" i="1"/>
  <c r="A62" i="1"/>
  <c r="A61" i="1"/>
  <c r="A60" i="1"/>
  <c r="A59" i="1"/>
  <c r="A56" i="1"/>
  <c r="A55" i="1"/>
  <c r="A54" i="1"/>
  <c r="A53" i="1"/>
  <c r="A52" i="1"/>
  <c r="A51" i="1"/>
  <c r="A50" i="1"/>
  <c r="A49" i="1"/>
  <c r="A48" i="1"/>
  <c r="A47" i="1"/>
  <c r="A46" i="1"/>
  <c r="A43" i="1"/>
  <c r="A42" i="1"/>
  <c r="A41" i="1"/>
  <c r="A40" i="1"/>
  <c r="A39" i="1"/>
  <c r="A38" i="1"/>
  <c r="A37" i="1"/>
  <c r="A36" i="1"/>
  <c r="A35" i="1"/>
  <c r="A32" i="1"/>
  <c r="A31" i="1"/>
  <c r="A30" i="1"/>
  <c r="A29" i="1"/>
  <c r="A26" i="1"/>
  <c r="A25" i="1"/>
  <c r="A24" i="1"/>
  <c r="A23" i="1"/>
  <c r="A22" i="1"/>
  <c r="A21" i="1"/>
  <c r="A18" i="1"/>
  <c r="A17" i="1"/>
  <c r="A16" i="1"/>
  <c r="A13" i="1"/>
  <c r="A12" i="1"/>
  <c r="A9" i="1"/>
  <c r="A8" i="1"/>
  <c r="A7" i="1"/>
  <c r="A6" i="1"/>
  <c r="A5" i="1"/>
</calcChain>
</file>

<file path=xl/sharedStrings.xml><?xml version="1.0" encoding="utf-8"?>
<sst xmlns="http://schemas.openxmlformats.org/spreadsheetml/2006/main" count="110" uniqueCount="30">
  <si>
    <t>https://leetcode.com/list/xo2bgr0r</t>
  </si>
  <si>
    <t>LeetCode problem list. You can clone it to your account!!</t>
  </si>
  <si>
    <t>Problem</t>
  </si>
  <si>
    <t>Difficulty</t>
  </si>
  <si>
    <t>Dates solved</t>
  </si>
  <si>
    <t>LinkedList</t>
  </si>
  <si>
    <t>Easy</t>
  </si>
  <si>
    <t>Medium</t>
  </si>
  <si>
    <t>Stack</t>
  </si>
  <si>
    <t>Heap, PriorityQueue</t>
  </si>
  <si>
    <t>HashMap</t>
  </si>
  <si>
    <t>Graph, BFS, DFS</t>
  </si>
  <si>
    <t>Tree, BST</t>
  </si>
  <si>
    <t>Dynamic Programming</t>
  </si>
  <si>
    <t>Binary Search</t>
  </si>
  <si>
    <t>Recursion</t>
  </si>
  <si>
    <t>Sliding Window</t>
  </si>
  <si>
    <t>Greedy + Backtracking</t>
  </si>
  <si>
    <t>Others</t>
  </si>
  <si>
    <t>理解</t>
    <rPh sb="0" eb="2">
      <t>リカイ</t>
    </rPh>
    <phoneticPr fontId="8"/>
  </si>
  <si>
    <t>sort, heapqの関数を使えば解ける．アルゴリズムを一から実装はむり．</t>
    <rPh sb="32" eb="34">
      <t>ジッソウ</t>
    </rPh>
    <phoneticPr fontId="8"/>
  </si>
  <si>
    <t>◎</t>
    <phoneticPr fontId="8"/>
  </si>
  <si>
    <t>何も見ないで解ける</t>
    <rPh sb="0" eb="1">
      <t>ナニ</t>
    </rPh>
    <phoneticPr fontId="8"/>
  </si>
  <si>
    <t>◯</t>
    <phoneticPr fontId="8"/>
  </si>
  <si>
    <t>理解はしてる</t>
    <rPh sb="0" eb="2">
      <t>リカイ</t>
    </rPh>
    <phoneticPr fontId="8"/>
  </si>
  <si>
    <t>△</t>
    <phoneticPr fontId="8"/>
  </si>
  <si>
    <t>なんとなく理解</t>
    <phoneticPr fontId="8"/>
  </si>
  <si>
    <t>x</t>
    <phoneticPr fontId="8"/>
  </si>
  <si>
    <t>わからん</t>
    <phoneticPr fontId="8"/>
  </si>
  <si>
    <t>有料</t>
    <rPh sb="0" eb="2">
      <t>ユウリョ</t>
    </rPh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</si>
</sst>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0"/>
      <color rgb="FF000000"/>
      <name val="Arial"/>
    </font>
    <font>
      <b/>
      <u/>
      <sz val="18"/>
      <color rgb="FF0000FF"/>
      <name val="Arial"/>
      <family val="2"/>
    </font>
    <font>
      <sz val="18"/>
      <name val="Arial"/>
      <family val="2"/>
    </font>
    <font>
      <b/>
      <sz val="1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u/>
      <sz val="10"/>
      <color rgb="FF0000FF"/>
      <name val="Arial"/>
      <family val="2"/>
    </font>
    <font>
      <sz val="10"/>
      <color rgb="FF000000"/>
      <name val="Arial"/>
      <family val="2"/>
    </font>
    <font>
      <sz val="6"/>
      <name val="Tsukushi A Round Gothic Bold"/>
      <family val="3"/>
      <charset val="128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2" fillId="0" borderId="0" xfId="0" applyFont="1"/>
    <xf numFmtId="0" fontId="4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6" fillId="0" borderId="0" xfId="0" applyFont="1" applyAlignment="1"/>
    <xf numFmtId="0" fontId="5" fillId="0" borderId="0" xfId="0" applyFont="1" applyAlignment="1"/>
    <xf numFmtId="0" fontId="5" fillId="0" borderId="0" xfId="0" applyFont="1"/>
    <xf numFmtId="56" fontId="0" fillId="0" borderId="0" xfId="0" applyNumberFormat="1" applyFont="1" applyAlignment="1"/>
    <xf numFmtId="0" fontId="7" fillId="0" borderId="0" xfId="0" applyFont="1" applyAlignment="1"/>
    <xf numFmtId="56" fontId="5" fillId="0" borderId="0" xfId="0" applyNumberFormat="1" applyFont="1"/>
    <xf numFmtId="0" fontId="9" fillId="0" borderId="0" xfId="0" applyFont="1"/>
  </cellXfs>
  <cellStyles count="1">
    <cellStyle name="標準" xfId="0" builtinId="0"/>
  </cellStyles>
  <dxfs count="3"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E599"/>
          <bgColor rgb="FFFFE599"/>
        </patternFill>
      </fill>
    </dxf>
    <dxf>
      <font>
        <color rgb="FF000000"/>
      </font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list/xo2bgr0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86"/>
  <sheetViews>
    <sheetView tabSelected="1" topLeftCell="A19" zoomScale="150" workbookViewId="0">
      <selection activeCell="D24" sqref="D24"/>
    </sheetView>
  </sheetViews>
  <sheetFormatPr baseColWidth="10" defaultColWidth="14.5" defaultRowHeight="15.75" customHeight="1"/>
  <cols>
    <col min="1" max="1" width="50.1640625" customWidth="1"/>
  </cols>
  <sheetData>
    <row r="1" spans="1:26" ht="15.75" customHeight="1">
      <c r="A1" s="1" t="s">
        <v>0</v>
      </c>
      <c r="B1" s="2" t="s">
        <v>1</v>
      </c>
      <c r="C1" s="3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5.75" customHeight="1">
      <c r="A2" s="5"/>
      <c r="B2" s="5"/>
      <c r="C2" s="5"/>
      <c r="H2" s="12" t="s">
        <v>21</v>
      </c>
      <c r="I2" s="12" t="s">
        <v>23</v>
      </c>
      <c r="J2" s="12" t="s">
        <v>25</v>
      </c>
      <c r="K2" s="12" t="s">
        <v>27</v>
      </c>
    </row>
    <row r="3" spans="1:26" ht="15.75" customHeight="1">
      <c r="A3" s="5" t="s">
        <v>2</v>
      </c>
      <c r="B3" s="5" t="s">
        <v>3</v>
      </c>
      <c r="C3" s="5" t="s">
        <v>4</v>
      </c>
      <c r="H3" s="12" t="s">
        <v>22</v>
      </c>
      <c r="I3" s="12" t="s">
        <v>24</v>
      </c>
      <c r="J3" s="12" t="s">
        <v>26</v>
      </c>
      <c r="K3" s="12" t="s">
        <v>28</v>
      </c>
    </row>
    <row r="4" spans="1:26" ht="15.75" customHeight="1">
      <c r="A4" s="6" t="s">
        <v>5</v>
      </c>
      <c r="B4" s="7"/>
    </row>
    <row r="5" spans="1:26" ht="15.75" customHeight="1">
      <c r="A5" s="8" t="str">
        <f>HYPERLINK("https://leetcode.com/problems/linked-list-cycle/","Linked List Cycle")</f>
        <v>Linked List Cycle</v>
      </c>
      <c r="B5" s="7" t="s">
        <v>6</v>
      </c>
      <c r="C5" s="11">
        <v>44200</v>
      </c>
      <c r="D5" s="12" t="s">
        <v>23</v>
      </c>
      <c r="E5" s="12" t="s">
        <v>19</v>
      </c>
    </row>
    <row r="6" spans="1:26" ht="15.75" customHeight="1">
      <c r="A6" s="8" t="str">
        <f>HYPERLINK("https://leetcode.com/problems/linked-list-cycle-ii/","Linked List Cycle II")</f>
        <v>Linked List Cycle II</v>
      </c>
      <c r="B6" s="7" t="s">
        <v>7</v>
      </c>
    </row>
    <row r="7" spans="1:26" ht="15.75" customHeight="1">
      <c r="A7" s="8" t="str">
        <f>HYPERLINK("https://leetcode.com/problems/remove-duplicates-from-sorted-list/","Remove Duplicates from Sorted List")</f>
        <v>Remove Duplicates from Sorted List</v>
      </c>
      <c r="B7" s="7" t="s">
        <v>6</v>
      </c>
    </row>
    <row r="8" spans="1:26" ht="15.75" customHeight="1">
      <c r="A8" s="8" t="str">
        <f>HYPERLINK("https://leetcode.com/problems/remove-duplicates-from-sorted-list-ii/description/","Remove Duplicates from Sorted List II")</f>
        <v>Remove Duplicates from Sorted List II</v>
      </c>
      <c r="B8" s="7" t="s">
        <v>7</v>
      </c>
    </row>
    <row r="9" spans="1:26" ht="15.75" customHeight="1">
      <c r="A9" s="8" t="str">
        <f>HYPERLINK("https://leetcode.com/problems/add-two-numbers/","Add Two Numbers")</f>
        <v>Add Two Numbers</v>
      </c>
      <c r="B9" s="7" t="s">
        <v>7</v>
      </c>
      <c r="C9" s="11">
        <v>44223</v>
      </c>
      <c r="D9" s="12" t="s">
        <v>23</v>
      </c>
    </row>
    <row r="10" spans="1:26" ht="15.75" customHeight="1">
      <c r="A10" s="5"/>
    </row>
    <row r="11" spans="1:26" ht="15.75" customHeight="1">
      <c r="A11" s="5" t="s">
        <v>8</v>
      </c>
    </row>
    <row r="12" spans="1:26" ht="15.75" customHeight="1">
      <c r="A12" s="8" t="str">
        <f>HYPERLINK("https://leetcode.com/problems/valid-parentheses/","Valid Parentheses")</f>
        <v>Valid Parentheses</v>
      </c>
      <c r="B12" s="7" t="s">
        <v>6</v>
      </c>
      <c r="C12" s="11">
        <v>44205</v>
      </c>
      <c r="D12" s="12" t="s">
        <v>23</v>
      </c>
      <c r="E12" s="12" t="s">
        <v>19</v>
      </c>
    </row>
    <row r="13" spans="1:26" ht="15.75" customHeight="1">
      <c r="A13" s="8" t="str">
        <f>HYPERLINK("https://leetcode.com/problems/reverse-linked-list/","Reverse Linked List")</f>
        <v>Reverse Linked List</v>
      </c>
      <c r="B13" s="9" t="s">
        <v>6</v>
      </c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5" spans="1:26" ht="15.75" customHeight="1">
      <c r="A15" s="5" t="s">
        <v>9</v>
      </c>
    </row>
    <row r="16" spans="1:26" ht="15.75" customHeight="1">
      <c r="A16" s="8" t="str">
        <f>HYPERLINK("https://leetcode.com/problems/kth-largest-element-in-a-stream/","Kth Largest Element in a Stream")</f>
        <v>Kth Largest Element in a Stream</v>
      </c>
      <c r="B16" s="7" t="s">
        <v>6</v>
      </c>
      <c r="C16" s="11">
        <v>44206</v>
      </c>
      <c r="D16" s="12" t="s">
        <v>25</v>
      </c>
      <c r="E16" s="12" t="s">
        <v>20</v>
      </c>
    </row>
    <row r="17" spans="1:26" ht="15.75" customHeight="1">
      <c r="A17" s="8" t="str">
        <f>HYPERLINK("https://leetcode.com/problems/top-k-frequent-elements/","Top K Frequent Elements")</f>
        <v>Top K Frequent Elements</v>
      </c>
      <c r="B17" s="7" t="s">
        <v>7</v>
      </c>
    </row>
    <row r="18" spans="1:26" ht="15.75" customHeight="1">
      <c r="A18" s="8" t="str">
        <f>HYPERLINK("https://leetcode.com/problems/find-k-pairs-with-smallest-sums/","Find K Pairs with Smallest Sums")</f>
        <v>Find K Pairs with Smallest Sums</v>
      </c>
      <c r="B18" s="7" t="s">
        <v>7</v>
      </c>
    </row>
    <row r="20" spans="1:26" ht="15.75" customHeight="1">
      <c r="A20" s="5" t="s">
        <v>10</v>
      </c>
    </row>
    <row r="21" spans="1:26" ht="15.75" customHeight="1">
      <c r="A21" s="8" t="str">
        <f>HYPERLINK("https://leetcode.com/problems/two-sum/","Two Sum")</f>
        <v>Two Sum</v>
      </c>
      <c r="B21" s="7" t="s">
        <v>6</v>
      </c>
      <c r="C21" s="11">
        <v>44206</v>
      </c>
      <c r="D21" s="12" t="s">
        <v>23</v>
      </c>
    </row>
    <row r="22" spans="1:26" ht="15.75" customHeight="1">
      <c r="A22" s="8" t="str">
        <f>HYPERLINK("https://leetcode.com/problems/group-anagrams/","Group Anagrams")</f>
        <v>Group Anagrams</v>
      </c>
      <c r="B22" s="7" t="s">
        <v>7</v>
      </c>
    </row>
    <row r="23" spans="1:26" ht="15.75" customHeight="1">
      <c r="A23" s="8" t="str">
        <f>HYPERLINK("https://leetcode.com/problems/intersection-of-two-arrays/","Intersection of Two Arrays")</f>
        <v>Intersection of Two Arrays</v>
      </c>
      <c r="B23" s="7" t="s">
        <v>6</v>
      </c>
    </row>
    <row r="24" spans="1:26" ht="15.75" customHeight="1">
      <c r="A24" s="8" t="str">
        <f>HYPERLINK("https://leetcode.com/problems/unique-email-addresses/","Unique Email Addresses")</f>
        <v>Unique Email Addresses</v>
      </c>
      <c r="B24" s="7" t="s">
        <v>6</v>
      </c>
      <c r="C24" s="11">
        <v>44230</v>
      </c>
      <c r="D24" s="12" t="s">
        <v>23</v>
      </c>
    </row>
    <row r="25" spans="1:26" ht="15.75" customHeight="1">
      <c r="A25" s="8" t="str">
        <f>HYPERLINK("https://leetcode.com/problems/first-unique-character-in-a-string/","First Unique Character in a String")</f>
        <v>First Unique Character in a String</v>
      </c>
      <c r="B25" s="7" t="s">
        <v>6</v>
      </c>
    </row>
    <row r="26" spans="1:26" ht="15.75" customHeight="1">
      <c r="A26" s="8" t="str">
        <f>HYPERLINK("https://leetcode.com/problems/subarray-sum-equals-k/","Subarray Sum Equals K")</f>
        <v>Subarray Sum Equals K</v>
      </c>
      <c r="B26" s="9" t="s">
        <v>7</v>
      </c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8" spans="1:26" ht="15.75" customHeight="1">
      <c r="A28" s="5" t="s">
        <v>11</v>
      </c>
    </row>
    <row r="29" spans="1:26" ht="15.75" customHeight="1">
      <c r="A29" s="8" t="str">
        <f>HYPERLINK("https://leetcode.com/problems/number-of-islands/","Number of Islands")</f>
        <v>Number of Islands</v>
      </c>
      <c r="B29" s="7" t="s">
        <v>7</v>
      </c>
      <c r="C29" s="11">
        <v>44210</v>
      </c>
      <c r="D29" s="12" t="s">
        <v>23</v>
      </c>
    </row>
    <row r="30" spans="1:26" ht="15.75" customHeight="1">
      <c r="A30" s="8" t="str">
        <f>HYPERLINK("https://leetcode.com/problems/max-area-of-island/","Max Area of Island")</f>
        <v>Max Area of Island</v>
      </c>
      <c r="B30" s="7" t="s">
        <v>7</v>
      </c>
      <c r="C30" s="11">
        <v>44218</v>
      </c>
      <c r="D30" s="12" t="s">
        <v>23</v>
      </c>
    </row>
    <row r="31" spans="1:26" ht="15.75" customHeight="1">
      <c r="A31" s="8" t="str">
        <f>HYPERLINK("https://leetcode.com/problems/number-of-connected-components-in-an-undirected-graph/","Number of Connected Components in an Undirected Graph")</f>
        <v>Number of Connected Components in an Undirected Graph</v>
      </c>
      <c r="B31" s="7" t="s">
        <v>7</v>
      </c>
    </row>
    <row r="32" spans="1:26" ht="15.75" customHeight="1">
      <c r="A32" s="8" t="str">
        <f>HYPERLINK("https://leetcode.com/problems/word-ladder/","Word Ladder")</f>
        <v>Word Ladder</v>
      </c>
      <c r="B32" s="9" t="s">
        <v>7</v>
      </c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4" spans="1:26" ht="15.75" customHeight="1">
      <c r="A34" s="5" t="s">
        <v>12</v>
      </c>
    </row>
    <row r="35" spans="1:26" ht="15.75" customHeight="1">
      <c r="A35" s="8" t="str">
        <f>HYPERLINK("https://leetcode.com/problems/maximum-depth-of-binary-tree/","Maximum Depth of Binary Tree")</f>
        <v>Maximum Depth of Binary Tree</v>
      </c>
      <c r="B35" s="7" t="s">
        <v>6</v>
      </c>
      <c r="C35" s="11">
        <v>44208</v>
      </c>
      <c r="D35" s="12" t="s">
        <v>23</v>
      </c>
    </row>
    <row r="36" spans="1:26" ht="15.75" customHeight="1">
      <c r="A36" s="8" t="str">
        <f>HYPERLINK("https://leetcode.com/problems/minimum-depth-of-binary-tree/","Minimum Depth of Binary Tree")</f>
        <v>Minimum Depth of Binary Tree</v>
      </c>
      <c r="B36" s="7" t="s">
        <v>6</v>
      </c>
      <c r="C36" s="11">
        <v>44208</v>
      </c>
      <c r="D36" s="12" t="s">
        <v>23</v>
      </c>
    </row>
    <row r="37" spans="1:26" ht="15.75" customHeight="1">
      <c r="A37" s="8" t="str">
        <f>HYPERLINK("https://leetcode.com/problems/merge-two-binary-trees/","Merge Two Binary Trees")</f>
        <v>Merge Two Binary Trees</v>
      </c>
      <c r="B37" s="9" t="s">
        <v>6</v>
      </c>
      <c r="C37" s="13">
        <v>44219</v>
      </c>
      <c r="D37" s="14" t="s">
        <v>25</v>
      </c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spans="1:26" ht="15.75" customHeight="1">
      <c r="A38" s="8" t="str">
        <f>HYPERLINK("https://leetcode.com/problems/convert-sorted-array-to-binary-search-tree/","Convert Sorted Array to Binary Search Tree")</f>
        <v>Convert Sorted Array to Binary Search Tree</v>
      </c>
      <c r="B38" s="7" t="s">
        <v>6</v>
      </c>
    </row>
    <row r="39" spans="1:26" ht="15.75" customHeight="1">
      <c r="A39" s="8" t="str">
        <f>HYPERLINK("https://leetcode.com/problems/path-sum/","Path Sum")</f>
        <v>Path Sum</v>
      </c>
      <c r="B39" s="7" t="s">
        <v>6</v>
      </c>
    </row>
    <row r="40" spans="1:26" ht="15.75" customHeight="1">
      <c r="A40" s="8" t="str">
        <f>HYPERLINK("https://leetcode.com/problems/binary-tree-level-order-traversal/","Binary Tree Level Order Traversal")</f>
        <v>Binary Tree Level Order Traversal</v>
      </c>
      <c r="B40" s="7" t="s">
        <v>7</v>
      </c>
    </row>
    <row r="41" spans="1:26" ht="15.75" customHeight="1">
      <c r="A41" s="8" t="str">
        <f>HYPERLINK("https://leetcode.com/problems/binary-tree-zigzag-level-order-traversal/","Binary Tree Zigzag Level Order Traversal")</f>
        <v>Binary Tree Zigzag Level Order Traversal</v>
      </c>
      <c r="B41" s="7" t="s">
        <v>7</v>
      </c>
    </row>
    <row r="42" spans="1:26" ht="15.75" customHeight="1">
      <c r="A42" s="8" t="str">
        <f>HYPERLINK("https://leetcode.com/problems/validate-binary-search-tree/","Validate Binary Search Tree")</f>
        <v>Validate Binary Search Tree</v>
      </c>
      <c r="B42" s="7" t="s">
        <v>7</v>
      </c>
    </row>
    <row r="43" spans="1:26" ht="15.75" customHeight="1">
      <c r="A43" s="8" t="str">
        <f>HYPERLINK("https://leetcode.com/problems/construct-binary-tree-from-preorder-and-inorder-traversal/","Construct Binary Tree from Preorder and Inorder Traversal")</f>
        <v>Construct Binary Tree from Preorder and Inorder Traversal</v>
      </c>
      <c r="B43" s="7" t="s">
        <v>7</v>
      </c>
    </row>
    <row r="45" spans="1:26" ht="15.75" customHeight="1">
      <c r="A45" s="5" t="s">
        <v>13</v>
      </c>
    </row>
    <row r="46" spans="1:26" ht="15.75" customHeight="1">
      <c r="A46" s="8" t="str">
        <f>HYPERLINK("https://leetcode.com/problems/paint-fence/","Paint Fence")</f>
        <v>Paint Fence</v>
      </c>
      <c r="B46" s="7" t="s">
        <v>6</v>
      </c>
      <c r="D46" s="12" t="s">
        <v>29</v>
      </c>
    </row>
    <row r="47" spans="1:26" ht="15.75" customHeight="1">
      <c r="A47" s="8" t="str">
        <f>HYPERLINK("https://leetcode.com/problems/longest-increasing-subsequence/","Longest Increasing Subsequence")</f>
        <v>Longest Increasing Subsequence</v>
      </c>
      <c r="B47" s="7" t="s">
        <v>7</v>
      </c>
    </row>
    <row r="48" spans="1:26" ht="13">
      <c r="A48" s="8" t="str">
        <f>HYPERLINK("https://leetcode.com/problems/maximum-subarray/","Maximum Subarray")</f>
        <v>Maximum Subarray</v>
      </c>
      <c r="B48" s="7" t="s">
        <v>6</v>
      </c>
      <c r="C48" s="11">
        <v>44209</v>
      </c>
      <c r="D48" s="12" t="s">
        <v>25</v>
      </c>
    </row>
    <row r="49" spans="1:26" ht="13">
      <c r="A49" s="8" t="str">
        <f>HYPERLINK("https://leetcode.com/problems/unique-paths/","Unique Paths")</f>
        <v>Unique Paths</v>
      </c>
      <c r="B49" s="7" t="s">
        <v>7</v>
      </c>
      <c r="C49" s="11">
        <v>44226</v>
      </c>
      <c r="D49" s="12" t="s">
        <v>25</v>
      </c>
    </row>
    <row r="50" spans="1:26" ht="13">
      <c r="A50" s="8" t="str">
        <f>HYPERLINK("https://leetcode.com/problems/unique-paths-ii/","Unique Paths II")</f>
        <v>Unique Paths II</v>
      </c>
      <c r="B50" s="7" t="s">
        <v>7</v>
      </c>
    </row>
    <row r="51" spans="1:26" ht="13">
      <c r="A51" s="8" t="str">
        <f>HYPERLINK("https://leetcode.com/problems/house-robber/","House Robber")</f>
        <v>House Robber</v>
      </c>
      <c r="B51" s="7" t="s">
        <v>6</v>
      </c>
    </row>
    <row r="52" spans="1:26" ht="13">
      <c r="A52" s="8" t="str">
        <f>HYPERLINK("https://leetcode.com/problems/house-robber-ii/","House Robber II")</f>
        <v>House Robber II</v>
      </c>
      <c r="B52" s="7" t="s">
        <v>7</v>
      </c>
    </row>
    <row r="53" spans="1:26" ht="13">
      <c r="A53" s="8" t="str">
        <f>HYPERLINK("https://leetcode.com/problems/best-time-to-buy-and-sell-stock/","Best Time to Buy and Sell Stock")</f>
        <v>Best Time to Buy and Sell Stock</v>
      </c>
      <c r="B53" s="7" t="s">
        <v>6</v>
      </c>
      <c r="C53" s="11">
        <v>44220</v>
      </c>
      <c r="D53" s="12" t="s">
        <v>23</v>
      </c>
    </row>
    <row r="54" spans="1:26" ht="13">
      <c r="A54" s="8" t="str">
        <f>HYPERLINK("https://leetcode.com/problems/best-time-to-buy-and-sell-stock-ii/","Best Time to Buy and Sell Stock II")</f>
        <v>Best Time to Buy and Sell Stock II</v>
      </c>
      <c r="B54" s="7" t="s">
        <v>6</v>
      </c>
    </row>
    <row r="55" spans="1:26" ht="13">
      <c r="A55" s="8" t="str">
        <f>HYPERLINK("https://leetcode.com/problems/word-break/","Word Break")</f>
        <v>Word Break</v>
      </c>
      <c r="B55" s="9" t="s">
        <v>7</v>
      </c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spans="1:26" ht="13">
      <c r="A56" s="8" t="str">
        <f>HYPERLINK("https://leetcode.com/problems/coin-change/","Coin Change")</f>
        <v>Coin Change</v>
      </c>
      <c r="B56" s="7" t="s">
        <v>7</v>
      </c>
    </row>
    <row r="58" spans="1:26" ht="13">
      <c r="A58" s="5" t="s">
        <v>14</v>
      </c>
    </row>
    <row r="59" spans="1:26" ht="13">
      <c r="A59" s="8" t="str">
        <f>HYPERLINK("https://leetcode.com/problems/search-insert-position/","Search Insert Position")</f>
        <v>Search Insert Position</v>
      </c>
      <c r="B59" s="9" t="s">
        <v>6</v>
      </c>
      <c r="C59" s="13">
        <v>44207</v>
      </c>
      <c r="D59" s="14" t="s">
        <v>25</v>
      </c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spans="1:26" ht="13">
      <c r="A60" s="8" t="str">
        <f>HYPERLINK("https://leetcode.com/problems/find-minimum-in-rotated-sorted-array/","Find Minimum in Rotated Sorted Array")</f>
        <v>Find Minimum in Rotated Sorted Array</v>
      </c>
      <c r="B60" s="7" t="s">
        <v>7</v>
      </c>
      <c r="C60" s="11">
        <v>44221</v>
      </c>
      <c r="D60" s="12" t="s">
        <v>23</v>
      </c>
    </row>
    <row r="61" spans="1:26" ht="13">
      <c r="A61" s="8" t="str">
        <f>HYPERLINK("https://leetcode.com/problems/search-in-rotated-sorted-array/","Search in Rotated Sorted Array")</f>
        <v>Search in Rotated Sorted Array</v>
      </c>
      <c r="B61" s="7" t="s">
        <v>7</v>
      </c>
    </row>
    <row r="62" spans="1:26" ht="13">
      <c r="A62" s="8" t="str">
        <f>HYPERLINK("https://leetcode.com/problems/capacity-to-ship-packages-within-d-days/","Capacity To Ship Packages Within D Days")</f>
        <v>Capacity To Ship Packages Within D Days</v>
      </c>
      <c r="B62" s="7" t="s">
        <v>7</v>
      </c>
    </row>
    <row r="64" spans="1:26" ht="13">
      <c r="A64" s="5" t="s">
        <v>15</v>
      </c>
    </row>
    <row r="65" spans="1:26" ht="13">
      <c r="A65" s="8" t="str">
        <f>HYPERLINK("https://leetcode.com/problems/powx-n/","Pow(x, n)")</f>
        <v>Pow(x, n)</v>
      </c>
      <c r="B65" s="7" t="s">
        <v>7</v>
      </c>
      <c r="C65" s="11">
        <v>44211</v>
      </c>
      <c r="D65" s="14" t="s">
        <v>25</v>
      </c>
    </row>
    <row r="66" spans="1:26" ht="13">
      <c r="A66" s="8" t="str">
        <f>HYPERLINK("https://leetcode.com/problems/k-th-symbol-in-grammar/","K-th Symbol in Grammar")</f>
        <v>K-th Symbol in Grammar</v>
      </c>
      <c r="B66" s="7" t="s">
        <v>7</v>
      </c>
      <c r="C66" s="11">
        <v>44222</v>
      </c>
      <c r="D66" s="14" t="s">
        <v>25</v>
      </c>
    </row>
    <row r="67" spans="1:26" ht="13">
      <c r="A67" s="8" t="str">
        <f>HYPERLINK("https://leetcode.com/problems/split-bst/","Split BST")</f>
        <v>Split BST</v>
      </c>
      <c r="B67" s="7" t="s">
        <v>7</v>
      </c>
    </row>
    <row r="69" spans="1:26" ht="13">
      <c r="A69" s="5" t="s">
        <v>16</v>
      </c>
    </row>
    <row r="70" spans="1:26" ht="13">
      <c r="A70" s="8" t="str">
        <f>HYPERLINK("https://leetcode.com/problems/longest-substring-without-repeating-characters/","Longest Substring Without Repeating Characters")</f>
        <v>Longest Substring Without Repeating Characters</v>
      </c>
      <c r="B70" s="7" t="s">
        <v>7</v>
      </c>
      <c r="C70" s="11">
        <v>44213</v>
      </c>
      <c r="D70" s="12" t="s">
        <v>23</v>
      </c>
    </row>
    <row r="71" spans="1:26" ht="13">
      <c r="A71" s="8" t="str">
        <f>HYPERLINK("https://leetcode.com/problems/minimum-size-subarray-sum/","Minimum Size Subarray Sum")</f>
        <v>Minimum Size Subarray Sum</v>
      </c>
      <c r="B71" s="7" t="s">
        <v>7</v>
      </c>
    </row>
    <row r="73" spans="1:26" ht="13">
      <c r="A73" s="5" t="s">
        <v>17</v>
      </c>
    </row>
    <row r="74" spans="1:26" ht="13">
      <c r="A74" s="8" t="str">
        <f>HYPERLINK("https://leetcode.com/problems/permutations/","Permutations")</f>
        <v>Permutations</v>
      </c>
      <c r="B74" s="7" t="s">
        <v>7</v>
      </c>
      <c r="C74" s="13">
        <v>44212</v>
      </c>
      <c r="D74" s="14" t="s">
        <v>25</v>
      </c>
    </row>
    <row r="75" spans="1:26" ht="13">
      <c r="A75" s="8" t="str">
        <f>HYPERLINK("https://leetcode.com/problems/subsets/","Subsets")</f>
        <v>Subsets</v>
      </c>
      <c r="B75" s="9" t="s">
        <v>7</v>
      </c>
      <c r="C75" s="11">
        <v>44224</v>
      </c>
      <c r="D75" s="14" t="s">
        <v>25</v>
      </c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spans="1:26" ht="13">
      <c r="A76" s="8" t="str">
        <f>HYPERLINK("https://leetcode.com/problems/combination-sum/","Combination Sum")</f>
        <v>Combination Sum</v>
      </c>
      <c r="B76" s="7" t="s">
        <v>7</v>
      </c>
    </row>
    <row r="77" spans="1:26" ht="13">
      <c r="A77" s="8" t="str">
        <f>HYPERLINK("https://leetcode.com/problems/generate-parentheses/","Generate Parentheses")</f>
        <v>Generate Parentheses</v>
      </c>
      <c r="B77" s="7" t="s">
        <v>7</v>
      </c>
    </row>
    <row r="79" spans="1:26" ht="13">
      <c r="A79" s="5" t="s">
        <v>18</v>
      </c>
    </row>
    <row r="80" spans="1:26" ht="13">
      <c r="A80" s="8" t="str">
        <f>HYPERLINK("https://leetcode.com/problems/move-zeroes/","Move Zeroes")</f>
        <v>Move Zeroes</v>
      </c>
      <c r="B80" s="7" t="s">
        <v>6</v>
      </c>
    </row>
    <row r="81" spans="1:2" ht="13">
      <c r="A81" s="8" t="str">
        <f>HYPERLINK("https://leetcode.com/problems/meeting-rooms/","Meeting Rooms")</f>
        <v>Meeting Rooms</v>
      </c>
      <c r="B81" s="7" t="s">
        <v>6</v>
      </c>
    </row>
    <row r="82" spans="1:2" ht="13">
      <c r="A82" s="8" t="str">
        <f>HYPERLINK("https://leetcode.com/problems/meeting-rooms-ii/","Meeting Rooms II")</f>
        <v>Meeting Rooms II</v>
      </c>
      <c r="B82" s="7" t="s">
        <v>7</v>
      </c>
    </row>
    <row r="83" spans="1:2" ht="13">
      <c r="A83" s="8" t="str">
        <f>HYPERLINK("https://leetcode.com/problems/is-subsequence/","Is Subsequence")</f>
        <v>Is Subsequence</v>
      </c>
      <c r="B83" s="7" t="s">
        <v>7</v>
      </c>
    </row>
    <row r="84" spans="1:2" ht="13">
      <c r="A84" s="8" t="str">
        <f>HYPERLINK("https://leetcode.com/problems/next-permutation/","Next Permutation")</f>
        <v>Next Permutation</v>
      </c>
      <c r="B84" s="7" t="s">
        <v>7</v>
      </c>
    </row>
    <row r="85" spans="1:2" ht="13">
      <c r="A85" s="8" t="str">
        <f>HYPERLINK("https://leetcode.com/problems/string-to-integer-atoi/","String to Integer (atoi)")</f>
        <v>String to Integer (atoi)</v>
      </c>
      <c r="B85" s="7" t="s">
        <v>7</v>
      </c>
    </row>
    <row r="86" spans="1:2" ht="13">
      <c r="A86" s="8" t="str">
        <f>HYPERLINK("https://leetcode.com/problems/zigzag-conversion/","ZigZag Conversion")</f>
        <v>ZigZag Conversion</v>
      </c>
      <c r="B86" s="7" t="s">
        <v>7</v>
      </c>
    </row>
  </sheetData>
  <phoneticPr fontId="8"/>
  <conditionalFormatting sqref="B1:B1010">
    <cfRule type="containsText" dxfId="2" priority="1" operator="containsText" text="easy">
      <formula>NOT(ISERROR(SEARCH(("easy"),(B1))))</formula>
    </cfRule>
  </conditionalFormatting>
  <conditionalFormatting sqref="B1:B1010">
    <cfRule type="containsText" dxfId="1" priority="2" operator="containsText" text="medium">
      <formula>NOT(ISERROR(SEARCH(("medium"),(B1))))</formula>
    </cfRule>
  </conditionalFormatting>
  <conditionalFormatting sqref="G21">
    <cfRule type="notContainsBlanks" dxfId="0" priority="3">
      <formula>LEN(TRIM(G21))&gt;0</formula>
    </cfRule>
  </conditionalFormatting>
  <hyperlinks>
    <hyperlink ref="A1" r:id="rId1" xr:uid="{00000000-0004-0000-00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柳元 俊輝</cp:lastModifiedBy>
  <dcterms:modified xsi:type="dcterms:W3CDTF">2021-02-03T08:52:51Z</dcterms:modified>
</cp:coreProperties>
</file>