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osin\Downloads\Intership\"/>
    </mc:Choice>
  </mc:AlternateContent>
  <bookViews>
    <workbookView xWindow="0" yWindow="0" windowWidth="10152" windowHeight="8508"/>
  </bookViews>
  <sheets>
    <sheet name="Sales Data" sheetId="1" r:id="rId1"/>
    <sheet name="Dashboard" sheetId="2" r:id="rId2"/>
    <sheet name="Pivot Tables" sheetId="4" r:id="rId3"/>
    <sheet name="Raw data" sheetId="3" r:id="rId4"/>
  </sheet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L20" i="4" l="1"/>
  <c r="G23" i="4"/>
  <c r="G22" i="4"/>
  <c r="G24" i="4" l="1"/>
  <c r="G25" i="4"/>
  <c r="G26" i="4"/>
  <c r="G21" i="4"/>
  <c r="H5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I6" i="4"/>
  <c r="I5" i="4"/>
  <c r="J9" i="4" l="1"/>
  <c r="J3" i="4"/>
  <c r="J6" i="4"/>
  <c r="H6" i="4"/>
</calcChain>
</file>

<file path=xl/sharedStrings.xml><?xml version="1.0" encoding="utf-8"?>
<sst xmlns="http://schemas.openxmlformats.org/spreadsheetml/2006/main" count="1997" uniqueCount="281">
  <si>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</si>
  <si>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</si>
  <si>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</si>
  <si>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</si>
  <si>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</si>
  <si>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</si>
  <si>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</si>
  <si>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</si>
  <si>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</si>
  <si>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</si>
  <si>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</si>
  <si>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</si>
  <si>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</si>
  <si>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</si>
  <si>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</si>
  <si>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</si>
  <si>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</si>
  <si>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</si>
  <si>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</si>
  <si>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</si>
  <si>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</si>
  <si>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</si>
  <si>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</si>
  <si>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</si>
  <si>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</si>
  <si>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</si>
  <si>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</si>
  <si>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</si>
  <si>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</si>
  <si>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</si>
  <si>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</si>
  <si>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</si>
  <si>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</si>
  <si>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</si>
  <si>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</si>
  <si>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</si>
  <si>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</si>
  <si>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</si>
  <si>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</si>
  <si>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</si>
  <si>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</si>
  <si>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</si>
  <si>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</si>
  <si>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</si>
  <si>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</si>
  <si>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</si>
  <si>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</si>
  <si>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</si>
  <si>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</si>
  <si>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</si>
  <si>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</si>
  <si>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</si>
  <si>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</si>
  <si>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</si>
  <si>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</si>
  <si>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</si>
  <si>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</si>
  <si>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</si>
  <si>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</si>
  <si>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</si>
  <si>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</si>
  <si>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</si>
  <si>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</si>
  <si>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</si>
  <si>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</si>
  <si>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</si>
  <si>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</si>
  <si>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</si>
  <si>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</si>
  <si>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</si>
  <si>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</si>
  <si>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</si>
  <si>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</si>
  <si>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</si>
  <si>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</si>
  <si>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</si>
  <si>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</si>
  <si>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</si>
  <si>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</si>
  <si>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</si>
  <si>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</si>
  <si>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</si>
  <si>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</si>
  <si>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</si>
  <si>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</si>
  <si>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</si>
  <si>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</si>
  <si>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</si>
  <si>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</si>
  <si>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</si>
  <si>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</si>
  <si>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</si>
  <si>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</si>
  <si>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</si>
  <si>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</si>
  <si>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</si>
  <si>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</si>
  <si>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</si>
  <si>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</si>
  <si>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</si>
  <si>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</si>
  <si>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</si>
  <si>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</si>
  <si>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</si>
  <si>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</si>
  <si>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</si>
  <si>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</si>
  <si>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</si>
  <si>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</si>
  <si>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</si>
  <si>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</si>
  <si>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</si>
  <si>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</si>
  <si>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</si>
  <si>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</si>
  <si>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</si>
  <si>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</si>
  <si>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</si>
  <si>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</si>
  <si>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</si>
  <si>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</si>
  <si>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</si>
  <si>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</si>
  <si>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</si>
  <si>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</si>
  <si>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</si>
  <si>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</si>
  <si>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</si>
  <si>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</si>
  <si>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</si>
  <si>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</si>
  <si>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</si>
  <si>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</si>
  <si>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</si>
  <si>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</si>
  <si>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</si>
  <si>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</si>
  <si>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</si>
  <si>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</si>
  <si>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</si>
  <si>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</si>
  <si>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</si>
  <si>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</si>
  <si>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</si>
  <si>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</si>
  <si>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</si>
  <si>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</si>
  <si>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</si>
  <si>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</si>
  <si>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</si>
  <si>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</si>
  <si>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</si>
  <si>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</si>
  <si>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</si>
  <si>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</si>
  <si>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</si>
  <si>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</si>
  <si>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</si>
  <si>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</si>
  <si>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</si>
  <si>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</si>
  <si>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</si>
  <si>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</si>
  <si>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</si>
  <si>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</si>
  <si>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</si>
  <si>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</si>
  <si>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</si>
  <si>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</si>
  <si>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</si>
  <si>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</si>
  <si>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</si>
  <si>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</si>
  <si>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</si>
  <si>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</si>
  <si>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</si>
  <si>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</si>
  <si>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</si>
  <si>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</si>
  <si>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</si>
  <si>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</si>
  <si>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</si>
  <si>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</si>
  <si>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</si>
  <si>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</si>
  <si>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</si>
  <si>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</si>
  <si>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</si>
  <si>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</si>
  <si>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</si>
  <si>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</si>
  <si>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</si>
  <si>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</si>
  <si>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</si>
  <si>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</si>
  <si>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</si>
  <si>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</si>
  <si>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</si>
  <si>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</si>
  <si>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</si>
  <si>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</si>
  <si>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</si>
  <si>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</si>
  <si>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</si>
  <si>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</si>
  <si>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</si>
  <si>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</si>
  <si>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</si>
  <si>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</si>
  <si>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</si>
  <si>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</si>
  <si>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</si>
  <si>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</si>
  <si>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</si>
  <si>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</si>
  <si>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</si>
  <si>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</si>
  <si>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</si>
  <si>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</si>
  <si>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</si>
  <si>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</si>
  <si>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</si>
  <si>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</si>
  <si>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</si>
  <si>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</si>
  <si>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</si>
  <si>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</si>
  <si>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</si>
  <si>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</si>
  <si>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</si>
  <si>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</si>
  <si>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</si>
  <si>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</si>
  <si>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</si>
  <si>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</si>
  <si>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</si>
  <si>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</si>
  <si>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</si>
  <si>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</si>
  <si>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</si>
  <si>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</si>
  <si>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</si>
  <si>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</si>
  <si>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</si>
  <si>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</si>
  <si>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</si>
  <si>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</si>
  <si>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</si>
  <si>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</si>
  <si>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</si>
  <si>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</si>
  <si>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</si>
  <si>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</si>
  <si>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 xml:space="preserve"> </t>
  </si>
  <si>
    <t>Purchase Method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</si>
  <si>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</si>
  <si>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</si>
  <si>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</si>
  <si>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</si>
  <si>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</si>
  <si>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</si>
  <si>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</si>
  <si>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</si>
  <si>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</si>
  <si>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</si>
  <si>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Sum of Order Value</t>
  </si>
  <si>
    <t>Count of Purchase Method</t>
  </si>
  <si>
    <t>Online</t>
  </si>
  <si>
    <t>Onsite</t>
  </si>
  <si>
    <t>Avaerage Order Value</t>
  </si>
  <si>
    <t>Sales Value</t>
  </si>
  <si>
    <t>Row Value</t>
  </si>
  <si>
    <t>Sum of Order Value2</t>
  </si>
  <si>
    <t>Max Order Value</t>
  </si>
  <si>
    <t>Min Order Value</t>
  </si>
  <si>
    <t xml:space="preserve">  </t>
  </si>
  <si>
    <t xml:space="preserve">                                               </t>
  </si>
  <si>
    <t>Count of Region</t>
  </si>
  <si>
    <t>Count of Transaction ID</t>
  </si>
  <si>
    <t>Customers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</si>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</sst>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 tint="-4.9989318521683403E-2"/>
      <name val="Times New Roman"/>
      <family val="1"/>
    </font>
    <font>
      <sz val="11"/>
      <color theme="9" tint="-0.249977111117893"/>
      <name val="Calibri"/>
      <family val="2"/>
      <scheme val="minor"/>
    </font>
    <font>
      <sz val="12"/>
      <color theme="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D7731"/>
        <bgColor indexed="64"/>
      </patternFill>
    </fill>
    <fill>
      <patternFill patternType="solid">
        <fgColor rgb="FF278141"/>
        <bgColor indexed="64"/>
      </patternFill>
    </fill>
    <fill>
      <patternFill patternType="solid">
        <fgColor rgb="FF95B97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37D577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33" borderId="0" xfId="0" applyFont="1" applyFill="1"/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164" fontId="18" fillId="34" borderId="0" xfId="0" applyNumberFormat="1" applyFont="1" applyFill="1" applyBorder="1" applyAlignment="1">
      <alignment horizontal="center" vertical="center"/>
    </xf>
    <xf numFmtId="14" fontId="18" fillId="34" borderId="0" xfId="0" applyNumberFormat="1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14" fontId="18" fillId="35" borderId="0" xfId="0" applyNumberFormat="1" applyFont="1" applyFill="1" applyBorder="1" applyAlignment="1">
      <alignment horizontal="center" vertical="center"/>
    </xf>
    <xf numFmtId="164" fontId="18" fillId="35" borderId="0" xfId="0" applyNumberFormat="1" applyFont="1" applyFill="1" applyBorder="1" applyAlignment="1">
      <alignment horizontal="center" vertical="center"/>
    </xf>
    <xf numFmtId="0" fontId="21" fillId="38" borderId="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20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37" borderId="0" xfId="0" applyFill="1"/>
    <xf numFmtId="0" fontId="0" fillId="0" borderId="11" xfId="0" applyBorder="1"/>
    <xf numFmtId="0" fontId="0" fillId="0" borderId="0" xfId="0" applyBorder="1"/>
    <xf numFmtId="0" fontId="0" fillId="37" borderId="0" xfId="0" applyFill="1" applyBorder="1"/>
    <xf numFmtId="0" fontId="0" fillId="0" borderId="0" xfId="0" pivotButton="1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39" borderId="11" xfId="0" applyFill="1" applyBorder="1" applyAlignment="1">
      <alignment horizontal="left"/>
    </xf>
    <xf numFmtId="164" fontId="0" fillId="0" borderId="11" xfId="0" applyNumberFormat="1" applyBorder="1"/>
    <xf numFmtId="0" fontId="0" fillId="37" borderId="11" xfId="0" applyFill="1" applyBorder="1"/>
    <xf numFmtId="0" fontId="0" fillId="34" borderId="11" xfId="0" applyFill="1" applyBorder="1" applyAlignment="1">
      <alignment horizontal="left"/>
    </xf>
    <xf numFmtId="9" fontId="0" fillId="0" borderId="0" xfId="1" applyFont="1" applyBorder="1"/>
    <xf numFmtId="9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$&quot;#,##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4D773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0B2B2"/>
      <color rgb="FF4472C4"/>
      <color rgb="FF913498"/>
      <color rgb="FFA4208E"/>
      <color rgb="FF278141"/>
      <color rgb="FF38BA5D"/>
      <color rgb="FF526A42"/>
      <color rgb="FF37D577"/>
      <color rgb="FF95B97D"/>
      <color rgb="FF1B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Tables!Months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4748351320586251E-2"/>
          <c:y val="9.4557819284445649E-2"/>
          <c:w val="0.93888888888888888"/>
          <c:h val="0.89814814814814814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Tables'!$M$5</c:f>
              <c:strCache>
                <c:ptCount val="1"/>
                <c:pt idx="0">
                  <c:v>Sum of Order Value</c:v>
                </c:pt>
              </c:strCache>
            </c:strRef>
          </c:tx>
          <c:spPr>
            <a:gradFill>
              <a:gsLst>
                <a:gs pos="2000">
                  <a:schemeClr val="accent6">
                    <a:lumMod val="60000"/>
                    <a:lumOff val="40000"/>
                    <a:alpha val="0"/>
                  </a:schemeClr>
                </a:gs>
                <a:gs pos="100000">
                  <a:schemeClr val="accent6">
                    <a:lumMod val="60000"/>
                    <a:lumOff val="40000"/>
                    <a:alpha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cat>
            <c:strRef>
              <c:f>'Pivot Tables'!$L$6:$L$14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Tables'!$M$6:$M$14</c:f>
              <c:numCache>
                <c:formatCode>"$"#,##0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4-421A-9544-57D39AF0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91360"/>
        <c:axId val="468893024"/>
      </c:areaChart>
      <c:lineChart>
        <c:grouping val="standard"/>
        <c:varyColors val="0"/>
        <c:ser>
          <c:idx val="1"/>
          <c:order val="1"/>
          <c:tx>
            <c:strRef>
              <c:f>'Pivot Tables'!$N$5</c:f>
              <c:strCache>
                <c:ptCount val="1"/>
                <c:pt idx="0">
                  <c:v>Sum of Order Value2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Tables'!$L$6:$L$14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Tables'!$N$6:$N$14</c:f>
              <c:numCache>
                <c:formatCode>General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4-421A-9544-57D39AF0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91360"/>
        <c:axId val="468893024"/>
      </c:lineChart>
      <c:catAx>
        <c:axId val="46889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893024"/>
        <c:crosses val="autoZero"/>
        <c:auto val="1"/>
        <c:lblAlgn val="ctr"/>
        <c:lblOffset val="100"/>
        <c:noMultiLvlLbl val="0"/>
      </c:catAx>
      <c:valAx>
        <c:axId val="4688930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88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Tables!Purchase Method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484697225346829"/>
          <c:y val="0.30635413100536346"/>
          <c:w val="0.46694214876033058"/>
          <c:h val="0.8188405797101449"/>
        </c:manualLayout>
      </c:layout>
      <c:doughnutChart>
        <c:varyColors val="1"/>
        <c:ser>
          <c:idx val="0"/>
          <c:order val="0"/>
          <c:tx>
            <c:strRef>
              <c:f>'Pivot Tables'!$E$5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D-471C-86D2-5D50A64FD32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D-471C-86D2-5D50A64FD323}"/>
              </c:ext>
            </c:extLst>
          </c:dPt>
          <c:cat>
            <c:strRef>
              <c:f>'Pivot Tables'!$D$6:$D$8</c:f>
              <c:strCache>
                <c:ptCount val="2"/>
                <c:pt idx="0">
                  <c:v>Online</c:v>
                </c:pt>
                <c:pt idx="1">
                  <c:v>Onsite</c:v>
                </c:pt>
              </c:strCache>
            </c:strRef>
          </c:cat>
          <c:val>
            <c:numRef>
              <c:f>'Pivot Tables'!$E$6:$E$8</c:f>
              <c:numCache>
                <c:formatCode>General</c:formatCode>
                <c:ptCount val="2"/>
                <c:pt idx="0">
                  <c:v>160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D-471C-86D2-5D50A64F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294052147224912"/>
          <c:y val="0.16120646275424722"/>
          <c:w val="0.47813337848897919"/>
          <c:h val="0.63523434570678661"/>
        </c:manualLayout>
      </c:layout>
      <c:doughnutChart>
        <c:varyColors val="1"/>
        <c:ser>
          <c:idx val="0"/>
          <c:order val="0"/>
          <c:tx>
            <c:v>Total</c:v>
          </c:tx>
          <c:explosion val="2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3-471F-BB35-1AA8B4D7E97E}"/>
              </c:ext>
            </c:extLst>
          </c:dPt>
          <c:dPt>
            <c:idx val="1"/>
            <c:bubble3D val="0"/>
            <c:explosion val="4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3-471F-BB35-1AA8B4D7E97E}"/>
              </c:ext>
            </c:extLst>
          </c:dPt>
          <c:cat>
            <c:strLit>
              <c:ptCount val="2"/>
              <c:pt idx="0">
                <c:v>Online</c:v>
              </c:pt>
              <c:pt idx="1">
                <c:v>Onsite</c:v>
              </c:pt>
            </c:strLit>
          </c:cat>
          <c:val>
            <c:numLit>
              <c:formatCode>General</c:formatCode>
              <c:ptCount val="2"/>
              <c:pt idx="0">
                <c:v>160</c:v>
              </c:pt>
              <c:pt idx="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4-3543-471F-BB35-1AA8B4D7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Tables!Product Category</c:name>
    <c:fmtId val="3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1904761904761904E-2"/>
              <c:y val="8.4587198877367111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2.3809523809523812E-3"/>
              <c:y val="4.9712845300277303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809523809523812E-3"/>
              <c:y val="-3.279540552480444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7.9617851032702039E-3"/>
              <c:y val="0.10171465394735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847140413080816E-2"/>
          <c:y val="6.1074478001566138E-2"/>
          <c:w val="0.9416135759093518"/>
          <c:h val="0.82594655422123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E1-499D-8CBB-832902667F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1-499D-8CBB-832902667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1-499D-8CBB-832902667FAA}"/>
              </c:ext>
            </c:extLst>
          </c:dPt>
          <c:dLbls>
            <c:dLbl>
              <c:idx val="0"/>
              <c:layout>
                <c:manualLayout>
                  <c:x val="-7.9617851032702039E-3"/>
                  <c:y val="0.10171465394735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E1-499D-8CBB-832902667FAA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E1-499D-8CBB-832902667FAA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E1-499D-8CBB-832902667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Tables'!$D$22:$D$25</c:f>
              <c:strCache>
                <c:ptCount val="3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</c:strCache>
            </c:strRef>
          </c:cat>
          <c:val>
            <c:numRef>
              <c:f>'Pivot Tables'!$E$22:$E$25</c:f>
              <c:numCache>
                <c:formatCode>"$"#,##0</c:formatCode>
                <c:ptCount val="3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1-499D-8CBB-832902667F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7474784"/>
        <c:axId val="417481440"/>
      </c:barChart>
      <c:catAx>
        <c:axId val="417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1440"/>
        <c:crosses val="autoZero"/>
        <c:auto val="1"/>
        <c:lblAlgn val="ctr"/>
        <c:lblOffset val="100"/>
        <c:noMultiLvlLbl val="0"/>
      </c:catAx>
      <c:valAx>
        <c:axId val="4174814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74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Tables!Count of Region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Tables'!$K$26:$K$29</c:f>
              <c:strCache>
                <c:ptCount val="3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</c:strCache>
            </c:strRef>
          </c:cat>
          <c:val>
            <c:numRef>
              <c:f>'Pivot Tables'!$L$26:$L$29</c:f>
              <c:numCache>
                <c:formatCode>General</c:formatCode>
                <c:ptCount val="3"/>
                <c:pt idx="0">
                  <c:v>70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13B-A7D4-B5BAC9977D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27432127"/>
        <c:axId val="1727434623"/>
      </c:barChart>
      <c:catAx>
        <c:axId val="172743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4623"/>
        <c:crosses val="autoZero"/>
        <c:auto val="1"/>
        <c:lblAlgn val="ctr"/>
        <c:lblOffset val="100"/>
        <c:noMultiLvlLbl val="0"/>
      </c:catAx>
      <c:valAx>
        <c:axId val="172743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74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Tables!Product Category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1904761904761904E-2"/>
              <c:y val="8.4587198877367111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2.3809523809523812E-3"/>
              <c:y val="4.9712845300277303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809523809523812E-3"/>
              <c:y val="-3.279540552480444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63018782808394E-2"/>
          <c:y val="6.6006713103169801E-2"/>
          <c:w val="0.86796625421822271"/>
          <c:h val="0.8589180374730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Tables'!$D$22:$D$25</c:f>
              <c:strCache>
                <c:ptCount val="3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</c:strCache>
            </c:strRef>
          </c:cat>
          <c:val>
            <c:numRef>
              <c:f>'Pivot Tables'!$E$22:$E$25</c:f>
              <c:numCache>
                <c:formatCode>"$"#,##0</c:formatCode>
                <c:ptCount val="3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7-4514-9244-0A226BBB72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474784"/>
        <c:axId val="417481440"/>
      </c:barChart>
      <c:catAx>
        <c:axId val="417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1440"/>
        <c:crosses val="autoZero"/>
        <c:auto val="1"/>
        <c:lblAlgn val="ctr"/>
        <c:lblOffset val="100"/>
        <c:noMultiLvlLbl val="0"/>
      </c:catAx>
      <c:valAx>
        <c:axId val="4174814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747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Tables!Count of Region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Tables'!$K$26:$K$29</c:f>
              <c:strCache>
                <c:ptCount val="3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</c:strCache>
            </c:strRef>
          </c:cat>
          <c:val>
            <c:numRef>
              <c:f>'Pivot Tables'!$L$26:$L$29</c:f>
              <c:numCache>
                <c:formatCode>General</c:formatCode>
                <c:ptCount val="3"/>
                <c:pt idx="0">
                  <c:v>70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4-4C8F-97FB-B7B3917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432127"/>
        <c:axId val="1727434623"/>
      </c:barChart>
      <c:catAx>
        <c:axId val="172743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4623"/>
        <c:crosses val="autoZero"/>
        <c:auto val="1"/>
        <c:lblAlgn val="ctr"/>
        <c:lblOffset val="100"/>
        <c:noMultiLvlLbl val="0"/>
      </c:catAx>
      <c:valAx>
        <c:axId val="17274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589615</xdr:colOff>
      <xdr:row>0</xdr:row>
      <xdr:rowOff>308247</xdr:rowOff>
    </xdr:from>
    <xdr:to>
      <xdr:col>1</xdr:col>
      <xdr:colOff>143618</xdr:colOff>
      <xdr:row>1</xdr:row>
      <xdr:rowOff>51800</xdr:rowOff>
    </xdr:to>
    <xdr:sp macro="" textlink="">
      <xdr:nvSpPr>
        <xdr:cNvPr id="7" name="Rectangle 6"/>
        <xdr:cNvSpPr/>
      </xdr:nvSpPr>
      <xdr:spPr>
        <a:xfrm rot="18691277">
          <a:off x="590090" y="307772"/>
          <a:ext cx="162653" cy="163603"/>
        </a:xfrm>
        <a:prstGeom prst="rect">
          <a:avLst/>
        </a:prstGeom>
        <a:solidFill>
          <a:srgbClr val="526A4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1190581</xdr:colOff>
      <xdr:row>0</xdr:row>
      <xdr:rowOff>184112</xdr:rowOff>
    </xdr:from>
    <xdr:to>
      <xdr:col>11</xdr:col>
      <xdr:colOff>94157</xdr:colOff>
      <xdr:row>1</xdr:row>
      <xdr:rowOff>89567</xdr:rowOff>
    </xdr:to>
    <xdr:sp macro="" textlink="">
      <xdr:nvSpPr>
        <xdr:cNvPr id="9" name="Rectangle 8"/>
        <xdr:cNvSpPr/>
      </xdr:nvSpPr>
      <xdr:spPr>
        <a:xfrm rot="3044215">
          <a:off x="11837701" y="250712"/>
          <a:ext cx="324555" cy="191356"/>
        </a:xfrm>
        <a:prstGeom prst="rect">
          <a:avLst/>
        </a:prstGeom>
        <a:solidFill>
          <a:srgbClr val="38BA5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594360</xdr:colOff>
      <xdr:row>0</xdr:row>
      <xdr:rowOff>7620</xdr:rowOff>
    </xdr:from>
    <xdr:to>
      <xdr:col>12</xdr:col>
      <xdr:colOff>327660</xdr:colOff>
      <xdr:row>242</xdr:row>
      <xdr:rowOff>22860</xdr:rowOff>
    </xdr:to>
    <xdr:sp macro="" textlink="">
      <xdr:nvSpPr>
        <xdr:cNvPr id="6" name="L-Shape 5"/>
        <xdr:cNvSpPr/>
      </xdr:nvSpPr>
      <xdr:spPr>
        <a:xfrm rot="16200000" flipH="1">
          <a:off x="-25687020" y="26289000"/>
          <a:ext cx="64907160" cy="12344400"/>
        </a:xfrm>
        <a:prstGeom prst="corner">
          <a:avLst>
            <a:gd name="adj1" fmla="val 7945"/>
            <a:gd name="adj2" fmla="val 3112"/>
          </a:avLst>
        </a:prstGeom>
        <a:gradFill flip="none" rotWithShape="1">
          <a:gsLst>
            <a:gs pos="3000">
              <a:srgbClr val="526A42"/>
            </a:gs>
            <a:gs pos="49000">
              <a:srgbClr val="30C2A3"/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1B592D"/>
            </a:solidFill>
          </a:endParaRPr>
        </a:p>
      </xdr:txBody>
    </xdr:sp>
    <xdr:clientData/>
  </xdr:twoCellAnchor>
  <xdr:twoCellAnchor>
    <xdr:from>
      <xdr:col>1</xdr:col>
      <xdr:colOff>15240</xdr:colOff>
      <xdr:row>0</xdr:row>
      <xdr:rowOff>396240</xdr:rowOff>
    </xdr:from>
    <xdr:to>
      <xdr:col>10</xdr:col>
      <xdr:colOff>1272540</xdr:colOff>
      <xdr:row>1</xdr:row>
      <xdr:rowOff>441960</xdr:rowOff>
    </xdr:to>
    <xdr:sp macro="" textlink="">
      <xdr:nvSpPr>
        <xdr:cNvPr id="4" name="Round Same Side Corner Rectangle 3"/>
        <xdr:cNvSpPr/>
      </xdr:nvSpPr>
      <xdr:spPr>
        <a:xfrm>
          <a:off x="624840" y="396240"/>
          <a:ext cx="11361420" cy="464820"/>
        </a:xfrm>
        <a:prstGeom prst="round2SameRect">
          <a:avLst/>
        </a:prstGeom>
        <a:noFill/>
        <a:ln w="76200">
          <a:solidFill>
            <a:srgbClr val="4D77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0</xdr:row>
      <xdr:rowOff>68580</xdr:rowOff>
    </xdr:from>
    <xdr:to>
      <xdr:col>12</xdr:col>
      <xdr:colOff>373380</xdr:colOff>
      <xdr:row>1</xdr:row>
      <xdr:rowOff>228600</xdr:rowOff>
    </xdr:to>
    <xdr:sp macro="" textlink="">
      <xdr:nvSpPr>
        <xdr:cNvPr id="10" name="Rectangle 9"/>
        <xdr:cNvSpPr/>
      </xdr:nvSpPr>
      <xdr:spPr>
        <a:xfrm>
          <a:off x="12153900" y="68580"/>
          <a:ext cx="830580" cy="579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500863</xdr:colOff>
      <xdr:row>0</xdr:row>
      <xdr:rowOff>214782</xdr:rowOff>
    </xdr:from>
    <xdr:to>
      <xdr:col>12</xdr:col>
      <xdr:colOff>230654</xdr:colOff>
      <xdr:row>1</xdr:row>
      <xdr:rowOff>36676</xdr:rowOff>
    </xdr:to>
    <xdr:sp macro="" textlink="">
      <xdr:nvSpPr>
        <xdr:cNvPr id="11" name="Up Arrow 10">
          <a:hlinkClick xmlns:r="http://schemas.openxmlformats.org/officeDocument/2006/relationships" r:id="rId1" tooltip="Go to Dashboard"/>
        </xdr:cNvPr>
        <xdr:cNvSpPr/>
      </xdr:nvSpPr>
      <xdr:spPr>
        <a:xfrm rot="3547644" flipH="1">
          <a:off x="12551562" y="165583"/>
          <a:ext cx="240994" cy="339391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76200</xdr:rowOff>
    </xdr:from>
    <xdr:to>
      <xdr:col>18</xdr:col>
      <xdr:colOff>121923</xdr:colOff>
      <xdr:row>29</xdr:row>
      <xdr:rowOff>68580</xdr:rowOff>
    </xdr:to>
    <xdr:grpSp>
      <xdr:nvGrpSpPr>
        <xdr:cNvPr id="13" name="Group 12"/>
        <xdr:cNvGrpSpPr/>
      </xdr:nvGrpSpPr>
      <xdr:grpSpPr>
        <a:xfrm>
          <a:off x="7620" y="76200"/>
          <a:ext cx="11087103" cy="5295900"/>
          <a:chOff x="76200" y="68492"/>
          <a:chExt cx="11087103" cy="4815736"/>
        </a:xfrm>
      </xdr:grpSpPr>
      <xdr:sp macro="" textlink="">
        <xdr:nvSpPr>
          <xdr:cNvPr id="60" name="Rectangle 59"/>
          <xdr:cNvSpPr/>
        </xdr:nvSpPr>
        <xdr:spPr>
          <a:xfrm>
            <a:off x="3528060" y="89279"/>
            <a:ext cx="2002536" cy="219943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" name="Rounded Rectangle 1"/>
          <xdr:cNvSpPr/>
        </xdr:nvSpPr>
        <xdr:spPr>
          <a:xfrm>
            <a:off x="114300" y="130330"/>
            <a:ext cx="1197864" cy="180209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6200" y="856404"/>
            <a:ext cx="1165860" cy="8686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Blissfulbloom</a:t>
            </a:r>
          </a:p>
          <a:p>
            <a:pPr algn="ctr"/>
            <a:r>
              <a:rPr lang="en-US" sz="1100" b="1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Sales</a:t>
            </a:r>
            <a:r>
              <a:rPr lang="en-US" sz="1100" b="1" baseline="0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 Performance Matrics</a:t>
            </a:r>
            <a:endParaRPr lang="en-US" sz="11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" name="Picture 4" descr="GeekSVGs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67" y="228601"/>
            <a:ext cx="745033" cy="714537"/>
          </a:xfrm>
          <a:prstGeom prst="rect">
            <a:avLst/>
          </a:prstGeom>
        </xdr:spPr>
      </xdr:pic>
      <xdr:sp macro="" textlink="">
        <xdr:nvSpPr>
          <xdr:cNvPr id="8" name="Rounded Rectangle 7"/>
          <xdr:cNvSpPr/>
        </xdr:nvSpPr>
        <xdr:spPr>
          <a:xfrm>
            <a:off x="1379220" y="68492"/>
            <a:ext cx="2080260" cy="188553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927860" y="157216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400" b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</a:t>
            </a:r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325880" y="716534"/>
            <a:ext cx="914400" cy="341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latin typeface="Arial" panose="020B0604020202020204" pitchFamily="34" charset="0"/>
                <a:cs typeface="Arial" panose="020B0604020202020204" pitchFamily="34" charset="0"/>
              </a:rPr>
              <a:t>USA</a:t>
            </a:r>
            <a:r>
              <a:rPr lang="en-US" sz="800" baseline="0">
                <a:latin typeface="Arial" panose="020B0604020202020204" pitchFamily="34" charset="0"/>
                <a:cs typeface="Arial" panose="020B0604020202020204" pitchFamily="34" charset="0"/>
              </a:rPr>
              <a:t> Dollar</a:t>
            </a: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B6">
        <xdr:nvSpPr>
          <xdr:cNvPr id="22" name="TextBox 21"/>
          <xdr:cNvSpPr txBox="1"/>
        </xdr:nvSpPr>
        <xdr:spPr>
          <a:xfrm>
            <a:off x="2057400" y="526084"/>
            <a:ext cx="1303020" cy="4856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5D3C98C-4A15-4E8C-8301-D01852DD5764}" type="TxLink">
              <a:rPr lang="en-US" sz="2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/>
              <a:t>$80,568</a:t>
            </a:fld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29" name="Picture 28" descr="File:United States one dollar coin, reverse.jpg - Wikimedia Common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4941" y="155298"/>
            <a:ext cx="510540" cy="589883"/>
          </a:xfrm>
          <a:prstGeom prst="rect">
            <a:avLst/>
          </a:prstGeom>
        </xdr:spPr>
      </xdr:pic>
      <xdr:sp macro="" textlink="">
        <xdr:nvSpPr>
          <xdr:cNvPr id="62" name="TextBox 61"/>
          <xdr:cNvSpPr txBox="1"/>
        </xdr:nvSpPr>
        <xdr:spPr>
          <a:xfrm>
            <a:off x="3459480" y="113276"/>
            <a:ext cx="1173480" cy="72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 by Sales </a:t>
            </a:r>
            <a:endParaRPr lang="en-US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3611880" y="661125"/>
            <a:ext cx="98298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Electronics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4" name="Group 83"/>
          <xdr:cNvGrpSpPr/>
        </xdr:nvGrpSpPr>
        <xdr:grpSpPr>
          <a:xfrm>
            <a:off x="76201" y="103138"/>
            <a:ext cx="11087102" cy="4781090"/>
            <a:chOff x="76201" y="103138"/>
            <a:chExt cx="11087102" cy="4781090"/>
          </a:xfrm>
        </xdr:grpSpPr>
        <xdr:sp macro="" textlink="">
          <xdr:nvSpPr>
            <xdr:cNvPr id="77" name="Rectangle 76"/>
            <xdr:cNvSpPr/>
          </xdr:nvSpPr>
          <xdr:spPr>
            <a:xfrm>
              <a:off x="9090660" y="2343351"/>
              <a:ext cx="2049780" cy="252721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>
              <a:outerShdw blurRad="279400" dist="50800" dir="2700000" algn="tl" rotWithShape="0">
                <a:prstClr val="black">
                  <a:alpha val="1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pSp>
          <xdr:nvGrpSpPr>
            <xdr:cNvPr id="59" name="Group 58"/>
            <xdr:cNvGrpSpPr/>
          </xdr:nvGrpSpPr>
          <xdr:grpSpPr>
            <a:xfrm>
              <a:off x="76201" y="103138"/>
              <a:ext cx="11087102" cy="4781090"/>
              <a:chOff x="-2129848" y="10960"/>
              <a:chExt cx="10884952" cy="4852715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3293922" y="10960"/>
                <a:ext cx="5438734" cy="2225446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aphicFrame macro="">
            <xdr:nvGraphicFramePr>
              <xdr:cNvPr id="33" name="Chart 32"/>
              <xdr:cNvGraphicFramePr>
                <a:graphicFrameLocks/>
              </xdr:cNvGraphicFramePr>
            </xdr:nvGraphicFramePr>
            <xdr:xfrm>
              <a:off x="3406140" y="152400"/>
              <a:ext cx="4572000" cy="12877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36" name="TextBox 35"/>
              <xdr:cNvSpPr txBox="1"/>
            </xdr:nvSpPr>
            <xdr:spPr>
              <a:xfrm>
                <a:off x="3444240" y="60960"/>
                <a:ext cx="1737360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Monthly Sales</a:t>
                </a:r>
                <a:r>
                  <a:rPr lang="en-US" sz="1100" b="1" baseline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 Trends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pSp>
            <xdr:nvGrpSpPr>
              <xdr:cNvPr id="50" name="Group 49"/>
              <xdr:cNvGrpSpPr/>
            </xdr:nvGrpSpPr>
            <xdr:grpSpPr>
              <a:xfrm>
                <a:off x="3520440" y="1447800"/>
                <a:ext cx="1463040" cy="601980"/>
                <a:chOff x="3642360" y="1303020"/>
                <a:chExt cx="1463040" cy="601980"/>
              </a:xfrm>
            </xdr:grpSpPr>
            <xdr:sp macro="" textlink="">
              <xdr:nvSpPr>
                <xdr:cNvPr id="39" name="TextBox 38"/>
                <xdr:cNvSpPr txBox="1"/>
              </xdr:nvSpPr>
              <xdr:spPr>
                <a:xfrm>
                  <a:off x="3642360" y="1303020"/>
                  <a:ext cx="1463040" cy="39624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Highest </a:t>
                  </a:r>
                </a:p>
                <a:p>
                  <a:pPr algn="ctr"/>
                  <a:r>
                    <a:rPr lang="en-US" sz="80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3">
              <xdr:nvSpPr>
                <xdr:cNvPr id="42" name="TextBox 41"/>
                <xdr:cNvSpPr txBox="1"/>
              </xdr:nvSpPr>
              <xdr:spPr>
                <a:xfrm>
                  <a:off x="4000500" y="161544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F3D3B906-8A53-4507-9065-7F8F0B9C4C50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$14,548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grpSp>
            <xdr:nvGrpSpPr>
              <xdr:cNvPr id="53" name="Group 52"/>
              <xdr:cNvGrpSpPr/>
            </xdr:nvGrpSpPr>
            <xdr:grpSpPr>
              <a:xfrm>
                <a:off x="5219700" y="1432560"/>
                <a:ext cx="3535404" cy="2849032"/>
                <a:chOff x="3162300" y="1417320"/>
                <a:chExt cx="3535404" cy="2849032"/>
              </a:xfrm>
            </xdr:grpSpPr>
            <xdr:sp macro="" textlink="">
              <xdr:nvSpPr>
                <xdr:cNvPr id="54" name="TextBox 53"/>
                <xdr:cNvSpPr txBox="1"/>
              </xdr:nvSpPr>
              <xdr:spPr>
                <a:xfrm>
                  <a:off x="3162300" y="1417320"/>
                  <a:ext cx="172974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Average </a:t>
                  </a:r>
                </a:p>
                <a:p>
                  <a:pPr algn="ctr"/>
                  <a:r>
                    <a:rPr lang="en-US" sz="800" b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6">
              <xdr:nvSpPr>
                <xdr:cNvPr id="55" name="TextBox 54"/>
                <xdr:cNvSpPr txBox="1"/>
              </xdr:nvSpPr>
              <xdr:spPr>
                <a:xfrm>
                  <a:off x="3802380" y="170688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697C109C-C9B5-4D34-B37C-75998F9A0449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$336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H5">
              <xdr:nvSpPr>
                <xdr:cNvPr id="79" name="TextBox 78"/>
                <xdr:cNvSpPr txBox="1"/>
              </xdr:nvSpPr>
              <xdr:spPr>
                <a:xfrm>
                  <a:off x="5927152" y="2907359"/>
                  <a:ext cx="665815" cy="3867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3D9504D2-68AF-4857-A170-E372EE164607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 algn="ctr"/>
                    <a:t>160</a:t>
                  </a:fld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82" name="TextBox 81"/>
                <xdr:cNvSpPr txBox="1"/>
              </xdr:nvSpPr>
              <xdr:spPr>
                <a:xfrm>
                  <a:off x="5717684" y="2701189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Online</a:t>
                  </a:r>
                </a:p>
              </xdr:txBody>
            </xdr:sp>
            <xdr:sp macro="" textlink="">
              <xdr:nvSpPr>
                <xdr:cNvPr id="83" name="TextBox 82"/>
                <xdr:cNvSpPr txBox="1"/>
              </xdr:nvSpPr>
              <xdr:spPr>
                <a:xfrm>
                  <a:off x="4745143" y="2183001"/>
                  <a:ext cx="1211933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9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Purchase Method</a:t>
                  </a:r>
                </a:p>
              </xdr:txBody>
            </xdr:sp>
            <xdr:sp macro="" textlink="">
              <xdr:nvSpPr>
                <xdr:cNvPr id="85" name="TextBox 84"/>
                <xdr:cNvSpPr txBox="1"/>
              </xdr:nvSpPr>
              <xdr:spPr>
                <a:xfrm>
                  <a:off x="5687759" y="3637022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Onsite</a:t>
                  </a:r>
                </a:p>
              </xdr:txBody>
            </xdr:sp>
            <xdr:sp macro="" textlink="'Pivot Tables'!H6">
              <xdr:nvSpPr>
                <xdr:cNvPr id="86" name="TextBox 85"/>
                <xdr:cNvSpPr txBox="1"/>
              </xdr:nvSpPr>
              <xdr:spPr>
                <a:xfrm>
                  <a:off x="5837380" y="3879644"/>
                  <a:ext cx="665815" cy="3867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E381401B-AA78-432F-8721-381DC1E42214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 algn="ctr"/>
                    <a:t>80</a:t>
                  </a:fld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I5">
              <xdr:nvSpPr>
                <xdr:cNvPr id="65" name="TextBox 64"/>
                <xdr:cNvSpPr txBox="1"/>
              </xdr:nvSpPr>
              <xdr:spPr>
                <a:xfrm>
                  <a:off x="4790031" y="2793998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EA1D2FAD-9C59-4063-ACA7-EB4930383581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Calibri"/>
                      <a:ea typeface="Calibri"/>
                      <a:cs typeface="Calibri"/>
                    </a:rPr>
                    <a:pPr algn="ctr"/>
                    <a:t>67%</a:t>
                  </a:fld>
                  <a:endPara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endParaRPr>
                </a:p>
              </xdr:txBody>
            </xdr:sp>
            <xdr:sp macro="" textlink="'Pivot Tables'!I6">
              <xdr:nvSpPr>
                <xdr:cNvPr id="67" name="TextBox 66"/>
                <xdr:cNvSpPr txBox="1"/>
              </xdr:nvSpPr>
              <xdr:spPr>
                <a:xfrm>
                  <a:off x="4827437" y="3768501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530A0E2D-89BA-4DA6-8DC7-0AE4CCA0FB5D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Calibri"/>
                      <a:ea typeface="Calibri"/>
                      <a:cs typeface="Calibri"/>
                    </a:rPr>
                    <a:pPr algn="ctr"/>
                    <a:t>33%</a:t>
                  </a:fld>
                  <a:endPara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endParaRPr>
                </a:p>
              </xdr:txBody>
            </xdr:sp>
          </xdr:grpSp>
          <xdr:grpSp>
            <xdr:nvGrpSpPr>
              <xdr:cNvPr id="56" name="Group 55"/>
              <xdr:cNvGrpSpPr/>
            </xdr:nvGrpSpPr>
            <xdr:grpSpPr>
              <a:xfrm>
                <a:off x="6781800" y="1402080"/>
                <a:ext cx="1729740" cy="624840"/>
                <a:chOff x="3261360" y="1371600"/>
                <a:chExt cx="1729740" cy="624840"/>
              </a:xfrm>
            </xdr:grpSpPr>
            <xdr:sp macro="" textlink="">
              <xdr:nvSpPr>
                <xdr:cNvPr id="57" name="TextBox 56"/>
                <xdr:cNvSpPr txBox="1"/>
              </xdr:nvSpPr>
              <xdr:spPr>
                <a:xfrm>
                  <a:off x="3261360" y="1371600"/>
                  <a:ext cx="1729740" cy="4572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Lowest</a:t>
                  </a:r>
                </a:p>
                <a:p>
                  <a:pPr algn="ctr"/>
                  <a:r>
                    <a:rPr lang="en-US" sz="800" b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9">
              <xdr:nvSpPr>
                <xdr:cNvPr id="58" name="TextBox 57"/>
                <xdr:cNvSpPr txBox="1"/>
              </xdr:nvSpPr>
              <xdr:spPr>
                <a:xfrm>
                  <a:off x="3802380" y="170688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280589F7-2327-453A-8BD7-6CDF687E129C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$6,797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sp macro="" textlink="">
            <xdr:nvSpPr>
              <xdr:cNvPr id="43" name="Rectangle 42"/>
              <xdr:cNvSpPr/>
            </xdr:nvSpPr>
            <xdr:spPr>
              <a:xfrm>
                <a:off x="1244112" y="2291666"/>
                <a:ext cx="5416292" cy="257200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46" name="Rectangle 45"/>
              <xdr:cNvSpPr/>
            </xdr:nvSpPr>
            <xdr:spPr>
              <a:xfrm>
                <a:off x="-2129848" y="1973145"/>
                <a:ext cx="3321592" cy="28834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48" name="TextBox 47"/>
              <xdr:cNvSpPr txBox="1"/>
            </xdr:nvSpPr>
            <xdr:spPr>
              <a:xfrm>
                <a:off x="-2106711" y="2232135"/>
                <a:ext cx="1737360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Sales</a:t>
                </a:r>
                <a:r>
                  <a:rPr lang="en-US" sz="1100" b="1" baseline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 Trends by Region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61" name="TextBox 60"/>
              <xdr:cNvSpPr txBox="1"/>
            </xdr:nvSpPr>
            <xdr:spPr>
              <a:xfrm>
                <a:off x="-909739" y="1097577"/>
                <a:ext cx="1061616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Customers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</xdr:grpSp>
      <xdr:sp macro="" textlink="">
        <xdr:nvSpPr>
          <xdr:cNvPr id="70" name="TextBox 69"/>
          <xdr:cNvSpPr txBox="1"/>
        </xdr:nvSpPr>
        <xdr:spPr>
          <a:xfrm>
            <a:off x="3688080" y="1523714"/>
            <a:ext cx="739140" cy="4090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Sports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3467100" y="1102808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Home Appliances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1">
        <xdr:nvSpPr>
          <xdr:cNvPr id="72" name="TextBox 71"/>
          <xdr:cNvSpPr txBox="1"/>
        </xdr:nvSpPr>
        <xdr:spPr>
          <a:xfrm>
            <a:off x="4450080" y="674786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E81D35F-9EBC-4B69-9728-006C6538BCFD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$34,982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3">
        <xdr:nvSpPr>
          <xdr:cNvPr id="73" name="TextBox 72"/>
          <xdr:cNvSpPr txBox="1"/>
        </xdr:nvSpPr>
        <xdr:spPr>
          <a:xfrm>
            <a:off x="4503420" y="1526881"/>
            <a:ext cx="124968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133E89A-094C-4B98-A56F-59F21FE970FE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$14,327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2">
        <xdr:nvSpPr>
          <xdr:cNvPr id="74" name="TextBox 73"/>
          <xdr:cNvSpPr txBox="1"/>
        </xdr:nvSpPr>
        <xdr:spPr>
          <a:xfrm>
            <a:off x="4465320" y="1072328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9026DD1-05AF-4ACF-A941-54C814EE09F6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$18,646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0" name="Group 79"/>
          <xdr:cNvGrpSpPr/>
        </xdr:nvGrpSpPr>
        <xdr:grpSpPr>
          <a:xfrm>
            <a:off x="8686800" y="2232660"/>
            <a:ext cx="1737360" cy="2558881"/>
            <a:chOff x="8671560" y="2171700"/>
            <a:chExt cx="1737360" cy="2558881"/>
          </a:xfrm>
        </xdr:grpSpPr>
        <xdr:graphicFrame macro="">
          <xdr:nvGraphicFramePr>
            <xdr:cNvPr id="75" name="Chart 74"/>
            <xdr:cNvGraphicFramePr>
              <a:graphicFrameLocks/>
            </xdr:cNvGraphicFramePr>
          </xdr:nvGraphicFramePr>
          <xdr:xfrm>
            <a:off x="8702040" y="2171700"/>
            <a:ext cx="1706880" cy="1402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6" name="Chart 75"/>
            <xdr:cNvGraphicFramePr>
              <a:graphicFrameLocks/>
            </xdr:cNvGraphicFramePr>
          </xdr:nvGraphicFramePr>
          <xdr:xfrm>
            <a:off x="8671560" y="3331549"/>
            <a:ext cx="1709928" cy="13990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aphicFrame macro="">
        <xdr:nvGraphicFramePr>
          <xdr:cNvPr id="44" name="Chart 43"/>
          <xdr:cNvGraphicFramePr>
            <a:graphicFrameLocks/>
          </xdr:cNvGraphicFramePr>
        </xdr:nvGraphicFramePr>
        <xdr:xfrm>
          <a:off x="4000500" y="2385060"/>
          <a:ext cx="4785359" cy="2236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5" name="TextBox 44"/>
          <xdr:cNvSpPr txBox="1"/>
        </xdr:nvSpPr>
        <xdr:spPr>
          <a:xfrm>
            <a:off x="3406140" y="2300695"/>
            <a:ext cx="1097280" cy="552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 by Sales </a:t>
            </a:r>
            <a:endParaRPr lang="en-US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47" name="Chart 46"/>
          <xdr:cNvGraphicFramePr>
            <a:graphicFrameLocks/>
          </xdr:cNvGraphicFramePr>
        </xdr:nvGraphicFramePr>
        <xdr:xfrm>
          <a:off x="152400" y="2537460"/>
          <a:ext cx="3101340" cy="20120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1554480" y="1118848"/>
            <a:ext cx="1699260" cy="7866"/>
          </a:xfrm>
          <a:prstGeom prst="line">
            <a:avLst/>
          </a:prstGeom>
          <a:ln w="19050"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'Pivot Tables'!L20">
        <xdr:nvSpPr>
          <xdr:cNvPr id="63" name="TextBox 62"/>
          <xdr:cNvSpPr txBox="1"/>
        </xdr:nvSpPr>
        <xdr:spPr>
          <a:xfrm>
            <a:off x="1638300" y="1538530"/>
            <a:ext cx="115824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07270A4-98D0-4F37-BC95-79DBC26F6445}" type="TxLink">
              <a:rPr lang="en-US" sz="1400" b="1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240</a:t>
            </a:fld>
            <a:endParaRPr lang="en-US" sz="14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26</xdr:row>
      <xdr:rowOff>22860</xdr:rowOff>
    </xdr:from>
    <xdr:to>
      <xdr:col>7</xdr:col>
      <xdr:colOff>502920</xdr:colOff>
      <xdr:row>34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38</xdr:row>
      <xdr:rowOff>0</xdr:rowOff>
    </xdr:from>
    <xdr:to>
      <xdr:col>7</xdr:col>
      <xdr:colOff>556260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ingrace1234@outlook.com" refreshedDate="45812.008270486112" createdVersion="6" refreshedVersion="6" minRefreshableVersion="3" recordCount="240">
  <cacheSource type="worksheet">
    <worksheetSource name="Table1"/>
  </cacheSource>
  <cacheFields count="11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10" base="1">
        <rangePr groupBy="days" startDate="2024-01-01T00:00:00" endDate="2024-08-28T00:00:00"/>
        <groupItems count="368">
          <s v="&lt;01-01-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8-24"/>
        </groupItems>
      </fieldGroup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 count="117">
        <n v="999.99"/>
        <n v="499.99"/>
        <n v="69.989999999999995"/>
        <n v="15.99"/>
        <n v="89.99"/>
        <n v="29.99"/>
        <n v="2499.9899999999998"/>
        <n v="599.99"/>
        <n v="25.99"/>
        <n v="129.99"/>
        <n v="199.99"/>
        <n v="749.99"/>
        <n v="189.99"/>
        <n v="249.99"/>
        <n v="35.99"/>
        <n v="399.99"/>
        <n v="119.99"/>
        <n v="99.99"/>
        <n v="59.99"/>
        <n v="22.99"/>
        <n v="49.99"/>
        <n v="299.99"/>
        <n v="179.99"/>
        <n v="12.99"/>
        <n v="349.99"/>
        <n v="19.989999999999998"/>
        <n v="39.99"/>
        <n v="1895"/>
        <n v="799.99"/>
        <n v="24.99"/>
        <n v="105"/>
        <n v="139.99"/>
        <n v="32.5"/>
        <n v="52"/>
        <n v="154.99"/>
        <n v="26.99"/>
        <n v="49"/>
        <n v="28"/>
        <n v="23"/>
        <n v="349"/>
        <n v="9.99"/>
        <n v="18.989999999999998"/>
        <n v="102"/>
        <n v="1199.99"/>
        <n v="219.99"/>
        <n v="10.99"/>
        <n v="78"/>
        <n v="1599.99"/>
        <n v="899.99"/>
        <n v="14.99"/>
        <n v="16"/>
        <n v="100"/>
        <n v="1299.99"/>
        <n v="79.989999999999995"/>
        <n v="13.99"/>
        <n v="68"/>
        <n v="82"/>
        <n v="109.99"/>
        <n v="3899.99"/>
        <n v="6.5"/>
        <n v="229.99"/>
        <n v="159.99"/>
        <n v="15"/>
        <n v="229.95"/>
        <n v="299.95"/>
        <n v="16.989999999999998"/>
        <n v="30"/>
        <n v="98"/>
        <n v="8.99"/>
        <n v="36"/>
        <n v="39.950000000000003"/>
        <n v="34.99"/>
        <n v="6.8"/>
        <n v="99.95"/>
        <n v="1499.99"/>
        <n v="44.99"/>
        <n v="11.99"/>
        <n v="29.5"/>
        <n v="549"/>
        <n v="199.95"/>
        <n v="25"/>
        <n v="149.99"/>
        <n v="54.99"/>
        <n v="59"/>
        <n v="499.95"/>
        <n v="7.99"/>
        <n v="699.99"/>
        <n v="14.9"/>
        <n v="34"/>
        <n v="146"/>
        <n v="649.99"/>
        <n v="190"/>
        <n v="399"/>
        <n v="199"/>
        <n v="18"/>
        <n v="169.95"/>
        <n v="125"/>
        <n v="449.99"/>
        <n v="179"/>
        <n v="379.99"/>
        <n v="79"/>
        <n v="129"/>
        <n v="169.99"/>
        <n v="9.9"/>
        <n v="29"/>
        <n v="2399"/>
        <n v="27"/>
        <n v="6.7"/>
        <n v="149.94999999999999"/>
        <n v="169"/>
        <n v="599"/>
        <n v="64.989999999999995"/>
        <n v="24"/>
        <n v="32.950000000000003"/>
        <n v="299"/>
        <n v="90"/>
        <n v="55"/>
      </sharedItems>
    </cacheField>
    <cacheField name="Order Value" numFmtId="164">
      <sharedItems containsSemiMixedTypes="0" containsString="0" containsNumber="1" minValue="6.5" maxValue="3899.99" count="173">
        <n v="1999.98"/>
        <n v="499.99"/>
        <n v="209.97"/>
        <n v="63.96"/>
        <n v="89.99"/>
        <n v="149.94999999999999"/>
        <n v="2499.9899999999998"/>
        <n v="1199.98"/>
        <n v="539.94000000000005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000000000003"/>
        <n v="79.959999999999994"/>
        <n v="79.98"/>
        <n v="1895"/>
        <n v="1199.97"/>
        <n v="1599.98"/>
        <n v="239.96"/>
        <n v="74.97"/>
        <n v="105"/>
        <n v="199.99"/>
        <n v="279.98"/>
        <n v="130"/>
        <n v="52"/>
        <n v="239.94"/>
        <n v="464.97"/>
        <n v="53.98"/>
        <n v="49"/>
        <n v="249.95"/>
        <n v="84"/>
        <n v="46"/>
        <n v="349"/>
        <n v="899.97"/>
        <n v="399.98"/>
        <n v="99.9"/>
        <n v="75.959999999999994"/>
        <n v="102"/>
        <n v="599.98"/>
        <n v="1199.99"/>
        <n v="659.97"/>
        <n v="21.98"/>
        <n v="78"/>
        <n v="389.97"/>
        <n v="1599.99"/>
        <n v="899.99"/>
        <n v="59.96"/>
        <n v="32"/>
        <n v="179.98"/>
        <n v="100"/>
        <n v="149.94"/>
        <n v="2599.98"/>
        <n v="239.97"/>
        <n v="55.96"/>
        <n v="199.98"/>
        <n v="319.95999999999998"/>
        <n v="44.97"/>
        <n v="68"/>
        <n v="999.99"/>
        <n v="349.99"/>
        <n v="119.94"/>
        <n v="25.98"/>
        <n v="82"/>
        <n v="219.98"/>
        <n v="3899.99"/>
        <n v="119.97"/>
        <n v="43.96"/>
        <n v="6.5"/>
        <n v="459.98"/>
        <n v="159.99"/>
        <n v="37.979999999999997"/>
        <n v="15"/>
        <n v="689.85"/>
        <n v="249.99"/>
        <n v="599.9"/>
        <n v="149.97"/>
        <n v="67.959999999999994"/>
        <n v="29.98"/>
        <n v="64.95"/>
        <n v="30"/>
        <n v="799.98"/>
        <n v="294"/>
        <n v="17.98"/>
        <n v="36"/>
        <n v="159.80000000000001"/>
        <n v="1299.99"/>
        <n v="159.97999999999999"/>
        <n v="139.96"/>
        <n v="29.97"/>
        <n v="6.8"/>
        <n v="199.9"/>
        <n v="1499.99"/>
        <n v="139.99"/>
        <n v="134.97"/>
        <n v="23.98"/>
        <n v="29.5"/>
        <n v="549"/>
        <n v="399.9"/>
        <n v="196"/>
        <n v="32.97"/>
        <n v="25"/>
        <n v="299.98"/>
        <n v="164.97"/>
        <n v="33.979999999999997"/>
        <n v="59"/>
        <n v="499.95"/>
        <n v="99.96"/>
        <n v="23.97"/>
        <n v="69.98"/>
        <n v="35.96"/>
        <n v="16.989999999999998"/>
        <n v="699.99"/>
        <n v="104.97"/>
        <n v="19.98"/>
        <n v="99.98"/>
        <n v="59.6"/>
        <n v="35.97"/>
        <n v="146"/>
        <n v="649.99"/>
        <n v="190"/>
        <n v="399"/>
        <n v="398"/>
        <n v="18"/>
        <n v="169.95"/>
        <n v="199.95"/>
        <n v="125"/>
        <n v="449.99"/>
        <n v="358"/>
        <n v="99.95"/>
        <n v="379.99"/>
        <n v="50.97"/>
        <n v="79"/>
        <n v="129"/>
        <n v="749.99"/>
        <n v="339.98"/>
        <n v="39.6"/>
        <n v="58"/>
        <n v="2399"/>
        <n v="27"/>
        <n v="599.99"/>
        <n v="199.96"/>
        <n v="89.98"/>
        <n v="80.97"/>
        <n v="6.7"/>
        <n v="299.89999999999998"/>
        <n v="169"/>
        <n v="599"/>
        <n v="259.95999999999998"/>
        <n v="24"/>
        <n v="98.85"/>
        <n v="299"/>
        <n v="270"/>
        <n v="55"/>
        <n v="59.98"/>
      </sharedItems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Purchase Method" numFmtId="0">
      <sharedItems count="2">
        <s v="Online"/>
        <s v="Onsite"/>
      </sharedItems>
    </cacheField>
    <cacheField name="Months" numFmtId="0" databaseField="0">
      <fieldGroup base="1">
        <rangePr groupBy="months" startDate="2024-01-01T00:00:00" endDate="2024-08-28T00:00:00"/>
        <groupItems count="14">
          <s v="&lt;01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8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singrace1234@outlook.com" refreshedDate="45815.919184722225" createdVersion="6" refreshedVersion="6" minRefreshableVersion="3" recordCount="240">
  <cacheSource type="worksheet">
    <worksheetSource ref="B2:K242" sheet="Sales Data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Product Category" numFmtId="0">
      <sharedItems/>
    </cacheField>
    <cacheField name="Product Name" numFmtId="0">
      <sharedItems/>
    </cacheField>
    <cacheField name="Quality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/>
    </cacheField>
    <cacheField name="Sales Value" numFmtId="164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Purchase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0001"/>
    <x v="0"/>
    <x v="0"/>
    <s v="iPhone 14 Pro"/>
    <n v="2"/>
    <x v="0"/>
    <x v="0"/>
    <x v="0"/>
    <s v="Credit Card"/>
    <x v="0"/>
  </r>
  <r>
    <n v="10002"/>
    <x v="1"/>
    <x v="1"/>
    <s v="Dyson V11 Vacuum"/>
    <n v="1"/>
    <x v="1"/>
    <x v="1"/>
    <x v="1"/>
    <s v="PayPal"/>
    <x v="1"/>
  </r>
  <r>
    <n v="10003"/>
    <x v="2"/>
    <x v="2"/>
    <s v="Levi's 501 Jeans"/>
    <n v="3"/>
    <x v="2"/>
    <x v="2"/>
    <x v="2"/>
    <s v="Debit Card"/>
    <x v="0"/>
  </r>
  <r>
    <n v="10004"/>
    <x v="3"/>
    <x v="3"/>
    <s v="The Da Vinci Code"/>
    <n v="4"/>
    <x v="3"/>
    <x v="3"/>
    <x v="0"/>
    <s v="Credit Card"/>
    <x v="0"/>
  </r>
  <r>
    <n v="10005"/>
    <x v="4"/>
    <x v="4"/>
    <s v="Neutrogena Skincare Set"/>
    <n v="1"/>
    <x v="4"/>
    <x v="4"/>
    <x v="1"/>
    <s v="PayPal"/>
    <x v="1"/>
  </r>
  <r>
    <n v="10006"/>
    <x v="5"/>
    <x v="5"/>
    <s v="Wilson Evolution Basketball"/>
    <n v="5"/>
    <x v="5"/>
    <x v="5"/>
    <x v="2"/>
    <s v="Credit Card"/>
    <x v="0"/>
  </r>
  <r>
    <n v="10007"/>
    <x v="6"/>
    <x v="0"/>
    <s v="MacBook Pro 16-inch"/>
    <n v="1"/>
    <x v="6"/>
    <x v="6"/>
    <x v="0"/>
    <s v="Credit Card"/>
    <x v="0"/>
  </r>
  <r>
    <n v="10008"/>
    <x v="7"/>
    <x v="1"/>
    <s v="Blueair Classic 480i"/>
    <n v="2"/>
    <x v="7"/>
    <x v="7"/>
    <x v="1"/>
    <s v="PayPal"/>
    <x v="1"/>
  </r>
  <r>
    <n v="10009"/>
    <x v="8"/>
    <x v="2"/>
    <s v="Nike Air Force 1"/>
    <n v="6"/>
    <x v="4"/>
    <x v="8"/>
    <x v="2"/>
    <s v="Debit Card"/>
    <x v="0"/>
  </r>
  <r>
    <n v="10010"/>
    <x v="9"/>
    <x v="3"/>
    <s v="Dune by Frank Herbert"/>
    <n v="2"/>
    <x v="8"/>
    <x v="9"/>
    <x v="0"/>
    <s v="Credit Card"/>
    <x v="0"/>
  </r>
  <r>
    <n v="10011"/>
    <x v="10"/>
    <x v="4"/>
    <s v="Chanel No. 5 Perfume"/>
    <n v="1"/>
    <x v="9"/>
    <x v="10"/>
    <x v="1"/>
    <s v="PayPal"/>
    <x v="1"/>
  </r>
  <r>
    <n v="10012"/>
    <x v="11"/>
    <x v="5"/>
    <s v="Babolat Pure Drive Tennis Racket"/>
    <n v="3"/>
    <x v="10"/>
    <x v="11"/>
    <x v="2"/>
    <s v="Credit Card"/>
    <x v="0"/>
  </r>
  <r>
    <n v="10013"/>
    <x v="12"/>
    <x v="0"/>
    <s v="Samsung Galaxy Tab S8"/>
    <n v="2"/>
    <x v="11"/>
    <x v="12"/>
    <x v="0"/>
    <s v="Credit Card"/>
    <x v="0"/>
  </r>
  <r>
    <n v="10014"/>
    <x v="13"/>
    <x v="1"/>
    <s v="Keurig K-Elite Coffee Maker"/>
    <n v="1"/>
    <x v="12"/>
    <x v="13"/>
    <x v="1"/>
    <s v="PayPal"/>
    <x v="1"/>
  </r>
  <r>
    <n v="10015"/>
    <x v="14"/>
    <x v="2"/>
    <s v="North Face Down Jacket"/>
    <n v="2"/>
    <x v="13"/>
    <x v="14"/>
    <x v="2"/>
    <s v="Debit Card"/>
    <x v="0"/>
  </r>
  <r>
    <n v="10016"/>
    <x v="15"/>
    <x v="3"/>
    <s v="Salt, Fat, Acid, Heat by Samin Nosrat"/>
    <n v="3"/>
    <x v="14"/>
    <x v="15"/>
    <x v="0"/>
    <s v="Credit Card"/>
    <x v="0"/>
  </r>
  <r>
    <n v="10017"/>
    <x v="16"/>
    <x v="4"/>
    <s v="Dyson Supersonic Hair Dryer"/>
    <n v="1"/>
    <x v="15"/>
    <x v="16"/>
    <x v="1"/>
    <s v="PayPal"/>
    <x v="1"/>
  </r>
  <r>
    <n v="10018"/>
    <x v="17"/>
    <x v="5"/>
    <s v="Manduka PRO Yoga Mat"/>
    <n v="4"/>
    <x v="16"/>
    <x v="17"/>
    <x v="2"/>
    <s v="Credit Card"/>
    <x v="0"/>
  </r>
  <r>
    <n v="10019"/>
    <x v="18"/>
    <x v="0"/>
    <s v="Garmin Forerunner 945"/>
    <n v="2"/>
    <x v="1"/>
    <x v="18"/>
    <x v="0"/>
    <s v="Credit Card"/>
    <x v="0"/>
  </r>
  <r>
    <n v="10020"/>
    <x v="19"/>
    <x v="1"/>
    <s v="Ninja Professional Blender"/>
    <n v="1"/>
    <x v="17"/>
    <x v="19"/>
    <x v="1"/>
    <s v="PayPal"/>
    <x v="1"/>
  </r>
  <r>
    <n v="10021"/>
    <x v="20"/>
    <x v="2"/>
    <s v="Zara Summer Dress"/>
    <n v="3"/>
    <x v="18"/>
    <x v="20"/>
    <x v="2"/>
    <s v="Debit Card"/>
    <x v="0"/>
  </r>
  <r>
    <n v="10022"/>
    <x v="21"/>
    <x v="3"/>
    <s v="Gone Girl by Gillian Flynn"/>
    <n v="2"/>
    <x v="19"/>
    <x v="21"/>
    <x v="0"/>
    <s v="Credit Card"/>
    <x v="0"/>
  </r>
  <r>
    <n v="10023"/>
    <x v="22"/>
    <x v="4"/>
    <s v="Olay Regenerist Face Cream"/>
    <n v="1"/>
    <x v="20"/>
    <x v="22"/>
    <x v="1"/>
    <s v="PayPal"/>
    <x v="1"/>
  </r>
  <r>
    <n v="10024"/>
    <x v="23"/>
    <x v="5"/>
    <s v="Adidas FIFA World Cup Football"/>
    <n v="3"/>
    <x v="5"/>
    <x v="23"/>
    <x v="2"/>
    <s v="Credit Card"/>
    <x v="0"/>
  </r>
  <r>
    <n v="10025"/>
    <x v="24"/>
    <x v="0"/>
    <s v="Bose QuietComfort 35 Headphones"/>
    <n v="1"/>
    <x v="21"/>
    <x v="24"/>
    <x v="0"/>
    <s v="Credit Card"/>
    <x v="0"/>
  </r>
  <r>
    <n v="10026"/>
    <x v="25"/>
    <x v="1"/>
    <s v="Panasonic NN-SN966S Microwave"/>
    <n v="1"/>
    <x v="22"/>
    <x v="25"/>
    <x v="1"/>
    <s v="PayPal"/>
    <x v="1"/>
  </r>
  <r>
    <n v="10027"/>
    <x v="26"/>
    <x v="2"/>
    <s v="Adidas Ultraboost Shoes"/>
    <n v="2"/>
    <x v="22"/>
    <x v="26"/>
    <x v="2"/>
    <s v="Debit Card"/>
    <x v="0"/>
  </r>
  <r>
    <n v="10028"/>
    <x v="27"/>
    <x v="3"/>
    <s v="Pride and Prejudice by Jane Austen"/>
    <n v="3"/>
    <x v="23"/>
    <x v="27"/>
    <x v="0"/>
    <s v="Credit Card"/>
    <x v="0"/>
  </r>
  <r>
    <n v="10029"/>
    <x v="28"/>
    <x v="4"/>
    <s v="MAC Ruby Woo Lipstick"/>
    <n v="1"/>
    <x v="5"/>
    <x v="28"/>
    <x v="1"/>
    <s v="PayPal"/>
    <x v="1"/>
  </r>
  <r>
    <n v="10030"/>
    <x v="29"/>
    <x v="5"/>
    <s v="Nike Air Zoom Pegasus 37"/>
    <n v="2"/>
    <x v="9"/>
    <x v="29"/>
    <x v="2"/>
    <s v="Credit Card"/>
    <x v="0"/>
  </r>
  <r>
    <n v="10031"/>
    <x v="30"/>
    <x v="0"/>
    <s v="Sony WH-1000XM4 Headphones"/>
    <n v="2"/>
    <x v="24"/>
    <x v="30"/>
    <x v="0"/>
    <s v="Credit Card"/>
    <x v="0"/>
  </r>
  <r>
    <n v="10032"/>
    <x v="31"/>
    <x v="1"/>
    <s v="Instant Pot Duo"/>
    <n v="3"/>
    <x v="4"/>
    <x v="31"/>
    <x v="1"/>
    <s v="PayPal"/>
    <x v="1"/>
  </r>
  <r>
    <n v="10033"/>
    <x v="32"/>
    <x v="2"/>
    <s v="Under Armour HeatGear T-Shirt"/>
    <n v="5"/>
    <x v="5"/>
    <x v="5"/>
    <x v="2"/>
    <s v="Debit Card"/>
    <x v="0"/>
  </r>
  <r>
    <n v="10034"/>
    <x v="33"/>
    <x v="3"/>
    <s v="1984 by George Orwell"/>
    <n v="4"/>
    <x v="25"/>
    <x v="32"/>
    <x v="0"/>
    <s v="Credit Card"/>
    <x v="0"/>
  </r>
  <r>
    <n v="10035"/>
    <x v="34"/>
    <x v="4"/>
    <s v="L'Oreal Revitalift Serum"/>
    <n v="2"/>
    <x v="26"/>
    <x v="33"/>
    <x v="1"/>
    <s v="PayPal"/>
    <x v="1"/>
  </r>
  <r>
    <n v="10036"/>
    <x v="35"/>
    <x v="5"/>
    <s v="Peloton Bike"/>
    <n v="1"/>
    <x v="27"/>
    <x v="34"/>
    <x v="2"/>
    <s v="Credit Card"/>
    <x v="0"/>
  </r>
  <r>
    <n v="10037"/>
    <x v="36"/>
    <x v="0"/>
    <s v="Apple Watch Series 8"/>
    <n v="3"/>
    <x v="15"/>
    <x v="35"/>
    <x v="0"/>
    <s v="Credit Card"/>
    <x v="0"/>
  </r>
  <r>
    <n v="10038"/>
    <x v="37"/>
    <x v="1"/>
    <s v="Roomba i7+"/>
    <n v="2"/>
    <x v="28"/>
    <x v="36"/>
    <x v="1"/>
    <s v="PayPal"/>
    <x v="1"/>
  </r>
  <r>
    <n v="10039"/>
    <x v="38"/>
    <x v="2"/>
    <s v="Columbia Fleece Jacket"/>
    <n v="4"/>
    <x v="18"/>
    <x v="37"/>
    <x v="2"/>
    <s v="Debit Card"/>
    <x v="0"/>
  </r>
  <r>
    <n v="10040"/>
    <x v="39"/>
    <x v="3"/>
    <s v="Harry Potter and the Sorcerer's Stone"/>
    <n v="3"/>
    <x v="29"/>
    <x v="38"/>
    <x v="0"/>
    <s v="Credit Card"/>
    <x v="0"/>
  </r>
  <r>
    <n v="10041"/>
    <x v="40"/>
    <x v="4"/>
    <s v="Estee Lauder Advanced Night Repair"/>
    <n v="1"/>
    <x v="30"/>
    <x v="39"/>
    <x v="1"/>
    <s v="PayPal"/>
    <x v="1"/>
  </r>
  <r>
    <n v="10042"/>
    <x v="41"/>
    <x v="5"/>
    <s v="Fitbit Charge 5"/>
    <n v="2"/>
    <x v="9"/>
    <x v="29"/>
    <x v="2"/>
    <s v="Credit Card"/>
    <x v="0"/>
  </r>
  <r>
    <n v="10043"/>
    <x v="42"/>
    <x v="0"/>
    <s v="GoPro HERO10 Black"/>
    <n v="3"/>
    <x v="15"/>
    <x v="35"/>
    <x v="0"/>
    <s v="Credit Card"/>
    <x v="0"/>
  </r>
  <r>
    <n v="10044"/>
    <x v="43"/>
    <x v="1"/>
    <s v="Nespresso VertuoPlus"/>
    <n v="1"/>
    <x v="10"/>
    <x v="40"/>
    <x v="1"/>
    <s v="PayPal"/>
    <x v="1"/>
  </r>
  <r>
    <n v="10045"/>
    <x v="44"/>
    <x v="2"/>
    <s v="Patagonia Better Sweater"/>
    <n v="2"/>
    <x v="31"/>
    <x v="41"/>
    <x v="2"/>
    <s v="Debit Card"/>
    <x v="0"/>
  </r>
  <r>
    <n v="10046"/>
    <x v="45"/>
    <x v="3"/>
    <s v="Becoming by Michelle Obama"/>
    <n v="4"/>
    <x v="32"/>
    <x v="42"/>
    <x v="0"/>
    <s v="Credit Card"/>
    <x v="0"/>
  </r>
  <r>
    <n v="10047"/>
    <x v="46"/>
    <x v="4"/>
    <s v="Clinique Moisture Surge"/>
    <n v="1"/>
    <x v="33"/>
    <x v="43"/>
    <x v="1"/>
    <s v="PayPal"/>
    <x v="1"/>
  </r>
  <r>
    <n v="10048"/>
    <x v="47"/>
    <x v="5"/>
    <s v="Yeti Rambler Tumbler"/>
    <n v="6"/>
    <x v="26"/>
    <x v="44"/>
    <x v="2"/>
    <s v="Credit Card"/>
    <x v="0"/>
  </r>
  <r>
    <n v="10049"/>
    <x v="48"/>
    <x v="0"/>
    <s v="Kindle Paperwhite"/>
    <n v="2"/>
    <x v="9"/>
    <x v="29"/>
    <x v="0"/>
    <s v="Credit Card"/>
    <x v="0"/>
  </r>
  <r>
    <n v="10050"/>
    <x v="49"/>
    <x v="1"/>
    <s v="Breville Smart Oven"/>
    <n v="1"/>
    <x v="21"/>
    <x v="24"/>
    <x v="1"/>
    <s v="PayPal"/>
    <x v="1"/>
  </r>
  <r>
    <n v="10051"/>
    <x v="50"/>
    <x v="2"/>
    <s v="Ray-Ban Aviator Sunglasses"/>
    <n v="3"/>
    <x v="34"/>
    <x v="45"/>
    <x v="2"/>
    <s v="Debit Card"/>
    <x v="0"/>
  </r>
  <r>
    <n v="10052"/>
    <x v="51"/>
    <x v="3"/>
    <s v="The Silent Patient by Alex Michaelides"/>
    <n v="2"/>
    <x v="35"/>
    <x v="46"/>
    <x v="0"/>
    <s v="Credit Card"/>
    <x v="0"/>
  </r>
  <r>
    <n v="10053"/>
    <x v="52"/>
    <x v="4"/>
    <s v="Shiseido Ultimate Sun Protector"/>
    <n v="1"/>
    <x v="36"/>
    <x v="47"/>
    <x v="1"/>
    <s v="PayPal"/>
    <x v="1"/>
  </r>
  <r>
    <n v="10054"/>
    <x v="53"/>
    <x v="5"/>
    <s v="Titleist Pro V1 Golf Balls"/>
    <n v="5"/>
    <x v="20"/>
    <x v="48"/>
    <x v="2"/>
    <s v="Credit Card"/>
    <x v="0"/>
  </r>
  <r>
    <n v="10055"/>
    <x v="54"/>
    <x v="0"/>
    <s v="Anker PowerCore Portable Charger"/>
    <n v="4"/>
    <x v="18"/>
    <x v="37"/>
    <x v="0"/>
    <s v="Credit Card"/>
    <x v="0"/>
  </r>
  <r>
    <n v="10056"/>
    <x v="55"/>
    <x v="1"/>
    <s v="KitchenAid Artisan Stand Mixer"/>
    <n v="1"/>
    <x v="1"/>
    <x v="1"/>
    <x v="1"/>
    <s v="PayPal"/>
    <x v="1"/>
  </r>
  <r>
    <n v="10057"/>
    <x v="56"/>
    <x v="2"/>
    <s v="Calvin Klein Boxer Briefs"/>
    <n v="5"/>
    <x v="5"/>
    <x v="5"/>
    <x v="2"/>
    <s v="Debit Card"/>
    <x v="0"/>
  </r>
  <r>
    <n v="10058"/>
    <x v="57"/>
    <x v="3"/>
    <s v="Educated by Tara Westover"/>
    <n v="3"/>
    <x v="37"/>
    <x v="49"/>
    <x v="0"/>
    <s v="Credit Card"/>
    <x v="0"/>
  </r>
  <r>
    <n v="10059"/>
    <x v="58"/>
    <x v="4"/>
    <s v="Anastasia Beverly Hills Brow Wiz"/>
    <n v="2"/>
    <x v="38"/>
    <x v="50"/>
    <x v="1"/>
    <s v="PayPal"/>
    <x v="1"/>
  </r>
  <r>
    <n v="10060"/>
    <x v="59"/>
    <x v="5"/>
    <s v="Hyperice Hypervolt Massager"/>
    <n v="1"/>
    <x v="39"/>
    <x v="51"/>
    <x v="2"/>
    <s v="Credit Card"/>
    <x v="0"/>
  </r>
  <r>
    <n v="10061"/>
    <x v="60"/>
    <x v="0"/>
    <s v="Nintendo Switch"/>
    <n v="3"/>
    <x v="21"/>
    <x v="52"/>
    <x v="0"/>
    <s v="Credit Card"/>
    <x v="0"/>
  </r>
  <r>
    <n v="10062"/>
    <x v="61"/>
    <x v="1"/>
    <s v="Philips Airfryer XXL"/>
    <n v="2"/>
    <x v="10"/>
    <x v="53"/>
    <x v="1"/>
    <s v="PayPal"/>
    <x v="1"/>
  </r>
  <r>
    <n v="10063"/>
    <x v="62"/>
    <x v="2"/>
    <s v="Hanes ComfortSoft T-Shirt"/>
    <n v="10"/>
    <x v="40"/>
    <x v="54"/>
    <x v="2"/>
    <s v="Debit Card"/>
    <x v="0"/>
  </r>
  <r>
    <n v="10064"/>
    <x v="63"/>
    <x v="3"/>
    <s v="Where the Crawdads Sing by Delia Owens"/>
    <n v="4"/>
    <x v="41"/>
    <x v="55"/>
    <x v="0"/>
    <s v="Credit Card"/>
    <x v="0"/>
  </r>
  <r>
    <n v="10065"/>
    <x v="64"/>
    <x v="4"/>
    <s v="Lancome La Vie Est Belle"/>
    <n v="1"/>
    <x v="42"/>
    <x v="56"/>
    <x v="1"/>
    <s v="PayPal"/>
    <x v="1"/>
  </r>
  <r>
    <n v="10066"/>
    <x v="65"/>
    <x v="5"/>
    <s v="Garmin Edge 530"/>
    <n v="2"/>
    <x v="21"/>
    <x v="57"/>
    <x v="2"/>
    <s v="Credit Card"/>
    <x v="0"/>
  </r>
  <r>
    <n v="10067"/>
    <x v="66"/>
    <x v="0"/>
    <s v="Samsung QLED 4K TV"/>
    <n v="1"/>
    <x v="43"/>
    <x v="58"/>
    <x v="0"/>
    <s v="Credit Card"/>
    <x v="0"/>
  </r>
  <r>
    <n v="10068"/>
    <x v="67"/>
    <x v="1"/>
    <s v="Eufy RoboVac 11S"/>
    <n v="3"/>
    <x v="44"/>
    <x v="59"/>
    <x v="1"/>
    <s v="PayPal"/>
    <x v="1"/>
  </r>
  <r>
    <n v="10069"/>
    <x v="68"/>
    <x v="2"/>
    <s v="Puma Suede Classic Sneakers"/>
    <n v="4"/>
    <x v="18"/>
    <x v="37"/>
    <x v="2"/>
    <s v="Debit Card"/>
    <x v="0"/>
  </r>
  <r>
    <n v="10070"/>
    <x v="69"/>
    <x v="3"/>
    <s v="The Great Gatsby by F. Scott Fitzgerald"/>
    <n v="2"/>
    <x v="45"/>
    <x v="60"/>
    <x v="0"/>
    <s v="Credit Card"/>
    <x v="0"/>
  </r>
  <r>
    <n v="10071"/>
    <x v="70"/>
    <x v="4"/>
    <s v="Drunk Elephant C-Firma Day Serum"/>
    <n v="1"/>
    <x v="46"/>
    <x v="61"/>
    <x v="1"/>
    <s v="PayPal"/>
    <x v="1"/>
  </r>
  <r>
    <n v="10072"/>
    <x v="71"/>
    <x v="5"/>
    <s v="Nike Metcon 6"/>
    <n v="3"/>
    <x v="9"/>
    <x v="62"/>
    <x v="2"/>
    <s v="Credit Card"/>
    <x v="0"/>
  </r>
  <r>
    <n v="10073"/>
    <x v="72"/>
    <x v="0"/>
    <s v="HP Spectre x360 Laptop"/>
    <n v="1"/>
    <x v="47"/>
    <x v="63"/>
    <x v="0"/>
    <s v="Credit Card"/>
    <x v="0"/>
  </r>
  <r>
    <n v="10074"/>
    <x v="73"/>
    <x v="1"/>
    <s v="De'Longhi Magnifica Espresso Machine"/>
    <n v="1"/>
    <x v="48"/>
    <x v="64"/>
    <x v="1"/>
    <s v="PayPal"/>
    <x v="1"/>
  </r>
  <r>
    <n v="10075"/>
    <x v="74"/>
    <x v="2"/>
    <s v="Tommy Hilfiger Polo Shirt"/>
    <n v="5"/>
    <x v="20"/>
    <x v="48"/>
    <x v="2"/>
    <s v="Debit Card"/>
    <x v="0"/>
  </r>
  <r>
    <n v="10076"/>
    <x v="75"/>
    <x v="3"/>
    <s v="To Kill a Mockingbird by Harper Lee"/>
    <n v="4"/>
    <x v="49"/>
    <x v="65"/>
    <x v="0"/>
    <s v="Credit Card"/>
    <x v="0"/>
  </r>
  <r>
    <n v="10077"/>
    <x v="76"/>
    <x v="4"/>
    <s v="Glossier Boy Brow"/>
    <n v="2"/>
    <x v="50"/>
    <x v="66"/>
    <x v="1"/>
    <s v="PayPal"/>
    <x v="1"/>
  </r>
  <r>
    <n v="10078"/>
    <x v="77"/>
    <x v="5"/>
    <s v="Rogue Fitness Kettlebell"/>
    <n v="3"/>
    <x v="2"/>
    <x v="2"/>
    <x v="2"/>
    <s v="Credit Card"/>
    <x v="0"/>
  </r>
  <r>
    <n v="10079"/>
    <x v="78"/>
    <x v="0"/>
    <s v="Apple AirPods Pro"/>
    <n v="2"/>
    <x v="13"/>
    <x v="14"/>
    <x v="0"/>
    <s v="Credit Card"/>
    <x v="0"/>
  </r>
  <r>
    <n v="10080"/>
    <x v="79"/>
    <x v="1"/>
    <s v="Dyson Pure Cool Link"/>
    <n v="1"/>
    <x v="1"/>
    <x v="1"/>
    <x v="1"/>
    <s v="PayPal"/>
    <x v="1"/>
  </r>
  <r>
    <n v="10081"/>
    <x v="80"/>
    <x v="2"/>
    <s v="Levi's Trucker Jacket"/>
    <n v="2"/>
    <x v="4"/>
    <x v="67"/>
    <x v="2"/>
    <s v="Debit Card"/>
    <x v="0"/>
  </r>
  <r>
    <n v="10082"/>
    <x v="81"/>
    <x v="3"/>
    <s v="The Hobbit by J.R.R. Tolkien"/>
    <n v="3"/>
    <x v="23"/>
    <x v="27"/>
    <x v="0"/>
    <s v="Credit Card"/>
    <x v="0"/>
  </r>
  <r>
    <n v="10083"/>
    <x v="82"/>
    <x v="4"/>
    <s v="Charlotte Tilbury Magic Cream"/>
    <n v="1"/>
    <x v="51"/>
    <x v="68"/>
    <x v="1"/>
    <s v="PayPal"/>
    <x v="1"/>
  </r>
  <r>
    <n v="10084"/>
    <x v="83"/>
    <x v="5"/>
    <s v="Spalding NBA Street Basketball"/>
    <n v="6"/>
    <x v="29"/>
    <x v="69"/>
    <x v="2"/>
    <s v="Credit Card"/>
    <x v="0"/>
  </r>
  <r>
    <n v="10085"/>
    <x v="84"/>
    <x v="0"/>
    <s v="Ring Video Doorbell"/>
    <n v="1"/>
    <x v="17"/>
    <x v="19"/>
    <x v="0"/>
    <s v="Credit Card"/>
    <x v="0"/>
  </r>
  <r>
    <n v="10086"/>
    <x v="85"/>
    <x v="1"/>
    <s v="LG OLED TV"/>
    <n v="2"/>
    <x v="52"/>
    <x v="70"/>
    <x v="1"/>
    <s v="PayPal"/>
    <x v="1"/>
  </r>
  <r>
    <n v="10087"/>
    <x v="86"/>
    <x v="2"/>
    <s v="Uniqlo Ultra Light Down Jacket"/>
    <n v="3"/>
    <x v="53"/>
    <x v="71"/>
    <x v="2"/>
    <s v="Debit Card"/>
    <x v="0"/>
  </r>
  <r>
    <n v="10088"/>
    <x v="87"/>
    <x v="3"/>
    <s v="The Catcher in the Rye by J.D. Salinger"/>
    <n v="4"/>
    <x v="54"/>
    <x v="72"/>
    <x v="0"/>
    <s v="Credit Card"/>
    <x v="0"/>
  </r>
  <r>
    <n v="10089"/>
    <x v="88"/>
    <x v="4"/>
    <s v="Sunday Riley Good Genes"/>
    <n v="1"/>
    <x v="30"/>
    <x v="39"/>
    <x v="1"/>
    <s v="PayPal"/>
    <x v="1"/>
  </r>
  <r>
    <n v="10090"/>
    <x v="89"/>
    <x v="5"/>
    <s v="On Running Cloud Shoes"/>
    <n v="2"/>
    <x v="9"/>
    <x v="29"/>
    <x v="2"/>
    <s v="Credit Card"/>
    <x v="0"/>
  </r>
  <r>
    <n v="10091"/>
    <x v="90"/>
    <x v="0"/>
    <s v="Logitech MX Master 3 Mouse"/>
    <n v="2"/>
    <x v="17"/>
    <x v="73"/>
    <x v="0"/>
    <s v="Credit Card"/>
    <x v="0"/>
  </r>
  <r>
    <n v="10092"/>
    <x v="91"/>
    <x v="1"/>
    <s v="Instant Pot Duo Crisp"/>
    <n v="1"/>
    <x v="22"/>
    <x v="25"/>
    <x v="1"/>
    <s v="PayPal"/>
    <x v="1"/>
  </r>
  <r>
    <n v="10093"/>
    <x v="92"/>
    <x v="2"/>
    <s v="Adidas Originals Superstar Sneakers"/>
    <n v="4"/>
    <x v="53"/>
    <x v="74"/>
    <x v="2"/>
    <s v="Debit Card"/>
    <x v="0"/>
  </r>
  <r>
    <n v="10094"/>
    <x v="93"/>
    <x v="3"/>
    <s v="The Alchemist by Paulo Coelho"/>
    <n v="3"/>
    <x v="49"/>
    <x v="75"/>
    <x v="0"/>
    <s v="Credit Card"/>
    <x v="0"/>
  </r>
  <r>
    <n v="10095"/>
    <x v="94"/>
    <x v="4"/>
    <s v="Tatcha The Water Cream"/>
    <n v="1"/>
    <x v="55"/>
    <x v="76"/>
    <x v="1"/>
    <s v="PayPal"/>
    <x v="1"/>
  </r>
  <r>
    <n v="10096"/>
    <x v="95"/>
    <x v="5"/>
    <s v="Garmin Fenix 6X Pro"/>
    <n v="1"/>
    <x v="0"/>
    <x v="77"/>
    <x v="2"/>
    <s v="Credit Card"/>
    <x v="0"/>
  </r>
  <r>
    <n v="10097"/>
    <x v="96"/>
    <x v="0"/>
    <s v="Bose SoundLink Revolve+ Speaker"/>
    <n v="3"/>
    <x v="21"/>
    <x v="52"/>
    <x v="0"/>
    <s v="Credit Card"/>
    <x v="0"/>
  </r>
  <r>
    <n v="10098"/>
    <x v="97"/>
    <x v="1"/>
    <s v="Vitamix Explorian Blender"/>
    <n v="1"/>
    <x v="24"/>
    <x v="78"/>
    <x v="1"/>
    <s v="PayPal"/>
    <x v="1"/>
  </r>
  <r>
    <n v="10099"/>
    <x v="98"/>
    <x v="2"/>
    <s v="Gap Essential Crewneck T-Shirt"/>
    <n v="6"/>
    <x v="25"/>
    <x v="79"/>
    <x v="2"/>
    <s v="Debit Card"/>
    <x v="0"/>
  </r>
  <r>
    <n v="10100"/>
    <x v="99"/>
    <x v="3"/>
    <s v="The Power of Now by Eckhart Tolle"/>
    <n v="2"/>
    <x v="23"/>
    <x v="80"/>
    <x v="0"/>
    <s v="Credit Card"/>
    <x v="0"/>
  </r>
  <r>
    <n v="10101"/>
    <x v="100"/>
    <x v="4"/>
    <s v="Kiehl's Midnight Recovery Concentrate"/>
    <n v="1"/>
    <x v="56"/>
    <x v="81"/>
    <x v="1"/>
    <s v="PayPal"/>
    <x v="1"/>
  </r>
  <r>
    <n v="10102"/>
    <x v="101"/>
    <x v="5"/>
    <s v="Under Armour HOVR Sonic 4 Shoes"/>
    <n v="2"/>
    <x v="57"/>
    <x v="82"/>
    <x v="2"/>
    <s v="Credit Card"/>
    <x v="0"/>
  </r>
  <r>
    <n v="10103"/>
    <x v="102"/>
    <x v="0"/>
    <s v="Canon EOS R5 Camera"/>
    <n v="1"/>
    <x v="58"/>
    <x v="83"/>
    <x v="0"/>
    <s v="Credit Card"/>
    <x v="0"/>
  </r>
  <r>
    <n v="10104"/>
    <x v="103"/>
    <x v="1"/>
    <s v="Shark IQ Robot Vacuum"/>
    <n v="2"/>
    <x v="24"/>
    <x v="30"/>
    <x v="1"/>
    <s v="PayPal"/>
    <x v="1"/>
  </r>
  <r>
    <n v="10105"/>
    <x v="104"/>
    <x v="2"/>
    <s v="H&amp;M Slim Fit Jeans"/>
    <n v="3"/>
    <x v="26"/>
    <x v="84"/>
    <x v="2"/>
    <s v="Debit Card"/>
    <x v="0"/>
  </r>
  <r>
    <n v="10106"/>
    <x v="105"/>
    <x v="3"/>
    <s v="The Girl on the Train by Paula Hawkins"/>
    <n v="4"/>
    <x v="45"/>
    <x v="85"/>
    <x v="0"/>
    <s v="Credit Card"/>
    <x v="0"/>
  </r>
  <r>
    <n v="10107"/>
    <x v="106"/>
    <x v="4"/>
    <s v="The Ordinary Niacinamide Serum"/>
    <n v="1"/>
    <x v="59"/>
    <x v="86"/>
    <x v="1"/>
    <s v="PayPal"/>
    <x v="1"/>
  </r>
  <r>
    <n v="10108"/>
    <x v="107"/>
    <x v="5"/>
    <s v="Bowflex SelectTech 552 Dumbbells"/>
    <n v="1"/>
    <x v="15"/>
    <x v="16"/>
    <x v="2"/>
    <s v="Credit Card"/>
    <x v="0"/>
  </r>
  <r>
    <n v="10109"/>
    <x v="108"/>
    <x v="0"/>
    <s v="Google Nest Hub Max"/>
    <n v="2"/>
    <x v="60"/>
    <x v="87"/>
    <x v="0"/>
    <s v="Credit Card"/>
    <x v="0"/>
  </r>
  <r>
    <n v="10110"/>
    <x v="109"/>
    <x v="1"/>
    <s v="Cuisinart Griddler Deluxe"/>
    <n v="1"/>
    <x v="61"/>
    <x v="88"/>
    <x v="1"/>
    <s v="PayPal"/>
    <x v="1"/>
  </r>
  <r>
    <n v="10111"/>
    <x v="110"/>
    <x v="2"/>
    <s v="Old Navy Relaxed-Fit T-Shirt"/>
    <n v="4"/>
    <x v="49"/>
    <x v="65"/>
    <x v="2"/>
    <s v="Debit Card"/>
    <x v="0"/>
  </r>
  <r>
    <n v="10112"/>
    <x v="111"/>
    <x v="3"/>
    <s v="Sapiens: A Brief History of Humankind by Yuval Noah Harari"/>
    <n v="2"/>
    <x v="41"/>
    <x v="89"/>
    <x v="0"/>
    <s v="Credit Card"/>
    <x v="0"/>
  </r>
  <r>
    <n v="10113"/>
    <x v="112"/>
    <x v="4"/>
    <s v="Biore UV Aqua Rich Watery Essence Sunscreen"/>
    <n v="1"/>
    <x v="62"/>
    <x v="90"/>
    <x v="1"/>
    <s v="PayPal"/>
    <x v="1"/>
  </r>
  <r>
    <n v="10114"/>
    <x v="113"/>
    <x v="5"/>
    <s v="Fitbit Versa 3"/>
    <n v="3"/>
    <x v="63"/>
    <x v="91"/>
    <x v="2"/>
    <s v="Credit Card"/>
    <x v="0"/>
  </r>
  <r>
    <n v="10115"/>
    <x v="114"/>
    <x v="0"/>
    <s v="Amazon Echo Show 10"/>
    <n v="1"/>
    <x v="13"/>
    <x v="92"/>
    <x v="0"/>
    <s v="Credit Card"/>
    <x v="0"/>
  </r>
  <r>
    <n v="10116"/>
    <x v="115"/>
    <x v="1"/>
    <s v="Breville Smart Grill"/>
    <n v="2"/>
    <x v="64"/>
    <x v="93"/>
    <x v="1"/>
    <s v="PayPal"/>
    <x v="1"/>
  </r>
  <r>
    <n v="10117"/>
    <x v="116"/>
    <x v="2"/>
    <s v="Gap High Rise Skinny Jeans"/>
    <n v="3"/>
    <x v="20"/>
    <x v="94"/>
    <x v="2"/>
    <s v="Debit Card"/>
    <x v="0"/>
  </r>
  <r>
    <n v="10118"/>
    <x v="117"/>
    <x v="3"/>
    <s v="Atomic Habits by James Clear"/>
    <n v="4"/>
    <x v="65"/>
    <x v="95"/>
    <x v="0"/>
    <s v="Credit Card"/>
    <x v="0"/>
  </r>
  <r>
    <n v="10119"/>
    <x v="118"/>
    <x v="4"/>
    <s v="CeraVe Hydrating Facial Cleanser"/>
    <n v="2"/>
    <x v="49"/>
    <x v="96"/>
    <x v="1"/>
    <s v="PayPal"/>
    <x v="1"/>
  </r>
  <r>
    <n v="10120"/>
    <x v="119"/>
    <x v="5"/>
    <s v="YETI Hopper Flip Portable Cooler"/>
    <n v="1"/>
    <x v="13"/>
    <x v="92"/>
    <x v="2"/>
    <s v="Credit Card"/>
    <x v="0"/>
  </r>
  <r>
    <n v="10121"/>
    <x v="120"/>
    <x v="0"/>
    <s v="Apple iPad Air"/>
    <n v="2"/>
    <x v="7"/>
    <x v="7"/>
    <x v="0"/>
    <s v="Credit Card"/>
    <x v="0"/>
  </r>
  <r>
    <n v="10122"/>
    <x v="121"/>
    <x v="1"/>
    <s v="Hamilton Beach FlexBrew Coffee Maker"/>
    <n v="1"/>
    <x v="4"/>
    <x v="4"/>
    <x v="1"/>
    <s v="PayPal"/>
    <x v="1"/>
  </r>
  <r>
    <n v="10123"/>
    <x v="122"/>
    <x v="2"/>
    <s v="Forever 21 Graphic Tee"/>
    <n v="5"/>
    <x v="23"/>
    <x v="97"/>
    <x v="2"/>
    <s v="Debit Card"/>
    <x v="0"/>
  </r>
  <r>
    <n v="10124"/>
    <x v="123"/>
    <x v="3"/>
    <s v="The Subtle Art of Not Giving a F*ck by Mark Manson"/>
    <n v="3"/>
    <x v="49"/>
    <x v="75"/>
    <x v="0"/>
    <s v="Credit Card"/>
    <x v="0"/>
  </r>
  <r>
    <n v="10125"/>
    <x v="124"/>
    <x v="4"/>
    <s v="NARS Radiant Creamy Concealer"/>
    <n v="1"/>
    <x v="66"/>
    <x v="98"/>
    <x v="1"/>
    <s v="PayPal"/>
    <x v="1"/>
  </r>
  <r>
    <n v="10126"/>
    <x v="125"/>
    <x v="5"/>
    <s v="Yeti Roadie 24 Cooler"/>
    <n v="1"/>
    <x v="10"/>
    <x v="40"/>
    <x v="2"/>
    <s v="Credit Card"/>
    <x v="0"/>
  </r>
  <r>
    <n v="10127"/>
    <x v="126"/>
    <x v="0"/>
    <s v="Sony PlayStation 5"/>
    <n v="1"/>
    <x v="1"/>
    <x v="1"/>
    <x v="0"/>
    <s v="Credit Card"/>
    <x v="0"/>
  </r>
  <r>
    <n v="10128"/>
    <x v="127"/>
    <x v="1"/>
    <s v="Dyson Supersonic Hair Dryer"/>
    <n v="2"/>
    <x v="15"/>
    <x v="99"/>
    <x v="1"/>
    <s v="PayPal"/>
    <x v="1"/>
  </r>
  <r>
    <n v="10129"/>
    <x v="128"/>
    <x v="2"/>
    <s v="Lululemon Align Leggings"/>
    <n v="3"/>
    <x v="67"/>
    <x v="100"/>
    <x v="2"/>
    <s v="Debit Card"/>
    <x v="0"/>
  </r>
  <r>
    <n v="10130"/>
    <x v="129"/>
    <x v="3"/>
    <s v="The Four Agreements by Don Miguel Ruiz"/>
    <n v="2"/>
    <x v="68"/>
    <x v="101"/>
    <x v="0"/>
    <s v="Credit Card"/>
    <x v="0"/>
  </r>
  <r>
    <n v="10131"/>
    <x v="130"/>
    <x v="4"/>
    <s v="Fenty Beauty Killawatt Highlighter"/>
    <n v="1"/>
    <x v="69"/>
    <x v="102"/>
    <x v="1"/>
    <s v="PayPal"/>
    <x v="1"/>
  </r>
  <r>
    <n v="10132"/>
    <x v="131"/>
    <x v="5"/>
    <s v="Hydro Flask Wide Mouth Water Bottle"/>
    <n v="4"/>
    <x v="70"/>
    <x v="103"/>
    <x v="2"/>
    <s v="Credit Card"/>
    <x v="0"/>
  </r>
  <r>
    <n v="10133"/>
    <x v="132"/>
    <x v="0"/>
    <s v="Microsoft Surface Laptop 4"/>
    <n v="1"/>
    <x v="52"/>
    <x v="104"/>
    <x v="0"/>
    <s v="Credit Card"/>
    <x v="0"/>
  </r>
  <r>
    <n v="10134"/>
    <x v="133"/>
    <x v="1"/>
    <s v="Keurig K-Mini Coffee Maker"/>
    <n v="2"/>
    <x v="53"/>
    <x v="105"/>
    <x v="1"/>
    <s v="PayPal"/>
    <x v="1"/>
  </r>
  <r>
    <n v="10135"/>
    <x v="134"/>
    <x v="2"/>
    <s v="Gap Crewneck Sweatshirt"/>
    <n v="4"/>
    <x v="71"/>
    <x v="106"/>
    <x v="2"/>
    <s v="Debit Card"/>
    <x v="0"/>
  </r>
  <r>
    <n v="10136"/>
    <x v="135"/>
    <x v="3"/>
    <s v="Think and Grow Rich by Napoleon Hill"/>
    <n v="3"/>
    <x v="40"/>
    <x v="107"/>
    <x v="0"/>
    <s v="Credit Card"/>
    <x v="0"/>
  </r>
  <r>
    <n v="10137"/>
    <x v="136"/>
    <x v="4"/>
    <s v="The Ordinary Hyaluronic Acid Serum"/>
    <n v="1"/>
    <x v="72"/>
    <x v="108"/>
    <x v="1"/>
    <s v="PayPal"/>
    <x v="1"/>
  </r>
  <r>
    <n v="10138"/>
    <x v="137"/>
    <x v="5"/>
    <s v="Fitbit Inspire 2"/>
    <n v="2"/>
    <x v="73"/>
    <x v="109"/>
    <x v="2"/>
    <s v="Credit Card"/>
    <x v="0"/>
  </r>
  <r>
    <n v="10139"/>
    <x v="138"/>
    <x v="0"/>
    <s v="Samsung Odyssey G9 Gaming Monitor"/>
    <n v="1"/>
    <x v="74"/>
    <x v="110"/>
    <x v="0"/>
    <s v="Credit Card"/>
    <x v="0"/>
  </r>
  <r>
    <n v="10140"/>
    <x v="139"/>
    <x v="1"/>
    <s v="Instant Pot Ultra"/>
    <n v="1"/>
    <x v="31"/>
    <x v="111"/>
    <x v="1"/>
    <s v="PayPal"/>
    <x v="1"/>
  </r>
  <r>
    <n v="10141"/>
    <x v="140"/>
    <x v="2"/>
    <s v="Adidas Essential Track Pants"/>
    <n v="3"/>
    <x v="75"/>
    <x v="112"/>
    <x v="2"/>
    <s v="Debit Card"/>
    <x v="0"/>
  </r>
  <r>
    <n v="10142"/>
    <x v="141"/>
    <x v="3"/>
    <s v="The Power of Habit by Charles Duhigg"/>
    <n v="2"/>
    <x v="76"/>
    <x v="113"/>
    <x v="0"/>
    <s v="Credit Card"/>
    <x v="0"/>
  </r>
  <r>
    <n v="10143"/>
    <x v="142"/>
    <x v="4"/>
    <s v="Clinique Dramatically Different Moisturizing Lotion"/>
    <n v="1"/>
    <x v="77"/>
    <x v="114"/>
    <x v="1"/>
    <s v="PayPal"/>
    <x v="1"/>
  </r>
  <r>
    <n v="10144"/>
    <x v="143"/>
    <x v="5"/>
    <s v="YETI Tundra 45 Cooler"/>
    <n v="1"/>
    <x v="21"/>
    <x v="24"/>
    <x v="2"/>
    <s v="Credit Card"/>
    <x v="0"/>
  </r>
  <r>
    <n v="10145"/>
    <x v="144"/>
    <x v="0"/>
    <s v="Apple AirPods Max"/>
    <n v="1"/>
    <x v="78"/>
    <x v="115"/>
    <x v="0"/>
    <s v="Credit Card"/>
    <x v="0"/>
  </r>
  <r>
    <n v="10146"/>
    <x v="145"/>
    <x v="1"/>
    <s v="Cuisinart Coffee Center"/>
    <n v="2"/>
    <x v="79"/>
    <x v="116"/>
    <x v="1"/>
    <s v="PayPal"/>
    <x v="1"/>
  </r>
  <r>
    <n v="10147"/>
    <x v="146"/>
    <x v="2"/>
    <s v="Levi's Sherpa Trucker Jacket"/>
    <n v="2"/>
    <x v="67"/>
    <x v="117"/>
    <x v="2"/>
    <s v="Debit Card"/>
    <x v="0"/>
  </r>
  <r>
    <n v="10148"/>
    <x v="147"/>
    <x v="3"/>
    <s v="The Outsiders by S.E. Hinton"/>
    <n v="3"/>
    <x v="45"/>
    <x v="118"/>
    <x v="0"/>
    <s v="Credit Card"/>
    <x v="0"/>
  </r>
  <r>
    <n v="10149"/>
    <x v="148"/>
    <x v="4"/>
    <s v="Laneige Water Sleeping Mask"/>
    <n v="1"/>
    <x v="80"/>
    <x v="119"/>
    <x v="1"/>
    <s v="PayPal"/>
    <x v="1"/>
  </r>
  <r>
    <n v="10150"/>
    <x v="149"/>
    <x v="5"/>
    <s v="Bose SoundSport Wireless Earbuds"/>
    <n v="2"/>
    <x v="81"/>
    <x v="120"/>
    <x v="2"/>
    <s v="Credit Card"/>
    <x v="0"/>
  </r>
  <r>
    <n v="10151"/>
    <x v="150"/>
    <x v="0"/>
    <s v="Sony WH-1000XM4 Headphones"/>
    <n v="1"/>
    <x v="24"/>
    <x v="78"/>
    <x v="0"/>
    <s v="Credit Card"/>
    <x v="0"/>
  </r>
  <r>
    <n v="10152"/>
    <x v="151"/>
    <x v="1"/>
    <s v="Ninja Foodi Pressure Cooker"/>
    <n v="2"/>
    <x v="10"/>
    <x v="53"/>
    <x v="1"/>
    <s v="PayPal"/>
    <x v="1"/>
  </r>
  <r>
    <n v="10153"/>
    <x v="152"/>
    <x v="2"/>
    <s v="Nike Sportswear Club Fleece Hoodie"/>
    <n v="3"/>
    <x v="82"/>
    <x v="121"/>
    <x v="2"/>
    <s v="Debit Card"/>
    <x v="0"/>
  </r>
  <r>
    <n v="10154"/>
    <x v="153"/>
    <x v="3"/>
    <s v="The Night Circus by Erin Morgenstern"/>
    <n v="2"/>
    <x v="65"/>
    <x v="122"/>
    <x v="0"/>
    <s v="Credit Card"/>
    <x v="0"/>
  </r>
  <r>
    <n v="10155"/>
    <x v="154"/>
    <x v="4"/>
    <s v="GlamGlow Supermud Clearing Treatment"/>
    <n v="1"/>
    <x v="83"/>
    <x v="123"/>
    <x v="1"/>
    <s v="PayPal"/>
    <x v="1"/>
  </r>
  <r>
    <n v="10156"/>
    <x v="155"/>
    <x v="5"/>
    <s v="Garmin Forerunner 245"/>
    <n v="1"/>
    <x v="21"/>
    <x v="24"/>
    <x v="2"/>
    <s v="Credit Card"/>
    <x v="0"/>
  </r>
  <r>
    <n v="10157"/>
    <x v="156"/>
    <x v="0"/>
    <s v="Google Pixel 6 Pro"/>
    <n v="1"/>
    <x v="48"/>
    <x v="64"/>
    <x v="0"/>
    <s v="Credit Card"/>
    <x v="0"/>
  </r>
  <r>
    <n v="10158"/>
    <x v="157"/>
    <x v="1"/>
    <s v="Breville Nespresso Creatista Plus"/>
    <n v="1"/>
    <x v="84"/>
    <x v="124"/>
    <x v="1"/>
    <s v="PayPal"/>
    <x v="1"/>
  </r>
  <r>
    <n v="10159"/>
    <x v="158"/>
    <x v="2"/>
    <s v="Under Armour Tech 2.0 T-Shirt"/>
    <n v="4"/>
    <x v="29"/>
    <x v="125"/>
    <x v="2"/>
    <s v="Debit Card"/>
    <x v="0"/>
  </r>
  <r>
    <n v="10160"/>
    <x v="159"/>
    <x v="3"/>
    <s v="The Art of War by Sun Tzu"/>
    <n v="3"/>
    <x v="85"/>
    <x v="126"/>
    <x v="0"/>
    <s v="Credit Card"/>
    <x v="0"/>
  </r>
  <r>
    <n v="10161"/>
    <x v="160"/>
    <x v="4"/>
    <s v="Youth to the People Superfood Antioxidant Cleanser"/>
    <n v="1"/>
    <x v="69"/>
    <x v="102"/>
    <x v="1"/>
    <s v="PayPal"/>
    <x v="1"/>
  </r>
  <r>
    <n v="10162"/>
    <x v="161"/>
    <x v="5"/>
    <s v="TriggerPoint GRID Foam Roller"/>
    <n v="2"/>
    <x v="71"/>
    <x v="127"/>
    <x v="2"/>
    <s v="Credit Card"/>
    <x v="0"/>
  </r>
  <r>
    <n v="10163"/>
    <x v="162"/>
    <x v="0"/>
    <s v="Apple MacBook Air"/>
    <n v="1"/>
    <x v="43"/>
    <x v="58"/>
    <x v="0"/>
    <s v="Credit Card"/>
    <x v="0"/>
  </r>
  <r>
    <n v="10164"/>
    <x v="163"/>
    <x v="1"/>
    <s v="Cuisinart Custom 14-Cup Food Processor"/>
    <n v="1"/>
    <x v="10"/>
    <x v="40"/>
    <x v="1"/>
    <s v="PayPal"/>
    <x v="1"/>
  </r>
  <r>
    <n v="10165"/>
    <x v="164"/>
    <x v="2"/>
    <s v="Adidas 3-Stripes Shorts"/>
    <n v="5"/>
    <x v="5"/>
    <x v="5"/>
    <x v="2"/>
    <s v="Debit Card"/>
    <x v="0"/>
  </r>
  <r>
    <n v="10166"/>
    <x v="165"/>
    <x v="3"/>
    <s v="The Hunger Games by Suzanne Collins"/>
    <n v="4"/>
    <x v="68"/>
    <x v="128"/>
    <x v="0"/>
    <s v="Credit Card"/>
    <x v="0"/>
  </r>
  <r>
    <n v="10167"/>
    <x v="166"/>
    <x v="4"/>
    <s v="Neutrogena Hydro Boost Water Gel"/>
    <n v="1"/>
    <x v="65"/>
    <x v="129"/>
    <x v="1"/>
    <s v="PayPal"/>
    <x v="1"/>
  </r>
  <r>
    <n v="10168"/>
    <x v="167"/>
    <x v="5"/>
    <s v="Yeti Rambler Bottle"/>
    <n v="3"/>
    <x v="20"/>
    <x v="94"/>
    <x v="2"/>
    <s v="Credit Card"/>
    <x v="0"/>
  </r>
  <r>
    <n v="10169"/>
    <x v="168"/>
    <x v="0"/>
    <s v="Samsung Odyssey G7 Gaming Monitor"/>
    <n v="1"/>
    <x v="86"/>
    <x v="130"/>
    <x v="0"/>
    <s v="Credit Card"/>
    <x v="0"/>
  </r>
  <r>
    <n v="10170"/>
    <x v="169"/>
    <x v="1"/>
    <s v="Instant Pot Duo Evo Plus"/>
    <n v="2"/>
    <x v="31"/>
    <x v="41"/>
    <x v="1"/>
    <s v="PayPal"/>
    <x v="1"/>
  </r>
  <r>
    <n v="10171"/>
    <x v="170"/>
    <x v="2"/>
    <s v="Nike Tempo Running Shorts"/>
    <n v="3"/>
    <x v="71"/>
    <x v="131"/>
    <x v="2"/>
    <s v="Debit Card"/>
    <x v="0"/>
  </r>
  <r>
    <n v="10172"/>
    <x v="171"/>
    <x v="3"/>
    <s v="The Girl with the Dragon Tattoo by Stieg Larsson"/>
    <n v="2"/>
    <x v="40"/>
    <x v="132"/>
    <x v="0"/>
    <s v="Credit Card"/>
    <x v="0"/>
  </r>
  <r>
    <n v="10173"/>
    <x v="172"/>
    <x v="4"/>
    <s v="Paula's Choice Skin Perfecting 2% BHA Liquid Exfoliant"/>
    <n v="1"/>
    <x v="77"/>
    <x v="114"/>
    <x v="1"/>
    <s v="PayPal"/>
    <x v="1"/>
  </r>
  <r>
    <n v="10174"/>
    <x v="173"/>
    <x v="5"/>
    <s v="Bowflex SelectTech 1090 Adjustable Dumbbells"/>
    <n v="1"/>
    <x v="86"/>
    <x v="130"/>
    <x v="2"/>
    <s v="Credit Card"/>
    <x v="0"/>
  </r>
  <r>
    <n v="10175"/>
    <x v="174"/>
    <x v="0"/>
    <s v="Amazon Fire TV Stick 4K"/>
    <n v="3"/>
    <x v="20"/>
    <x v="94"/>
    <x v="0"/>
    <s v="Credit Card"/>
    <x v="0"/>
  </r>
  <r>
    <n v="10176"/>
    <x v="175"/>
    <x v="1"/>
    <s v="Crock-Pot 6-Quart Slow Cooker"/>
    <n v="2"/>
    <x v="20"/>
    <x v="133"/>
    <x v="1"/>
    <s v="PayPal"/>
    <x v="1"/>
  </r>
  <r>
    <n v="10177"/>
    <x v="176"/>
    <x v="2"/>
    <s v="Uniqlo Airism Mesh Boxer Briefs"/>
    <n v="4"/>
    <x v="87"/>
    <x v="134"/>
    <x v="2"/>
    <s v="Debit Card"/>
    <x v="0"/>
  </r>
  <r>
    <n v="10178"/>
    <x v="177"/>
    <x v="3"/>
    <s v="The Sun Also Rises by Ernest Hemingway"/>
    <n v="3"/>
    <x v="76"/>
    <x v="135"/>
    <x v="0"/>
    <s v="Credit Card"/>
    <x v="0"/>
  </r>
  <r>
    <n v="10179"/>
    <x v="178"/>
    <x v="4"/>
    <s v="First Aid Beauty Ultra Repair Cream"/>
    <n v="2"/>
    <x v="88"/>
    <x v="76"/>
    <x v="1"/>
    <s v="PayPal"/>
    <x v="1"/>
  </r>
  <r>
    <n v="10180"/>
    <x v="179"/>
    <x v="5"/>
    <s v="Oakley Holbrook Sunglasses"/>
    <n v="1"/>
    <x v="89"/>
    <x v="136"/>
    <x v="2"/>
    <s v="Credit Card"/>
    <x v="0"/>
  </r>
  <r>
    <n v="10181"/>
    <x v="180"/>
    <x v="0"/>
    <s v="Google Pixelbook Go"/>
    <n v="1"/>
    <x v="90"/>
    <x v="137"/>
    <x v="0"/>
    <s v="Credit Card"/>
    <x v="0"/>
  </r>
  <r>
    <n v="10182"/>
    <x v="181"/>
    <x v="1"/>
    <s v="Dyson V8 Absolute"/>
    <n v="1"/>
    <x v="15"/>
    <x v="16"/>
    <x v="1"/>
    <s v="PayPal"/>
    <x v="1"/>
  </r>
  <r>
    <n v="10183"/>
    <x v="182"/>
    <x v="2"/>
    <s v="Levi's 511 Slim Fit Jeans"/>
    <n v="3"/>
    <x v="18"/>
    <x v="20"/>
    <x v="2"/>
    <s v="Debit Card"/>
    <x v="0"/>
  </r>
  <r>
    <n v="10184"/>
    <x v="183"/>
    <x v="3"/>
    <s v="The Martian by Andy Weir"/>
    <n v="2"/>
    <x v="23"/>
    <x v="80"/>
    <x v="0"/>
    <s v="Credit Card"/>
    <x v="0"/>
  </r>
  <r>
    <n v="10185"/>
    <x v="184"/>
    <x v="4"/>
    <s v="La Mer CrÃ¨me de la Mer Moisturizer"/>
    <n v="1"/>
    <x v="91"/>
    <x v="138"/>
    <x v="1"/>
    <s v="PayPal"/>
    <x v="1"/>
  </r>
  <r>
    <n v="10186"/>
    <x v="185"/>
    <x v="5"/>
    <s v="Polar Vantage V2"/>
    <n v="1"/>
    <x v="84"/>
    <x v="124"/>
    <x v="2"/>
    <s v="Credit Card"/>
    <x v="0"/>
  </r>
  <r>
    <n v="10187"/>
    <x v="186"/>
    <x v="0"/>
    <s v="Sonos Beam Soundbar"/>
    <n v="1"/>
    <x v="92"/>
    <x v="139"/>
    <x v="0"/>
    <s v="Credit Card"/>
    <x v="0"/>
  </r>
  <r>
    <n v="10188"/>
    <x v="187"/>
    <x v="1"/>
    <s v="Anova Precision Cooker"/>
    <n v="2"/>
    <x v="93"/>
    <x v="140"/>
    <x v="1"/>
    <s v="PayPal"/>
    <x v="1"/>
  </r>
  <r>
    <n v="10189"/>
    <x v="188"/>
    <x v="2"/>
    <s v="Nike Dri-FIT Training Shorts"/>
    <n v="4"/>
    <x v="71"/>
    <x v="106"/>
    <x v="2"/>
    <s v="Debit Card"/>
    <x v="0"/>
  </r>
  <r>
    <n v="10190"/>
    <x v="189"/>
    <x v="3"/>
    <s v="The Catcher in the Rye by J.D. Salinger"/>
    <n v="3"/>
    <x v="45"/>
    <x v="118"/>
    <x v="0"/>
    <s v="Credit Card"/>
    <x v="0"/>
  </r>
  <r>
    <n v="10191"/>
    <x v="190"/>
    <x v="4"/>
    <s v="Glossier Cloud Paint"/>
    <n v="1"/>
    <x v="94"/>
    <x v="141"/>
    <x v="1"/>
    <s v="PayPal"/>
    <x v="1"/>
  </r>
  <r>
    <n v="10192"/>
    <x v="191"/>
    <x v="5"/>
    <s v="TRX All-in-One Suspension Training System"/>
    <n v="1"/>
    <x v="95"/>
    <x v="142"/>
    <x v="2"/>
    <s v="Credit Card"/>
    <x v="0"/>
  </r>
  <r>
    <n v="10193"/>
    <x v="192"/>
    <x v="0"/>
    <s v="Logitech G Pro X Wireless Gaming Headset"/>
    <n v="1"/>
    <x v="10"/>
    <x v="40"/>
    <x v="0"/>
    <s v="Credit Card"/>
    <x v="0"/>
  </r>
  <r>
    <n v="10194"/>
    <x v="193"/>
    <x v="1"/>
    <s v="Breville Smart Coffee Grinder Pro"/>
    <n v="1"/>
    <x v="79"/>
    <x v="143"/>
    <x v="1"/>
    <s v="PayPal"/>
    <x v="1"/>
  </r>
  <r>
    <n v="10195"/>
    <x v="194"/>
    <x v="2"/>
    <s v="Adidas Ultraboost Running Shoes"/>
    <n v="2"/>
    <x v="22"/>
    <x v="26"/>
    <x v="2"/>
    <s v="Debit Card"/>
    <x v="0"/>
  </r>
  <r>
    <n v="10196"/>
    <x v="195"/>
    <x v="3"/>
    <s v="The Road by Cormac McCarthy"/>
    <n v="2"/>
    <x v="76"/>
    <x v="113"/>
    <x v="0"/>
    <s v="Credit Card"/>
    <x v="0"/>
  </r>
  <r>
    <n v="10197"/>
    <x v="196"/>
    <x v="4"/>
    <s v="Tom Ford Black Orchid Perfume"/>
    <n v="1"/>
    <x v="96"/>
    <x v="144"/>
    <x v="1"/>
    <s v="PayPal"/>
    <x v="1"/>
  </r>
  <r>
    <n v="10198"/>
    <x v="197"/>
    <x v="5"/>
    <s v="GoPro HERO9 Black"/>
    <n v="1"/>
    <x v="97"/>
    <x v="145"/>
    <x v="2"/>
    <s v="Credit Card"/>
    <x v="0"/>
  </r>
  <r>
    <n v="10199"/>
    <x v="198"/>
    <x v="0"/>
    <s v="Apple TV 4K"/>
    <n v="2"/>
    <x v="98"/>
    <x v="146"/>
    <x v="0"/>
    <s v="Credit Card"/>
    <x v="0"/>
  </r>
  <r>
    <n v="10200"/>
    <x v="199"/>
    <x v="1"/>
    <s v="Instant Pot Duo Nova"/>
    <n v="1"/>
    <x v="73"/>
    <x v="147"/>
    <x v="1"/>
    <s v="PayPal"/>
    <x v="1"/>
  </r>
  <r>
    <n v="10201"/>
    <x v="200"/>
    <x v="2"/>
    <s v="Gap 1969 Original Fit Jeans"/>
    <n v="3"/>
    <x v="18"/>
    <x v="20"/>
    <x v="2"/>
    <s v="Debit Card"/>
    <x v="0"/>
  </r>
  <r>
    <n v="10202"/>
    <x v="201"/>
    <x v="3"/>
    <s v="The Goldfinch by Donna Tartt"/>
    <n v="2"/>
    <x v="49"/>
    <x v="96"/>
    <x v="0"/>
    <s v="Credit Card"/>
    <x v="0"/>
  </r>
  <r>
    <n v="10203"/>
    <x v="202"/>
    <x v="4"/>
    <s v="Dr. Jart+ Cicapair Tiger Grass Color Correcting Treatment"/>
    <n v="1"/>
    <x v="33"/>
    <x v="43"/>
    <x v="1"/>
    <s v="PayPal"/>
    <x v="1"/>
  </r>
  <r>
    <n v="10204"/>
    <x v="203"/>
    <x v="5"/>
    <s v="Yeti Tundra Haul Portable Wheeled Cooler"/>
    <n v="1"/>
    <x v="15"/>
    <x v="16"/>
    <x v="2"/>
    <s v="Credit Card"/>
    <x v="0"/>
  </r>
  <r>
    <n v="10205"/>
    <x v="204"/>
    <x v="0"/>
    <s v="Samsung Galaxy Watch 4"/>
    <n v="1"/>
    <x v="21"/>
    <x v="24"/>
    <x v="0"/>
    <s v="Credit Card"/>
    <x v="0"/>
  </r>
  <r>
    <n v="10206"/>
    <x v="205"/>
    <x v="1"/>
    <s v="KitchenAid Stand Mixer"/>
    <n v="1"/>
    <x v="99"/>
    <x v="148"/>
    <x v="1"/>
    <s v="PayPal"/>
    <x v="1"/>
  </r>
  <r>
    <n v="10207"/>
    <x v="206"/>
    <x v="2"/>
    <s v="Lululemon Wunder Under High-Rise Leggings"/>
    <n v="2"/>
    <x v="67"/>
    <x v="117"/>
    <x v="2"/>
    <s v="Debit Card"/>
    <x v="0"/>
  </r>
  <r>
    <n v="10208"/>
    <x v="207"/>
    <x v="3"/>
    <s v="The Great Alone by Kristin Hannah"/>
    <n v="3"/>
    <x v="65"/>
    <x v="149"/>
    <x v="0"/>
    <s v="Credit Card"/>
    <x v="0"/>
  </r>
  <r>
    <n v="10209"/>
    <x v="208"/>
    <x v="4"/>
    <s v="Caudalie Vinoperfect Radiance Serum"/>
    <n v="1"/>
    <x v="100"/>
    <x v="150"/>
    <x v="1"/>
    <s v="PayPal"/>
    <x v="1"/>
  </r>
  <r>
    <n v="10210"/>
    <x v="209"/>
    <x v="5"/>
    <s v="Bose SoundLink Color Bluetooth Speaker II"/>
    <n v="1"/>
    <x v="101"/>
    <x v="151"/>
    <x v="2"/>
    <s v="Credit Card"/>
    <x v="0"/>
  </r>
  <r>
    <n v="10211"/>
    <x v="210"/>
    <x v="0"/>
    <s v="Canon EOS Rebel T7i DSLR Camera"/>
    <n v="1"/>
    <x v="11"/>
    <x v="152"/>
    <x v="0"/>
    <s v="Credit Card"/>
    <x v="0"/>
  </r>
  <r>
    <n v="10212"/>
    <x v="211"/>
    <x v="1"/>
    <s v="Keurig K-Elite Coffee Maker"/>
    <n v="2"/>
    <x v="102"/>
    <x v="153"/>
    <x v="1"/>
    <s v="PayPal"/>
    <x v="1"/>
  </r>
  <r>
    <n v="10213"/>
    <x v="212"/>
    <x v="2"/>
    <s v="Uniqlo Airism Seamless Boxer Briefs"/>
    <n v="4"/>
    <x v="103"/>
    <x v="154"/>
    <x v="2"/>
    <s v="Debit Card"/>
    <x v="0"/>
  </r>
  <r>
    <n v="10214"/>
    <x v="213"/>
    <x v="3"/>
    <s v="The Girl with the Dragon Tattoo by Stieg Larsson"/>
    <n v="3"/>
    <x v="45"/>
    <x v="118"/>
    <x v="0"/>
    <s v="Credit Card"/>
    <x v="0"/>
  </r>
  <r>
    <n v="10215"/>
    <x v="214"/>
    <x v="4"/>
    <s v="L'Occitane Shea Butter Hand Cream"/>
    <n v="2"/>
    <x v="104"/>
    <x v="155"/>
    <x v="1"/>
    <s v="PayPal"/>
    <x v="1"/>
  </r>
  <r>
    <n v="10216"/>
    <x v="215"/>
    <x v="5"/>
    <s v="YETI Tundra 65 Cooler"/>
    <n v="1"/>
    <x v="24"/>
    <x v="78"/>
    <x v="2"/>
    <s v="Credit Card"/>
    <x v="0"/>
  </r>
  <r>
    <n v="10217"/>
    <x v="216"/>
    <x v="0"/>
    <s v="Apple MacBook Pro 16-inch"/>
    <n v="1"/>
    <x v="105"/>
    <x v="156"/>
    <x v="0"/>
    <s v="Credit Card"/>
    <x v="0"/>
  </r>
  <r>
    <n v="10218"/>
    <x v="217"/>
    <x v="1"/>
    <s v="iRobot Braava Jet M6"/>
    <n v="1"/>
    <x v="97"/>
    <x v="145"/>
    <x v="1"/>
    <s v="PayPal"/>
    <x v="1"/>
  </r>
  <r>
    <n v="10219"/>
    <x v="218"/>
    <x v="2"/>
    <s v="Champion Reverse Weave Hoodie"/>
    <n v="3"/>
    <x v="20"/>
    <x v="94"/>
    <x v="2"/>
    <s v="Debit Card"/>
    <x v="0"/>
  </r>
  <r>
    <n v="10220"/>
    <x v="219"/>
    <x v="3"/>
    <s v="The Nightingale by Kristin Hannah"/>
    <n v="2"/>
    <x v="23"/>
    <x v="80"/>
    <x v="0"/>
    <s v="Credit Card"/>
    <x v="0"/>
  </r>
  <r>
    <n v="10221"/>
    <x v="220"/>
    <x v="4"/>
    <s v="Tarte Shape Tape Concealer"/>
    <n v="1"/>
    <x v="106"/>
    <x v="157"/>
    <x v="1"/>
    <s v="PayPal"/>
    <x v="1"/>
  </r>
  <r>
    <n v="10222"/>
    <x v="221"/>
    <x v="5"/>
    <s v="Garmin Forerunner 945"/>
    <n v="1"/>
    <x v="7"/>
    <x v="158"/>
    <x v="2"/>
    <s v="Credit Card"/>
    <x v="0"/>
  </r>
  <r>
    <n v="10223"/>
    <x v="222"/>
    <x v="0"/>
    <s v="Amazon Echo Dot (4th Gen)"/>
    <n v="4"/>
    <x v="20"/>
    <x v="159"/>
    <x v="0"/>
    <s v="Credit Card"/>
    <x v="0"/>
  </r>
  <r>
    <n v="10224"/>
    <x v="223"/>
    <x v="1"/>
    <s v="Philips Sonicare DiamondClean Toothbrush"/>
    <n v="2"/>
    <x v="60"/>
    <x v="87"/>
    <x v="1"/>
    <s v="PayPal"/>
    <x v="1"/>
  </r>
  <r>
    <n v="10225"/>
    <x v="224"/>
    <x v="2"/>
    <s v="Old Navy Mid-Rise Rockstar Super Skinny Jeans"/>
    <n v="2"/>
    <x v="75"/>
    <x v="160"/>
    <x v="2"/>
    <s v="Debit Card"/>
    <x v="0"/>
  </r>
  <r>
    <n v="10226"/>
    <x v="225"/>
    <x v="3"/>
    <s v="The Silent Patient by Alex Michaelides"/>
    <n v="3"/>
    <x v="35"/>
    <x v="161"/>
    <x v="0"/>
    <s v="Credit Card"/>
    <x v="0"/>
  </r>
  <r>
    <n v="10227"/>
    <x v="226"/>
    <x v="4"/>
    <s v="The Ordinary Caffeine Solution 5% + EGCG"/>
    <n v="1"/>
    <x v="107"/>
    <x v="162"/>
    <x v="1"/>
    <s v="PayPal"/>
    <x v="1"/>
  </r>
  <r>
    <n v="10228"/>
    <x v="227"/>
    <x v="5"/>
    <s v="Fitbit Luxe"/>
    <n v="2"/>
    <x v="108"/>
    <x v="163"/>
    <x v="2"/>
    <s v="Credit Card"/>
    <x v="0"/>
  </r>
  <r>
    <n v="10229"/>
    <x v="228"/>
    <x v="0"/>
    <s v="Google Nest Wifi Router"/>
    <n v="1"/>
    <x v="109"/>
    <x v="164"/>
    <x v="0"/>
    <s v="Credit Card"/>
    <x v="0"/>
  </r>
  <r>
    <n v="10230"/>
    <x v="229"/>
    <x v="1"/>
    <s v="Anova Precision Oven"/>
    <n v="1"/>
    <x v="110"/>
    <x v="165"/>
    <x v="1"/>
    <s v="PayPal"/>
    <x v="1"/>
  </r>
  <r>
    <n v="10231"/>
    <x v="230"/>
    <x v="2"/>
    <s v="Adidas Originals Trefoil Hoodie"/>
    <n v="4"/>
    <x v="111"/>
    <x v="166"/>
    <x v="2"/>
    <s v="Debit Card"/>
    <x v="0"/>
  </r>
  <r>
    <n v="10232"/>
    <x v="231"/>
    <x v="3"/>
    <s v="Dune by Frank Herbert"/>
    <n v="2"/>
    <x v="40"/>
    <x v="132"/>
    <x v="0"/>
    <s v="Credit Card"/>
    <x v="0"/>
  </r>
  <r>
    <n v="10233"/>
    <x v="232"/>
    <x v="4"/>
    <s v="Fresh Sugar Lip Treatment"/>
    <n v="1"/>
    <x v="112"/>
    <x v="167"/>
    <x v="1"/>
    <s v="PayPal"/>
    <x v="1"/>
  </r>
  <r>
    <n v="10234"/>
    <x v="233"/>
    <x v="5"/>
    <s v="Hydro Flask Standard Mouth Water Bottle"/>
    <n v="3"/>
    <x v="113"/>
    <x v="168"/>
    <x v="2"/>
    <s v="Credit Card"/>
    <x v="0"/>
  </r>
  <r>
    <n v="10235"/>
    <x v="234"/>
    <x v="0"/>
    <s v="Bose QuietComfort 35 II Wireless Headphones"/>
    <n v="1"/>
    <x v="114"/>
    <x v="169"/>
    <x v="0"/>
    <s v="Credit Card"/>
    <x v="0"/>
  </r>
  <r>
    <n v="10236"/>
    <x v="235"/>
    <x v="1"/>
    <s v="Nespresso Vertuo Next Coffee and Espresso Maker"/>
    <n v="1"/>
    <x v="61"/>
    <x v="88"/>
    <x v="1"/>
    <s v="PayPal"/>
    <x v="1"/>
  </r>
  <r>
    <n v="10237"/>
    <x v="236"/>
    <x v="2"/>
    <s v="Nike Air Force 1 Sneakers"/>
    <n v="3"/>
    <x v="115"/>
    <x v="170"/>
    <x v="2"/>
    <s v="Debit Card"/>
    <x v="0"/>
  </r>
  <r>
    <n v="10238"/>
    <x v="237"/>
    <x v="3"/>
    <s v="The Handmaid's Tale by Margaret Atwood"/>
    <n v="3"/>
    <x v="45"/>
    <x v="118"/>
    <x v="0"/>
    <s v="Credit Card"/>
    <x v="0"/>
  </r>
  <r>
    <n v="10239"/>
    <x v="238"/>
    <x v="4"/>
    <s v="Sunday Riley Luna Sleeping Night Oil"/>
    <n v="1"/>
    <x v="116"/>
    <x v="171"/>
    <x v="1"/>
    <s v="PayPal"/>
    <x v="1"/>
  </r>
  <r>
    <n v="10240"/>
    <x v="239"/>
    <x v="5"/>
    <s v="Yeti Rambler 20 oz Tumbler"/>
    <n v="2"/>
    <x v="5"/>
    <x v="172"/>
    <x v="2"/>
    <s v="Credit Car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n v="10001"/>
    <d v="2024-01-01T00:00:00"/>
    <s v="Electronics"/>
    <s v="iPhone 14 Pro"/>
    <n v="2"/>
    <n v="999.99"/>
    <n v="1999.98"/>
    <x v="0"/>
    <s v="Credit Card"/>
    <s v="Onsite"/>
  </r>
  <r>
    <n v="10002"/>
    <d v="2024-01-02T00:00:00"/>
    <s v="Home Appliances"/>
    <s v="Dyson V11 Vacuum"/>
    <n v="1"/>
    <n v="499.99"/>
    <n v="499.99"/>
    <x v="1"/>
    <s v="PayPal"/>
    <s v="Online"/>
  </r>
  <r>
    <n v="10003"/>
    <d v="2024-01-03T00:00:00"/>
    <s v="Clothing"/>
    <s v="Levi's 501 Jeans"/>
    <n v="3"/>
    <n v="69.989999999999995"/>
    <n v="209.97"/>
    <x v="2"/>
    <s v="Debit Card"/>
    <s v="Onsite"/>
  </r>
  <r>
    <n v="10004"/>
    <d v="2024-01-04T00:00:00"/>
    <s v="Books"/>
    <s v="The Da Vinci Code"/>
    <n v="4"/>
    <n v="15.99"/>
    <n v="63.96"/>
    <x v="0"/>
    <s v="Credit Card"/>
    <s v="Onsite"/>
  </r>
  <r>
    <n v="10005"/>
    <d v="2024-01-05T00:00:00"/>
    <s v="Beauty Products"/>
    <s v="Neutrogena Skincare Set"/>
    <n v="1"/>
    <n v="89.99"/>
    <n v="89.99"/>
    <x v="1"/>
    <s v="PayPal"/>
    <s v="Online"/>
  </r>
  <r>
    <n v="10006"/>
    <d v="2024-01-06T00:00:00"/>
    <s v="Sports"/>
    <s v="Wilson Evolution Basketball"/>
    <n v="5"/>
    <n v="29.99"/>
    <n v="149.94999999999999"/>
    <x v="2"/>
    <s v="Credit Card"/>
    <s v="Onsite"/>
  </r>
  <r>
    <n v="10007"/>
    <d v="2024-01-07T00:00:00"/>
    <s v="Electronics"/>
    <s v="MacBook Pro 16-inch"/>
    <n v="1"/>
    <n v="2499.9899999999998"/>
    <n v="2499.9899999999998"/>
    <x v="0"/>
    <s v="Credit Card"/>
    <s v="Onsite"/>
  </r>
  <r>
    <n v="10008"/>
    <d v="2024-01-08T00:00:00"/>
    <s v="Home Appliances"/>
    <s v="Blueair Classic 480i"/>
    <n v="2"/>
    <n v="599.99"/>
    <n v="1199.98"/>
    <x v="1"/>
    <s v="PayPal"/>
    <s v="Online"/>
  </r>
  <r>
    <n v="10009"/>
    <d v="2024-01-09T00:00:00"/>
    <s v="Clothing"/>
    <s v="Nike Air Force 1"/>
    <n v="6"/>
    <n v="89.99"/>
    <n v="539.94000000000005"/>
    <x v="2"/>
    <s v="Debit Card"/>
    <s v="Onsite"/>
  </r>
  <r>
    <n v="10010"/>
    <d v="2024-01-10T00:00:00"/>
    <s v="Books"/>
    <s v="Dune by Frank Herbert"/>
    <n v="2"/>
    <n v="25.99"/>
    <n v="51.98"/>
    <x v="0"/>
    <s v="Credit Card"/>
    <s v="Onsite"/>
  </r>
  <r>
    <n v="10011"/>
    <d v="2024-01-11T00:00:00"/>
    <s v="Beauty Products"/>
    <s v="Chanel No. 5 Perfume"/>
    <n v="1"/>
    <n v="129.99"/>
    <n v="129.99"/>
    <x v="1"/>
    <s v="PayPal"/>
    <s v="Online"/>
  </r>
  <r>
    <n v="10012"/>
    <d v="2024-01-12T00:00:00"/>
    <s v="Sports"/>
    <s v="Babolat Pure Drive Tennis Racket"/>
    <n v="3"/>
    <n v="199.99"/>
    <n v="599.97"/>
    <x v="2"/>
    <s v="Credit Card"/>
    <s v="Onsite"/>
  </r>
  <r>
    <n v="10013"/>
    <d v="2024-01-13T00:00:00"/>
    <s v="Electronics"/>
    <s v="Samsung Galaxy Tab S8"/>
    <n v="2"/>
    <n v="749.99"/>
    <n v="1499.98"/>
    <x v="0"/>
    <s v="Credit Card"/>
    <s v="Onsite"/>
  </r>
  <r>
    <n v="10014"/>
    <d v="2024-01-14T00:00:00"/>
    <s v="Home Appliances"/>
    <s v="Keurig K-Elite Coffee Maker"/>
    <n v="1"/>
    <n v="189.99"/>
    <n v="189.99"/>
    <x v="0"/>
    <s v="PayPal"/>
    <s v="Online"/>
  </r>
  <r>
    <n v="10015"/>
    <d v="2024-01-15T00:00:00"/>
    <s v="Clothing"/>
    <s v="North Face Down Jacket"/>
    <n v="2"/>
    <n v="249.99"/>
    <n v="499.98"/>
    <x v="0"/>
    <s v="Debit Card"/>
    <s v="Onsite"/>
  </r>
  <r>
    <n v="10016"/>
    <d v="2024-01-16T00:00:00"/>
    <s v="Books"/>
    <s v="Salt, Fat, Acid, Heat by Samin Nosrat"/>
    <n v="3"/>
    <n v="35.99"/>
    <n v="107.97"/>
    <x v="0"/>
    <s v="Credit Card"/>
    <s v="Onsite"/>
  </r>
  <r>
    <n v="10017"/>
    <d v="2024-01-17T00:00:00"/>
    <s v="Beauty Products"/>
    <s v="Dyson Supersonic Hair Dryer"/>
    <n v="1"/>
    <n v="399.99"/>
    <n v="399.99"/>
    <x v="1"/>
    <s v="PayPal"/>
    <s v="Online"/>
  </r>
  <r>
    <n v="10018"/>
    <d v="2024-01-18T00:00:00"/>
    <s v="Sports"/>
    <s v="Manduka PRO Yoga Mat"/>
    <n v="4"/>
    <n v="119.99"/>
    <n v="479.96"/>
    <x v="2"/>
    <s v="Credit Card"/>
    <s v="Onsite"/>
  </r>
  <r>
    <n v="10019"/>
    <d v="2024-01-19T00:00:00"/>
    <s v="Electronics"/>
    <s v="Garmin Forerunner 945"/>
    <n v="2"/>
    <n v="499.99"/>
    <n v="999.98"/>
    <x v="0"/>
    <s v="Credit Card"/>
    <s v="Onsite"/>
  </r>
  <r>
    <n v="10020"/>
    <d v="2024-01-20T00:00:00"/>
    <s v="Home Appliances"/>
    <s v="Ninja Professional Blender"/>
    <n v="1"/>
    <n v="99.99"/>
    <n v="99.99"/>
    <x v="0"/>
    <s v="PayPal"/>
    <s v="Online"/>
  </r>
  <r>
    <n v="10021"/>
    <d v="2024-01-21T00:00:00"/>
    <s v="Clothing"/>
    <s v="Zara Summer Dress"/>
    <n v="3"/>
    <n v="59.99"/>
    <n v="179.97"/>
    <x v="0"/>
    <s v="Debit Card"/>
    <s v="Onsite"/>
  </r>
  <r>
    <n v="10022"/>
    <d v="2024-01-22T00:00:00"/>
    <s v="Books"/>
    <s v="Gone Girl by Gillian Flynn"/>
    <n v="2"/>
    <n v="22.99"/>
    <n v="45.98"/>
    <x v="0"/>
    <s v="Credit Card"/>
    <s v="Onsite"/>
  </r>
  <r>
    <n v="10023"/>
    <d v="2024-01-23T00:00:00"/>
    <s v="Beauty Products"/>
    <s v="Olay Regenerist Face Cream"/>
    <n v="1"/>
    <n v="49.99"/>
    <n v="49.99"/>
    <x v="1"/>
    <s v="PayPal"/>
    <s v="Online"/>
  </r>
  <r>
    <n v="10024"/>
    <d v="2024-01-24T00:00:00"/>
    <s v="Sports"/>
    <s v="Adidas FIFA World Cup Football"/>
    <n v="3"/>
    <n v="29.99"/>
    <n v="89.97"/>
    <x v="2"/>
    <s v="Credit Card"/>
    <s v="Onsite"/>
  </r>
  <r>
    <n v="10025"/>
    <d v="2024-01-25T00:00:00"/>
    <s v="Electronics"/>
    <s v="Bose QuietComfort 35 Headphones"/>
    <n v="1"/>
    <n v="299.99"/>
    <n v="299.99"/>
    <x v="0"/>
    <s v="Credit Card"/>
    <s v="Onsite"/>
  </r>
  <r>
    <n v="10026"/>
    <d v="2024-01-26T00:00:00"/>
    <s v="Home Appliances"/>
    <s v="Panasonic NN-SN966S Microwave"/>
    <n v="1"/>
    <n v="179.99"/>
    <n v="179.99"/>
    <x v="1"/>
    <s v="PayPal"/>
    <s v="Online"/>
  </r>
  <r>
    <n v="10027"/>
    <d v="2024-01-27T00:00:00"/>
    <s v="Clothing"/>
    <s v="Adidas Ultraboost Shoes"/>
    <n v="2"/>
    <n v="179.99"/>
    <n v="359.98"/>
    <x v="2"/>
    <s v="Debit Card"/>
    <s v="Onsite"/>
  </r>
  <r>
    <n v="10028"/>
    <d v="2024-01-28T00:00:00"/>
    <s v="Books"/>
    <s v="Pride and Prejudice by Jane Austen"/>
    <n v="3"/>
    <n v="12.99"/>
    <n v="38.97"/>
    <x v="0"/>
    <s v="Credit Card"/>
    <s v="Onsite"/>
  </r>
  <r>
    <n v="10029"/>
    <d v="2024-01-29T00:00:00"/>
    <s v="Beauty Products"/>
    <s v="MAC Ruby Woo Lipstick"/>
    <n v="1"/>
    <n v="29.99"/>
    <n v="29.99"/>
    <x v="1"/>
    <s v="PayPal"/>
    <s v="Online"/>
  </r>
  <r>
    <n v="10030"/>
    <d v="2024-01-30T00:00:00"/>
    <s v="Sports"/>
    <s v="Nike Air Zoom Pegasus 37"/>
    <n v="2"/>
    <n v="129.99"/>
    <n v="259.98"/>
    <x v="2"/>
    <s v="Credit Card"/>
    <s v="Onsite"/>
  </r>
  <r>
    <n v="10031"/>
    <d v="2024-01-31T00:00:00"/>
    <s v="Electronics"/>
    <s v="Sony WH-1000XM4 Headphones"/>
    <n v="2"/>
    <n v="349.99"/>
    <n v="699.98"/>
    <x v="0"/>
    <s v="Credit Card"/>
    <s v="Onsite"/>
  </r>
  <r>
    <n v="10032"/>
    <d v="2024-02-01T00:00:00"/>
    <s v="Home Appliances"/>
    <s v="Instant Pot Duo"/>
    <n v="3"/>
    <n v="89.99"/>
    <n v="269.97000000000003"/>
    <x v="0"/>
    <s v="PayPal"/>
    <s v="Online"/>
  </r>
  <r>
    <n v="10033"/>
    <d v="2024-02-02T00:00:00"/>
    <s v="Clothing"/>
    <s v="Under Armour HeatGear T-Shirt"/>
    <n v="5"/>
    <n v="29.99"/>
    <n v="149.94999999999999"/>
    <x v="0"/>
    <s v="Debit Card"/>
    <s v="Onsite"/>
  </r>
  <r>
    <n v="10034"/>
    <d v="2024-02-03T00:00:00"/>
    <s v="Books"/>
    <s v="1984 by George Orwell"/>
    <n v="4"/>
    <n v="19.989999999999998"/>
    <n v="79.959999999999994"/>
    <x v="0"/>
    <s v="Credit Card"/>
    <s v="Onsite"/>
  </r>
  <r>
    <n v="10035"/>
    <d v="2024-02-04T00:00:00"/>
    <s v="Beauty Products"/>
    <s v="L'Oreal Revitalift Serum"/>
    <n v="2"/>
    <n v="39.99"/>
    <n v="79.98"/>
    <x v="1"/>
    <s v="PayPal"/>
    <s v="Online"/>
  </r>
  <r>
    <n v="10036"/>
    <d v="2024-02-05T00:00:00"/>
    <s v="Sports"/>
    <s v="Peloton Bike"/>
    <n v="1"/>
    <n v="1895"/>
    <n v="1895"/>
    <x v="2"/>
    <s v="Credit Card"/>
    <s v="Onsite"/>
  </r>
  <r>
    <n v="10037"/>
    <d v="2024-02-06T00:00:00"/>
    <s v="Electronics"/>
    <s v="Apple Watch Series 8"/>
    <n v="3"/>
    <n v="399.99"/>
    <n v="1199.97"/>
    <x v="0"/>
    <s v="Credit Card"/>
    <s v="Onsite"/>
  </r>
  <r>
    <n v="10038"/>
    <d v="2024-02-07T00:00:00"/>
    <s v="Home Appliances"/>
    <s v="Roomba i7+"/>
    <n v="2"/>
    <n v="799.99"/>
    <n v="1599.98"/>
    <x v="0"/>
    <s v="PayPal"/>
    <s v="Online"/>
  </r>
  <r>
    <n v="10039"/>
    <d v="2024-02-08T00:00:00"/>
    <s v="Clothing"/>
    <s v="Columbia Fleece Jacket"/>
    <n v="4"/>
    <n v="59.99"/>
    <n v="239.96"/>
    <x v="2"/>
    <s v="Debit Card"/>
    <s v="Onsite"/>
  </r>
  <r>
    <n v="10040"/>
    <d v="2024-02-09T00:00:00"/>
    <s v="Books"/>
    <s v="Harry Potter and the Sorcerer's Stone"/>
    <n v="3"/>
    <n v="24.99"/>
    <n v="74.97"/>
    <x v="0"/>
    <s v="Credit Card"/>
    <s v="Onsite"/>
  </r>
  <r>
    <n v="10041"/>
    <d v="2024-02-10T00:00:00"/>
    <s v="Beauty Products"/>
    <s v="Estee Lauder Advanced Night Repair"/>
    <n v="1"/>
    <n v="105"/>
    <n v="105"/>
    <x v="1"/>
    <s v="PayPal"/>
    <s v="Online"/>
  </r>
  <r>
    <n v="10042"/>
    <d v="2024-02-11T00:00:00"/>
    <s v="Sports"/>
    <s v="Fitbit Charge 5"/>
    <n v="2"/>
    <n v="129.99"/>
    <n v="259.98"/>
    <x v="2"/>
    <s v="Credit Card"/>
    <s v="Onsite"/>
  </r>
  <r>
    <n v="10043"/>
    <d v="2024-02-12T00:00:00"/>
    <s v="Electronics"/>
    <s v="GoPro HERO10 Black"/>
    <n v="3"/>
    <n v="399.99"/>
    <n v="1199.97"/>
    <x v="0"/>
    <s v="Credit Card"/>
    <s v="Onsite"/>
  </r>
  <r>
    <n v="10044"/>
    <d v="2024-02-13T00:00:00"/>
    <s v="Home Appliances"/>
    <s v="Nespresso VertuoPlus"/>
    <n v="1"/>
    <n v="199.99"/>
    <n v="199.99"/>
    <x v="0"/>
    <s v="PayPal"/>
    <s v="Online"/>
  </r>
  <r>
    <n v="10045"/>
    <d v="2024-02-14T00:00:00"/>
    <s v="Clothing"/>
    <s v="Patagonia Better Sweater"/>
    <n v="2"/>
    <n v="139.99"/>
    <n v="279.98"/>
    <x v="2"/>
    <s v="Debit Card"/>
    <s v="Onsite"/>
  </r>
  <r>
    <n v="10046"/>
    <d v="2024-02-15T00:00:00"/>
    <s v="Books"/>
    <s v="Becoming by Michelle Obama"/>
    <n v="4"/>
    <n v="32.5"/>
    <n v="130"/>
    <x v="0"/>
    <s v="Credit Card"/>
    <s v="Onsite"/>
  </r>
  <r>
    <n v="10047"/>
    <d v="2024-02-16T00:00:00"/>
    <s v="Beauty Products"/>
    <s v="Clinique Moisture Surge"/>
    <n v="1"/>
    <n v="52"/>
    <n v="52"/>
    <x v="1"/>
    <s v="PayPal"/>
    <s v="Online"/>
  </r>
  <r>
    <n v="10048"/>
    <d v="2024-02-17T00:00:00"/>
    <s v="Sports"/>
    <s v="Yeti Rambler Tumbler"/>
    <n v="6"/>
    <n v="39.99"/>
    <n v="239.94"/>
    <x v="2"/>
    <s v="Credit Card"/>
    <s v="Onsite"/>
  </r>
  <r>
    <n v="10049"/>
    <d v="2024-02-18T00:00:00"/>
    <s v="Electronics"/>
    <s v="Kindle Paperwhite"/>
    <n v="2"/>
    <n v="129.99"/>
    <n v="259.98"/>
    <x v="0"/>
    <s v="Credit Card"/>
    <s v="Onsite"/>
  </r>
  <r>
    <n v="10050"/>
    <d v="2024-02-19T00:00:00"/>
    <s v="Home Appliances"/>
    <s v="Breville Smart Oven"/>
    <n v="1"/>
    <n v="299.99"/>
    <n v="299.99"/>
    <x v="1"/>
    <s v="PayPal"/>
    <s v="Online"/>
  </r>
  <r>
    <n v="10051"/>
    <d v="2024-02-20T00:00:00"/>
    <s v="Clothing"/>
    <s v="Ray-Ban Aviator Sunglasses"/>
    <n v="3"/>
    <n v="154.99"/>
    <n v="464.97"/>
    <x v="2"/>
    <s v="Debit Card"/>
    <s v="Onsite"/>
  </r>
  <r>
    <n v="10052"/>
    <d v="2024-02-21T00:00:00"/>
    <s v="Books"/>
    <s v="The Silent Patient by Alex Michaelides"/>
    <n v="2"/>
    <n v="26.99"/>
    <n v="53.98"/>
    <x v="0"/>
    <s v="Credit Card"/>
    <s v="Onsite"/>
  </r>
  <r>
    <n v="10053"/>
    <d v="2024-02-22T00:00:00"/>
    <s v="Beauty Products"/>
    <s v="Shiseido Ultimate Sun Protector"/>
    <n v="1"/>
    <n v="49"/>
    <n v="49"/>
    <x v="1"/>
    <s v="PayPal"/>
    <s v="Online"/>
  </r>
  <r>
    <n v="10054"/>
    <d v="2024-02-23T00:00:00"/>
    <s v="Sports"/>
    <s v="Titleist Pro V1 Golf Balls"/>
    <n v="5"/>
    <n v="49.99"/>
    <n v="249.95"/>
    <x v="2"/>
    <s v="Credit Card"/>
    <s v="Onsite"/>
  </r>
  <r>
    <n v="10055"/>
    <d v="2024-02-24T00:00:00"/>
    <s v="Electronics"/>
    <s v="Anker PowerCore Portable Charger"/>
    <n v="4"/>
    <n v="59.99"/>
    <n v="239.96"/>
    <x v="0"/>
    <s v="Credit Card"/>
    <s v="Onsite"/>
  </r>
  <r>
    <n v="10056"/>
    <d v="2024-02-25T00:00:00"/>
    <s v="Home Appliances"/>
    <s v="KitchenAid Artisan Stand Mixer"/>
    <n v="1"/>
    <n v="499.99"/>
    <n v="499.99"/>
    <x v="0"/>
    <s v="PayPal"/>
    <s v="Online"/>
  </r>
  <r>
    <n v="10057"/>
    <d v="2024-02-26T00:00:00"/>
    <s v="Clothing"/>
    <s v="Calvin Klein Boxer Briefs"/>
    <n v="5"/>
    <n v="29.99"/>
    <n v="149.94999999999999"/>
    <x v="2"/>
    <s v="Debit Card"/>
    <s v="Onsite"/>
  </r>
  <r>
    <n v="10058"/>
    <d v="2024-02-27T00:00:00"/>
    <s v="Books"/>
    <s v="Educated by Tara Westover"/>
    <n v="3"/>
    <n v="28"/>
    <n v="84"/>
    <x v="0"/>
    <s v="Credit Card"/>
    <s v="Onsite"/>
  </r>
  <r>
    <n v="10059"/>
    <d v="2024-02-28T00:00:00"/>
    <s v="Beauty Products"/>
    <s v="Anastasia Beverly Hills Brow Wiz"/>
    <n v="2"/>
    <n v="23"/>
    <n v="46"/>
    <x v="0"/>
    <s v="PayPal"/>
    <s v="Online"/>
  </r>
  <r>
    <n v="10060"/>
    <d v="2024-02-29T00:00:00"/>
    <s v="Sports"/>
    <s v="Hyperice Hypervolt Massager"/>
    <n v="1"/>
    <n v="349"/>
    <n v="349"/>
    <x v="2"/>
    <s v="Credit Card"/>
    <s v="Onsite"/>
  </r>
  <r>
    <n v="10061"/>
    <d v="2024-03-01T00:00:00"/>
    <s v="Electronics"/>
    <s v="Nintendo Switch"/>
    <n v="3"/>
    <n v="299.99"/>
    <n v="899.97"/>
    <x v="0"/>
    <s v="Credit Card"/>
    <s v="Onsite"/>
  </r>
  <r>
    <n v="10062"/>
    <d v="2024-03-02T00:00:00"/>
    <s v="Home Appliances"/>
    <s v="Philips Airfryer XXL"/>
    <n v="2"/>
    <n v="199.99"/>
    <n v="399.98"/>
    <x v="1"/>
    <s v="PayPal"/>
    <s v="Online"/>
  </r>
  <r>
    <n v="10063"/>
    <d v="2024-03-03T00:00:00"/>
    <s v="Clothing"/>
    <s v="Hanes ComfortSoft T-Shirt"/>
    <n v="10"/>
    <n v="9.99"/>
    <n v="99.9"/>
    <x v="2"/>
    <s v="Debit Card"/>
    <s v="Onsite"/>
  </r>
  <r>
    <n v="10064"/>
    <d v="2024-03-04T00:00:00"/>
    <s v="Books"/>
    <s v="Where the Crawdads Sing by Delia Owens"/>
    <n v="4"/>
    <n v="18.989999999999998"/>
    <n v="75.959999999999994"/>
    <x v="0"/>
    <s v="Credit Card"/>
    <s v="Onsite"/>
  </r>
  <r>
    <n v="10065"/>
    <d v="2024-03-05T00:00:00"/>
    <s v="Beauty Products"/>
    <s v="Lancome La Vie Est Belle"/>
    <n v="1"/>
    <n v="102"/>
    <n v="102"/>
    <x v="0"/>
    <s v="PayPal"/>
    <s v="Online"/>
  </r>
  <r>
    <n v="10066"/>
    <d v="2024-03-06T00:00:00"/>
    <s v="Sports"/>
    <s v="Garmin Edge 530"/>
    <n v="2"/>
    <n v="299.99"/>
    <n v="599.98"/>
    <x v="2"/>
    <s v="Credit Card"/>
    <s v="Onsite"/>
  </r>
  <r>
    <n v="10067"/>
    <d v="2024-03-07T00:00:00"/>
    <s v="Electronics"/>
    <s v="Samsung QLED 4K TV"/>
    <n v="1"/>
    <n v="1199.99"/>
    <n v="1199.99"/>
    <x v="0"/>
    <s v="Credit Card"/>
    <s v="Onsite"/>
  </r>
  <r>
    <n v="10068"/>
    <d v="2024-03-08T00:00:00"/>
    <s v="Home Appliances"/>
    <s v="Eufy RoboVac 11S"/>
    <n v="3"/>
    <n v="219.99"/>
    <n v="659.97"/>
    <x v="0"/>
    <s v="PayPal"/>
    <s v="Online"/>
  </r>
  <r>
    <n v="10069"/>
    <d v="2024-03-09T00:00:00"/>
    <s v="Clothing"/>
    <s v="Puma Suede Classic Sneakers"/>
    <n v="4"/>
    <n v="59.99"/>
    <n v="239.96"/>
    <x v="0"/>
    <s v="Debit Card"/>
    <s v="Onsite"/>
  </r>
  <r>
    <n v="10070"/>
    <d v="2024-03-10T00:00:00"/>
    <s v="Books"/>
    <s v="The Great Gatsby by F. Scott Fitzgerald"/>
    <n v="2"/>
    <n v="10.99"/>
    <n v="21.98"/>
    <x v="0"/>
    <s v="Credit Card"/>
    <s v="Onsite"/>
  </r>
  <r>
    <n v="10071"/>
    <d v="2024-03-11T00:00:00"/>
    <s v="Beauty Products"/>
    <s v="Drunk Elephant C-Firma Day Serum"/>
    <n v="1"/>
    <n v="78"/>
    <n v="78"/>
    <x v="1"/>
    <s v="PayPal"/>
    <s v="Online"/>
  </r>
  <r>
    <n v="10072"/>
    <d v="2024-03-12T00:00:00"/>
    <s v="Sports"/>
    <s v="Nike Metcon 6"/>
    <n v="3"/>
    <n v="129.99"/>
    <n v="389.97"/>
    <x v="2"/>
    <s v="Credit Card"/>
    <s v="Onsite"/>
  </r>
  <r>
    <n v="10073"/>
    <d v="2024-03-13T00:00:00"/>
    <s v="Electronics"/>
    <s v="HP Spectre x360 Laptop"/>
    <n v="1"/>
    <n v="1599.99"/>
    <n v="1599.99"/>
    <x v="0"/>
    <s v="Credit Card"/>
    <s v="Onsite"/>
  </r>
  <r>
    <n v="10074"/>
    <d v="2024-03-14T00:00:00"/>
    <s v="Home Appliances"/>
    <s v="De'Longhi Magnifica Espresso Machine"/>
    <n v="1"/>
    <n v="899.99"/>
    <n v="899.99"/>
    <x v="0"/>
    <s v="PayPal"/>
    <s v="Online"/>
  </r>
  <r>
    <n v="10075"/>
    <d v="2024-03-15T00:00:00"/>
    <s v="Clothing"/>
    <s v="Tommy Hilfiger Polo Shirt"/>
    <n v="5"/>
    <n v="49.99"/>
    <n v="249.95"/>
    <x v="2"/>
    <s v="Debit Card"/>
    <s v="Onsite"/>
  </r>
  <r>
    <n v="10076"/>
    <d v="2024-03-16T00:00:00"/>
    <s v="Books"/>
    <s v="To Kill a Mockingbird by Harper Lee"/>
    <n v="4"/>
    <n v="14.99"/>
    <n v="59.96"/>
    <x v="0"/>
    <s v="Credit Card"/>
    <s v="Onsite"/>
  </r>
  <r>
    <n v="10077"/>
    <d v="2024-03-17T00:00:00"/>
    <s v="Beauty Products"/>
    <s v="Glossier Boy Brow"/>
    <n v="2"/>
    <n v="16"/>
    <n v="32"/>
    <x v="1"/>
    <s v="PayPal"/>
    <s v="Online"/>
  </r>
  <r>
    <n v="10078"/>
    <d v="2024-03-18T00:00:00"/>
    <s v="Sports"/>
    <s v="Rogue Fitness Kettlebell"/>
    <n v="3"/>
    <n v="69.989999999999995"/>
    <n v="209.97"/>
    <x v="2"/>
    <s v="Credit Card"/>
    <s v="Onsite"/>
  </r>
  <r>
    <n v="10079"/>
    <d v="2024-03-19T00:00:00"/>
    <s v="Electronics"/>
    <s v="Apple AirPods Pro"/>
    <n v="2"/>
    <n v="249.99"/>
    <n v="499.98"/>
    <x v="0"/>
    <s v="Credit Card"/>
    <s v="Onsite"/>
  </r>
  <r>
    <n v="10080"/>
    <d v="2024-03-20T00:00:00"/>
    <s v="Home Appliances"/>
    <s v="Dyson Pure Cool Link"/>
    <n v="1"/>
    <n v="499.99"/>
    <n v="499.99"/>
    <x v="1"/>
    <s v="PayPal"/>
    <s v="Online"/>
  </r>
  <r>
    <n v="10081"/>
    <d v="2024-03-21T00:00:00"/>
    <s v="Clothing"/>
    <s v="Levi's Trucker Jacket"/>
    <n v="2"/>
    <n v="89.99"/>
    <n v="179.98"/>
    <x v="2"/>
    <s v="Debit Card"/>
    <s v="Onsite"/>
  </r>
  <r>
    <n v="10082"/>
    <d v="2024-03-22T00:00:00"/>
    <s v="Books"/>
    <s v="The Hobbit by J.R.R. Tolkien"/>
    <n v="3"/>
    <n v="12.99"/>
    <n v="38.97"/>
    <x v="0"/>
    <s v="Credit Card"/>
    <s v="Onsite"/>
  </r>
  <r>
    <n v="10083"/>
    <d v="2024-03-23T00:00:00"/>
    <s v="Beauty Products"/>
    <s v="Charlotte Tilbury Magic Cream"/>
    <n v="1"/>
    <n v="100"/>
    <n v="100"/>
    <x v="1"/>
    <s v="PayPal"/>
    <s v="Online"/>
  </r>
  <r>
    <n v="10084"/>
    <d v="2024-03-24T00:00:00"/>
    <s v="Sports"/>
    <s v="Spalding NBA Street Basketball"/>
    <n v="6"/>
    <n v="24.99"/>
    <n v="149.94"/>
    <x v="2"/>
    <s v="Credit Card"/>
    <s v="Onsite"/>
  </r>
  <r>
    <n v="10085"/>
    <d v="2024-03-25T00:00:00"/>
    <s v="Electronics"/>
    <s v="Ring Video Doorbell"/>
    <n v="1"/>
    <n v="99.99"/>
    <n v="99.99"/>
    <x v="0"/>
    <s v="Credit Card"/>
    <s v="Onsite"/>
  </r>
  <r>
    <n v="10086"/>
    <d v="2024-03-26T00:00:00"/>
    <s v="Home Appliances"/>
    <s v="LG OLED TV"/>
    <n v="2"/>
    <n v="1299.99"/>
    <n v="2599.98"/>
    <x v="1"/>
    <s v="PayPal"/>
    <s v="Online"/>
  </r>
  <r>
    <n v="10087"/>
    <d v="2024-03-27T00:00:00"/>
    <s v="Clothing"/>
    <s v="Uniqlo Ultra Light Down Jacket"/>
    <n v="3"/>
    <n v="79.989999999999995"/>
    <n v="239.97"/>
    <x v="2"/>
    <s v="Debit Card"/>
    <s v="Onsite"/>
  </r>
  <r>
    <n v="10088"/>
    <d v="2024-03-28T00:00:00"/>
    <s v="Books"/>
    <s v="The Catcher in the Rye by J.D. Salinger"/>
    <n v="4"/>
    <n v="13.99"/>
    <n v="55.96"/>
    <x v="0"/>
    <s v="Credit Card"/>
    <s v="Onsite"/>
  </r>
  <r>
    <n v="10089"/>
    <d v="2024-03-29T00:00:00"/>
    <s v="Beauty Products"/>
    <s v="Sunday Riley Good Genes"/>
    <n v="1"/>
    <n v="105"/>
    <n v="105"/>
    <x v="1"/>
    <s v="PayPal"/>
    <s v="Online"/>
  </r>
  <r>
    <n v="10090"/>
    <d v="2024-03-30T00:00:00"/>
    <s v="Sports"/>
    <s v="On Running Cloud Shoes"/>
    <n v="2"/>
    <n v="129.99"/>
    <n v="259.98"/>
    <x v="2"/>
    <s v="Credit Card"/>
    <s v="Onsite"/>
  </r>
  <r>
    <n v="10091"/>
    <d v="2024-03-31T00:00:00"/>
    <s v="Electronics"/>
    <s v="Logitech MX Master 3 Mouse"/>
    <n v="2"/>
    <n v="99.99"/>
    <n v="199.98"/>
    <x v="0"/>
    <s v="Credit Card"/>
    <s v="Onsite"/>
  </r>
  <r>
    <n v="10092"/>
    <d v="2024-04-01T00:00:00"/>
    <s v="Home Appliances"/>
    <s v="Instant Pot Duo Crisp"/>
    <n v="1"/>
    <n v="179.99"/>
    <n v="179.99"/>
    <x v="1"/>
    <s v="PayPal"/>
    <s v="Online"/>
  </r>
  <r>
    <n v="10093"/>
    <d v="2024-04-02T00:00:00"/>
    <s v="Clothing"/>
    <s v="Adidas Originals Superstar Sneakers"/>
    <n v="4"/>
    <n v="79.989999999999995"/>
    <n v="319.95999999999998"/>
    <x v="2"/>
    <s v="Debit Card"/>
    <s v="Onsite"/>
  </r>
  <r>
    <n v="10094"/>
    <d v="2024-04-03T00:00:00"/>
    <s v="Books"/>
    <s v="The Alchemist by Paulo Coelho"/>
    <n v="3"/>
    <n v="14.99"/>
    <n v="44.97"/>
    <x v="0"/>
    <s v="Credit Card"/>
    <s v="Onsite"/>
  </r>
  <r>
    <n v="10095"/>
    <d v="2024-04-04T00:00:00"/>
    <s v="Beauty Products"/>
    <s v="Tatcha The Water Cream"/>
    <n v="1"/>
    <n v="68"/>
    <n v="68"/>
    <x v="1"/>
    <s v="PayPal"/>
    <s v="Online"/>
  </r>
  <r>
    <n v="10096"/>
    <d v="2024-04-05T00:00:00"/>
    <s v="Sports"/>
    <s v="Garmin Fenix 6X Pro"/>
    <n v="1"/>
    <n v="999.99"/>
    <n v="999.99"/>
    <x v="2"/>
    <s v="Credit Card"/>
    <s v="Onsite"/>
  </r>
  <r>
    <n v="10097"/>
    <d v="2024-04-06T00:00:00"/>
    <s v="Electronics"/>
    <s v="Bose SoundLink Revolve+ Speaker"/>
    <n v="3"/>
    <n v="299.99"/>
    <n v="899.97"/>
    <x v="0"/>
    <s v="Credit Card"/>
    <s v="Onsite"/>
  </r>
  <r>
    <n v="10098"/>
    <d v="2024-04-07T00:00:00"/>
    <s v="Home Appliances"/>
    <s v="Vitamix Explorian Blender"/>
    <n v="1"/>
    <n v="349.99"/>
    <n v="349.99"/>
    <x v="1"/>
    <s v="PayPal"/>
    <s v="Online"/>
  </r>
  <r>
    <n v="10099"/>
    <d v="2024-04-08T00:00:00"/>
    <s v="Clothing"/>
    <s v="Gap Essential Crewneck T-Shirt"/>
    <n v="6"/>
    <n v="19.989999999999998"/>
    <n v="119.94"/>
    <x v="2"/>
    <s v="Debit Card"/>
    <s v="Onsite"/>
  </r>
  <r>
    <n v="10100"/>
    <d v="2024-04-09T00:00:00"/>
    <s v="Books"/>
    <s v="The Power of Now by Eckhart Tolle"/>
    <n v="2"/>
    <n v="12.99"/>
    <n v="25.98"/>
    <x v="0"/>
    <s v="Credit Card"/>
    <s v="Onsite"/>
  </r>
  <r>
    <n v="10101"/>
    <d v="2024-04-10T00:00:00"/>
    <s v="Beauty Products"/>
    <s v="Kiehl's Midnight Recovery Concentrate"/>
    <n v="1"/>
    <n v="82"/>
    <n v="82"/>
    <x v="1"/>
    <s v="PayPal"/>
    <s v="Online"/>
  </r>
  <r>
    <n v="10102"/>
    <d v="2024-04-11T00:00:00"/>
    <s v="Sports"/>
    <s v="Under Armour HOVR Sonic 4 Shoes"/>
    <n v="2"/>
    <n v="109.99"/>
    <n v="219.98"/>
    <x v="2"/>
    <s v="Credit Card"/>
    <s v="Onsite"/>
  </r>
  <r>
    <n v="10103"/>
    <d v="2024-04-12T00:00:00"/>
    <s v="Electronics"/>
    <s v="Canon EOS R5 Camera"/>
    <n v="1"/>
    <n v="3899.99"/>
    <n v="3899.99"/>
    <x v="0"/>
    <s v="Credit Card"/>
    <s v="Onsite"/>
  </r>
  <r>
    <n v="10104"/>
    <d v="2024-04-13T00:00:00"/>
    <s v="Home Appliances"/>
    <s v="Shark IQ Robot Vacuum"/>
    <n v="2"/>
    <n v="349.99"/>
    <n v="699.98"/>
    <x v="1"/>
    <s v="PayPal"/>
    <s v="Online"/>
  </r>
  <r>
    <n v="10105"/>
    <d v="2024-04-14T00:00:00"/>
    <s v="Clothing"/>
    <s v="H&amp;M Slim Fit Jeans"/>
    <n v="3"/>
    <n v="39.99"/>
    <n v="119.97"/>
    <x v="2"/>
    <s v="Debit Card"/>
    <s v="Onsite"/>
  </r>
  <r>
    <n v="10106"/>
    <d v="2024-04-15T00:00:00"/>
    <s v="Books"/>
    <s v="The Girl on the Train by Paula Hawkins"/>
    <n v="4"/>
    <n v="10.99"/>
    <n v="43.96"/>
    <x v="0"/>
    <s v="Credit Card"/>
    <s v="Onsite"/>
  </r>
  <r>
    <n v="10107"/>
    <d v="2024-04-16T00:00:00"/>
    <s v="Beauty Products"/>
    <s v="The Ordinary Niacinamide Serum"/>
    <n v="1"/>
    <n v="6.5"/>
    <n v="6.5"/>
    <x v="1"/>
    <s v="PayPal"/>
    <s v="Online"/>
  </r>
  <r>
    <n v="10108"/>
    <d v="2024-04-17T00:00:00"/>
    <s v="Sports"/>
    <s v="Bowflex SelectTech 552 Dumbbells"/>
    <n v="1"/>
    <n v="399.99"/>
    <n v="399.99"/>
    <x v="2"/>
    <s v="Credit Card"/>
    <s v="Onsite"/>
  </r>
  <r>
    <n v="10109"/>
    <d v="2024-04-18T00:00:00"/>
    <s v="Electronics"/>
    <s v="Google Nest Hub Max"/>
    <n v="2"/>
    <n v="229.99"/>
    <n v="459.98"/>
    <x v="0"/>
    <s v="Credit Card"/>
    <s v="Onsite"/>
  </r>
  <r>
    <n v="10110"/>
    <d v="2024-04-19T00:00:00"/>
    <s v="Home Appliances"/>
    <s v="Cuisinart Griddler Deluxe"/>
    <n v="1"/>
    <n v="159.99"/>
    <n v="159.99"/>
    <x v="1"/>
    <s v="PayPal"/>
    <s v="Online"/>
  </r>
  <r>
    <n v="10111"/>
    <d v="2024-04-20T00:00:00"/>
    <s v="Clothing"/>
    <s v="Old Navy Relaxed-Fit T-Shirt"/>
    <n v="4"/>
    <n v="14.99"/>
    <n v="59.96"/>
    <x v="2"/>
    <s v="Debit Card"/>
    <s v="Onsite"/>
  </r>
  <r>
    <n v="10112"/>
    <d v="2024-04-21T00:00:00"/>
    <s v="Books"/>
    <s v="Sapiens: A Brief History of Humankind by Yuval Noah Harari"/>
    <n v="2"/>
    <n v="18.989999999999998"/>
    <n v="37.979999999999997"/>
    <x v="0"/>
    <s v="Credit Card"/>
    <s v="Onsite"/>
  </r>
  <r>
    <n v="10113"/>
    <d v="2024-04-22T00:00:00"/>
    <s v="Beauty Products"/>
    <s v="Biore UV Aqua Rich Watery Essence Sunscreen"/>
    <n v="1"/>
    <n v="15"/>
    <n v="15"/>
    <x v="1"/>
    <s v="PayPal"/>
    <s v="Online"/>
  </r>
  <r>
    <n v="10114"/>
    <d v="2024-04-23T00:00:00"/>
    <s v="Sports"/>
    <s v="Fitbit Versa 3"/>
    <n v="3"/>
    <n v="229.95"/>
    <n v="689.85"/>
    <x v="2"/>
    <s v="Credit Card"/>
    <s v="Onsite"/>
  </r>
  <r>
    <n v="10115"/>
    <d v="2024-04-24T00:00:00"/>
    <s v="Electronics"/>
    <s v="Amazon Echo Show 10"/>
    <n v="1"/>
    <n v="249.99"/>
    <n v="249.99"/>
    <x v="0"/>
    <s v="Credit Card"/>
    <s v="Onsite"/>
  </r>
  <r>
    <n v="10116"/>
    <d v="2024-04-25T00:00:00"/>
    <s v="Home Appliances"/>
    <s v="Breville Smart Grill"/>
    <n v="2"/>
    <n v="299.95"/>
    <n v="599.9"/>
    <x v="1"/>
    <s v="PayPal"/>
    <s v="Online"/>
  </r>
  <r>
    <n v="10117"/>
    <d v="2024-04-26T00:00:00"/>
    <s v="Clothing"/>
    <s v="Gap High Rise Skinny Jeans"/>
    <n v="3"/>
    <n v="49.99"/>
    <n v="149.97"/>
    <x v="2"/>
    <s v="Debit Card"/>
    <s v="Onsite"/>
  </r>
  <r>
    <n v="10118"/>
    <d v="2024-04-27T00:00:00"/>
    <s v="Books"/>
    <s v="Atomic Habits by James Clear"/>
    <n v="4"/>
    <n v="16.989999999999998"/>
    <n v="67.959999999999994"/>
    <x v="0"/>
    <s v="Credit Card"/>
    <s v="Onsite"/>
  </r>
  <r>
    <n v="10119"/>
    <d v="2024-04-28T00:00:00"/>
    <s v="Beauty Products"/>
    <s v="CeraVe Hydrating Facial Cleanser"/>
    <n v="2"/>
    <n v="14.99"/>
    <n v="29.98"/>
    <x v="1"/>
    <s v="PayPal"/>
    <s v="Online"/>
  </r>
  <r>
    <n v="10120"/>
    <d v="2024-04-29T00:00:00"/>
    <s v="Sports"/>
    <s v="YETI Hopper Flip Portable Cooler"/>
    <n v="1"/>
    <n v="249.99"/>
    <n v="249.99"/>
    <x v="2"/>
    <s v="Credit Card"/>
    <s v="Onsite"/>
  </r>
  <r>
    <n v="10121"/>
    <d v="2024-04-30T00:00:00"/>
    <s v="Electronics"/>
    <s v="Apple iPad Air"/>
    <n v="2"/>
    <n v="599.99"/>
    <n v="1199.98"/>
    <x v="0"/>
    <s v="Credit Card"/>
    <s v="Onsite"/>
  </r>
  <r>
    <n v="10122"/>
    <d v="2024-05-01T00:00:00"/>
    <s v="Home Appliances"/>
    <s v="Hamilton Beach FlexBrew Coffee Maker"/>
    <n v="1"/>
    <n v="89.99"/>
    <n v="89.99"/>
    <x v="1"/>
    <s v="PayPal"/>
    <s v="Online"/>
  </r>
  <r>
    <n v="10123"/>
    <d v="2024-05-02T00:00:00"/>
    <s v="Clothing"/>
    <s v="Forever 21 Graphic Tee"/>
    <n v="5"/>
    <n v="12.99"/>
    <n v="64.95"/>
    <x v="2"/>
    <s v="Debit Card"/>
    <s v="Onsite"/>
  </r>
  <r>
    <n v="10124"/>
    <d v="2024-05-03T00:00:00"/>
    <s v="Books"/>
    <s v="The Subtle Art of Not Giving a F*ck by Mark Manson"/>
    <n v="3"/>
    <n v="14.99"/>
    <n v="44.97"/>
    <x v="0"/>
    <s v="Credit Card"/>
    <s v="Onsite"/>
  </r>
  <r>
    <n v="10125"/>
    <d v="2024-05-04T00:00:00"/>
    <s v="Beauty Products"/>
    <s v="NARS Radiant Creamy Concealer"/>
    <n v="1"/>
    <n v="30"/>
    <n v="30"/>
    <x v="1"/>
    <s v="PayPal"/>
    <s v="Online"/>
  </r>
  <r>
    <n v="10126"/>
    <d v="2024-05-05T00:00:00"/>
    <s v="Sports"/>
    <s v="Yeti Roadie 24 Cooler"/>
    <n v="1"/>
    <n v="199.99"/>
    <n v="199.99"/>
    <x v="2"/>
    <s v="Credit Card"/>
    <s v="Onsite"/>
  </r>
  <r>
    <n v="10127"/>
    <d v="2024-05-06T00:00:00"/>
    <s v="Electronics"/>
    <s v="Sony PlayStation 5"/>
    <n v="1"/>
    <n v="499.99"/>
    <n v="499.99"/>
    <x v="0"/>
    <s v="Credit Card"/>
    <s v="Onsite"/>
  </r>
  <r>
    <n v="10128"/>
    <d v="2024-05-07T00:00:00"/>
    <s v="Home Appliances"/>
    <s v="Dyson Supersonic Hair Dryer"/>
    <n v="2"/>
    <n v="399.99"/>
    <n v="799.98"/>
    <x v="1"/>
    <s v="PayPal"/>
    <s v="Online"/>
  </r>
  <r>
    <n v="10129"/>
    <d v="2024-05-08T00:00:00"/>
    <s v="Clothing"/>
    <s v="Lululemon Align Leggings"/>
    <n v="3"/>
    <n v="98"/>
    <n v="294"/>
    <x v="2"/>
    <s v="Debit Card"/>
    <s v="Onsite"/>
  </r>
  <r>
    <n v="10130"/>
    <d v="2024-05-09T00:00:00"/>
    <s v="Books"/>
    <s v="The Four Agreements by Don Miguel Ruiz"/>
    <n v="2"/>
    <n v="8.99"/>
    <n v="17.98"/>
    <x v="0"/>
    <s v="Credit Card"/>
    <s v="Onsite"/>
  </r>
  <r>
    <n v="10131"/>
    <d v="2024-05-10T00:00:00"/>
    <s v="Beauty Products"/>
    <s v="Fenty Beauty Killawatt Highlighter"/>
    <n v="1"/>
    <n v="36"/>
    <n v="36"/>
    <x v="1"/>
    <s v="PayPal"/>
    <s v="Online"/>
  </r>
  <r>
    <n v="10132"/>
    <d v="2024-05-11T00:00:00"/>
    <s v="Sports"/>
    <s v="Hydro Flask Wide Mouth Water Bottle"/>
    <n v="4"/>
    <n v="39.950000000000003"/>
    <n v="159.80000000000001"/>
    <x v="2"/>
    <s v="Credit Card"/>
    <s v="Onsite"/>
  </r>
  <r>
    <n v="10133"/>
    <d v="2024-05-12T00:00:00"/>
    <s v="Electronics"/>
    <s v="Microsoft Surface Laptop 4"/>
    <n v="1"/>
    <n v="1299.99"/>
    <n v="1299.99"/>
    <x v="0"/>
    <s v="Credit Card"/>
    <s v="Onsite"/>
  </r>
  <r>
    <n v="10134"/>
    <d v="2024-05-13T00:00:00"/>
    <s v="Home Appliances"/>
    <s v="Keurig K-Mini Coffee Maker"/>
    <n v="2"/>
    <n v="79.989999999999995"/>
    <n v="159.97999999999999"/>
    <x v="1"/>
    <s v="PayPal"/>
    <s v="Online"/>
  </r>
  <r>
    <n v="10135"/>
    <d v="2024-05-14T00:00:00"/>
    <s v="Clothing"/>
    <s v="Gap Crewneck Sweatshirt"/>
    <n v="4"/>
    <n v="34.99"/>
    <n v="139.96"/>
    <x v="2"/>
    <s v="Debit Card"/>
    <s v="Onsite"/>
  </r>
  <r>
    <n v="10136"/>
    <d v="2024-05-15T00:00:00"/>
    <s v="Books"/>
    <s v="Think and Grow Rich by Napoleon Hill"/>
    <n v="3"/>
    <n v="9.99"/>
    <n v="29.97"/>
    <x v="0"/>
    <s v="Credit Card"/>
    <s v="Onsite"/>
  </r>
  <r>
    <n v="10137"/>
    <d v="2024-05-16T00:00:00"/>
    <s v="Beauty Products"/>
    <s v="The Ordinary Hyaluronic Acid Serum"/>
    <n v="1"/>
    <n v="6.8"/>
    <n v="6.8"/>
    <x v="1"/>
    <s v="PayPal"/>
    <s v="Online"/>
  </r>
  <r>
    <n v="10138"/>
    <d v="2024-05-17T00:00:00"/>
    <s v="Sports"/>
    <s v="Fitbit Inspire 2"/>
    <n v="2"/>
    <n v="99.95"/>
    <n v="199.9"/>
    <x v="2"/>
    <s v="Credit Card"/>
    <s v="Onsite"/>
  </r>
  <r>
    <n v="10139"/>
    <d v="2024-05-18T00:00:00"/>
    <s v="Electronics"/>
    <s v="Samsung Odyssey G9 Gaming Monitor"/>
    <n v="1"/>
    <n v="1499.99"/>
    <n v="1499.99"/>
    <x v="0"/>
    <s v="Credit Card"/>
    <s v="Onsite"/>
  </r>
  <r>
    <n v="10140"/>
    <d v="2024-05-19T00:00:00"/>
    <s v="Home Appliances"/>
    <s v="Instant Pot Ultra"/>
    <n v="1"/>
    <n v="139.99"/>
    <n v="139.99"/>
    <x v="1"/>
    <s v="PayPal"/>
    <s v="Online"/>
  </r>
  <r>
    <n v="10141"/>
    <d v="2024-05-20T00:00:00"/>
    <s v="Clothing"/>
    <s v="Adidas Essential Track Pants"/>
    <n v="3"/>
    <n v="44.99"/>
    <n v="134.97"/>
    <x v="2"/>
    <s v="Debit Card"/>
    <s v="Onsite"/>
  </r>
  <r>
    <n v="10142"/>
    <d v="2024-05-21T00:00:00"/>
    <s v="Books"/>
    <s v="The Power of Habit by Charles Duhigg"/>
    <n v="2"/>
    <n v="11.99"/>
    <n v="23.98"/>
    <x v="0"/>
    <s v="Credit Card"/>
    <s v="Onsite"/>
  </r>
  <r>
    <n v="10143"/>
    <d v="2024-05-22T00:00:00"/>
    <s v="Beauty Products"/>
    <s v="Clinique Dramatically Different Moisturizing Lotion"/>
    <n v="1"/>
    <n v="29.5"/>
    <n v="29.5"/>
    <x v="1"/>
    <s v="PayPal"/>
    <s v="Online"/>
  </r>
  <r>
    <n v="10144"/>
    <d v="2024-05-23T00:00:00"/>
    <s v="Sports"/>
    <s v="YETI Tundra 45 Cooler"/>
    <n v="1"/>
    <n v="299.99"/>
    <n v="299.99"/>
    <x v="2"/>
    <s v="Credit Card"/>
    <s v="Onsite"/>
  </r>
  <r>
    <n v="10145"/>
    <d v="2024-05-24T00:00:00"/>
    <s v="Electronics"/>
    <s v="Apple AirPods Max"/>
    <n v="1"/>
    <n v="549"/>
    <n v="549"/>
    <x v="0"/>
    <s v="Credit Card"/>
    <s v="Onsite"/>
  </r>
  <r>
    <n v="10146"/>
    <d v="2024-05-25T00:00:00"/>
    <s v="Home Appliances"/>
    <s v="Cuisinart Coffee Center"/>
    <n v="2"/>
    <n v="199.95"/>
    <n v="399.9"/>
    <x v="1"/>
    <s v="PayPal"/>
    <s v="Online"/>
  </r>
  <r>
    <n v="10147"/>
    <d v="2024-05-26T00:00:00"/>
    <s v="Clothing"/>
    <s v="Levi's Sherpa Trucker Jacket"/>
    <n v="2"/>
    <n v="98"/>
    <n v="196"/>
    <x v="2"/>
    <s v="Debit Card"/>
    <s v="Onsite"/>
  </r>
  <r>
    <n v="10148"/>
    <d v="2024-05-27T00:00:00"/>
    <s v="Books"/>
    <s v="The Outsiders by S.E. Hinton"/>
    <n v="3"/>
    <n v="10.99"/>
    <n v="32.97"/>
    <x v="0"/>
    <s v="Credit Card"/>
    <s v="Onsite"/>
  </r>
  <r>
    <n v="10149"/>
    <d v="2024-05-28T00:00:00"/>
    <s v="Beauty Products"/>
    <s v="Laneige Water Sleeping Mask"/>
    <n v="1"/>
    <n v="25"/>
    <n v="25"/>
    <x v="1"/>
    <s v="PayPal"/>
    <s v="Online"/>
  </r>
  <r>
    <n v="10150"/>
    <d v="2024-05-29T00:00:00"/>
    <s v="Sports"/>
    <s v="Bose SoundSport Wireless Earbuds"/>
    <n v="2"/>
    <n v="149.99"/>
    <n v="299.98"/>
    <x v="2"/>
    <s v="Credit Card"/>
    <s v="Onsite"/>
  </r>
  <r>
    <n v="10151"/>
    <d v="2024-05-30T00:00:00"/>
    <s v="Electronics"/>
    <s v="Sony WH-1000XM4 Headphones"/>
    <n v="1"/>
    <n v="349.99"/>
    <n v="349.99"/>
    <x v="0"/>
    <s v="Credit Card"/>
    <s v="Onsite"/>
  </r>
  <r>
    <n v="10152"/>
    <d v="2024-05-31T00:00:00"/>
    <s v="Home Appliances"/>
    <s v="Ninja Foodi Pressure Cooker"/>
    <n v="2"/>
    <n v="199.99"/>
    <n v="399.98"/>
    <x v="1"/>
    <s v="PayPal"/>
    <s v="Online"/>
  </r>
  <r>
    <n v="10153"/>
    <d v="2024-06-01T00:00:00"/>
    <s v="Clothing"/>
    <s v="Nike Sportswear Club Fleece Hoodie"/>
    <n v="3"/>
    <n v="54.99"/>
    <n v="164.97"/>
    <x v="2"/>
    <s v="Debit Card"/>
    <s v="Onsite"/>
  </r>
  <r>
    <n v="10154"/>
    <d v="2024-06-02T00:00:00"/>
    <s v="Books"/>
    <s v="The Night Circus by Erin Morgenstern"/>
    <n v="2"/>
    <n v="16.989999999999998"/>
    <n v="33.979999999999997"/>
    <x v="0"/>
    <s v="Credit Card"/>
    <s v="Onsite"/>
  </r>
  <r>
    <n v="10155"/>
    <d v="2024-06-03T00:00:00"/>
    <s v="Beauty Products"/>
    <s v="GlamGlow Supermud Clearing Treatment"/>
    <n v="1"/>
    <n v="59"/>
    <n v="59"/>
    <x v="1"/>
    <s v="PayPal"/>
    <s v="Online"/>
  </r>
  <r>
    <n v="10156"/>
    <d v="2024-06-04T00:00:00"/>
    <s v="Sports"/>
    <s v="Garmin Forerunner 245"/>
    <n v="1"/>
    <n v="299.99"/>
    <n v="299.99"/>
    <x v="2"/>
    <s v="Credit Card"/>
    <s v="Onsite"/>
  </r>
  <r>
    <n v="10157"/>
    <d v="2024-06-05T00:00:00"/>
    <s v="Electronics"/>
    <s v="Google Pixel 6 Pro"/>
    <n v="1"/>
    <n v="899.99"/>
    <n v="899.99"/>
    <x v="0"/>
    <s v="Credit Card"/>
    <s v="Onsite"/>
  </r>
  <r>
    <n v="10158"/>
    <d v="2024-06-06T00:00:00"/>
    <s v="Home Appliances"/>
    <s v="Breville Nespresso Creatista Plus"/>
    <n v="1"/>
    <n v="499.95"/>
    <n v="499.95"/>
    <x v="1"/>
    <s v="PayPal"/>
    <s v="Online"/>
  </r>
  <r>
    <n v="10159"/>
    <d v="2024-06-07T00:00:00"/>
    <s v="Clothing"/>
    <s v="Under Armour Tech 2.0 T-Shirt"/>
    <n v="4"/>
    <n v="24.99"/>
    <n v="99.96"/>
    <x v="2"/>
    <s v="Debit Card"/>
    <s v="Onsite"/>
  </r>
  <r>
    <n v="10160"/>
    <d v="2024-06-08T00:00:00"/>
    <s v="Books"/>
    <s v="The Art of War by Sun Tzu"/>
    <n v="3"/>
    <n v="7.99"/>
    <n v="23.97"/>
    <x v="0"/>
    <s v="Credit Card"/>
    <s v="Onsite"/>
  </r>
  <r>
    <n v="10161"/>
    <d v="2024-06-09T00:00:00"/>
    <s v="Beauty Products"/>
    <s v="Youth to the People Superfood Antioxidant Cleanser"/>
    <n v="1"/>
    <n v="36"/>
    <n v="36"/>
    <x v="1"/>
    <s v="PayPal"/>
    <s v="Online"/>
  </r>
  <r>
    <n v="10162"/>
    <d v="2024-06-10T00:00:00"/>
    <s v="Sports"/>
    <s v="TriggerPoint GRID Foam Roller"/>
    <n v="2"/>
    <n v="34.99"/>
    <n v="69.98"/>
    <x v="2"/>
    <s v="Credit Card"/>
    <s v="Onsite"/>
  </r>
  <r>
    <n v="10163"/>
    <d v="2024-06-11T00:00:00"/>
    <s v="Electronics"/>
    <s v="Apple MacBook Air"/>
    <n v="1"/>
    <n v="1199.99"/>
    <n v="1199.99"/>
    <x v="0"/>
    <s v="Credit Card"/>
    <s v="Onsite"/>
  </r>
  <r>
    <n v="10164"/>
    <d v="2024-06-12T00:00:00"/>
    <s v="Home Appliances"/>
    <s v="Cuisinart Custom 14-Cup Food Processor"/>
    <n v="1"/>
    <n v="199.99"/>
    <n v="199.99"/>
    <x v="1"/>
    <s v="PayPal"/>
    <s v="Online"/>
  </r>
  <r>
    <n v="10165"/>
    <d v="2024-06-13T00:00:00"/>
    <s v="Clothing"/>
    <s v="Adidas 3-Stripes Shorts"/>
    <n v="5"/>
    <n v="29.99"/>
    <n v="149.94999999999999"/>
    <x v="2"/>
    <s v="Debit Card"/>
    <s v="Onsite"/>
  </r>
  <r>
    <n v="10166"/>
    <d v="2024-06-14T00:00:00"/>
    <s v="Books"/>
    <s v="The Hunger Games by Suzanne Collins"/>
    <n v="4"/>
    <n v="8.99"/>
    <n v="35.96"/>
    <x v="0"/>
    <s v="Credit Card"/>
    <s v="Onsite"/>
  </r>
  <r>
    <n v="10167"/>
    <d v="2024-06-15T00:00:00"/>
    <s v="Beauty Products"/>
    <s v="Neutrogena Hydro Boost Water Gel"/>
    <n v="1"/>
    <n v="16.989999999999998"/>
    <n v="16.989999999999998"/>
    <x v="1"/>
    <s v="PayPal"/>
    <s v="Online"/>
  </r>
  <r>
    <n v="10168"/>
    <d v="2024-06-16T00:00:00"/>
    <s v="Sports"/>
    <s v="Yeti Rambler Bottle"/>
    <n v="3"/>
    <n v="49.99"/>
    <n v="149.97"/>
    <x v="2"/>
    <s v="Credit Card"/>
    <s v="Onsite"/>
  </r>
  <r>
    <n v="10169"/>
    <d v="2024-06-17T00:00:00"/>
    <s v="Electronics"/>
    <s v="Samsung Odyssey G7 Gaming Monitor"/>
    <n v="1"/>
    <n v="699.99"/>
    <n v="699.99"/>
    <x v="0"/>
    <s v="Credit Card"/>
    <s v="Onsite"/>
  </r>
  <r>
    <n v="10170"/>
    <d v="2024-06-18T00:00:00"/>
    <s v="Home Appliances"/>
    <s v="Instant Pot Duo Evo Plus"/>
    <n v="2"/>
    <n v="139.99"/>
    <n v="279.98"/>
    <x v="1"/>
    <s v="PayPal"/>
    <s v="Online"/>
  </r>
  <r>
    <n v="10171"/>
    <d v="2024-06-19T00:00:00"/>
    <s v="Clothing"/>
    <s v="Nike Tempo Running Shorts"/>
    <n v="3"/>
    <n v="34.99"/>
    <n v="104.97"/>
    <x v="2"/>
    <s v="Debit Card"/>
    <s v="Onsite"/>
  </r>
  <r>
    <n v="10172"/>
    <d v="2024-06-20T00:00:00"/>
    <s v="Books"/>
    <s v="The Girl with the Dragon Tattoo by Stieg Larsson"/>
    <n v="2"/>
    <n v="9.99"/>
    <n v="19.98"/>
    <x v="0"/>
    <s v="Credit Card"/>
    <s v="Onsite"/>
  </r>
  <r>
    <n v="10173"/>
    <d v="2024-06-21T00:00:00"/>
    <s v="Beauty Products"/>
    <s v="Paula's Choice Skin Perfecting 2% BHA Liquid Exfoliant"/>
    <n v="1"/>
    <n v="29.5"/>
    <n v="29.5"/>
    <x v="1"/>
    <s v="PayPal"/>
    <s v="Online"/>
  </r>
  <r>
    <n v="10174"/>
    <d v="2024-06-22T00:00:00"/>
    <s v="Sports"/>
    <s v="Bowflex SelectTech 1090 Adjustable Dumbbells"/>
    <n v="1"/>
    <n v="699.99"/>
    <n v="699.99"/>
    <x v="2"/>
    <s v="Credit Card"/>
    <s v="Onsite"/>
  </r>
  <r>
    <n v="10175"/>
    <d v="2024-06-23T00:00:00"/>
    <s v="Electronics"/>
    <s v="Amazon Fire TV Stick 4K"/>
    <n v="3"/>
    <n v="49.99"/>
    <n v="149.97"/>
    <x v="0"/>
    <s v="Credit Card"/>
    <s v="Onsite"/>
  </r>
  <r>
    <n v="10176"/>
    <d v="2024-06-24T00:00:00"/>
    <s v="Home Appliances"/>
    <s v="Crock-Pot 6-Quart Slow Cooker"/>
    <n v="2"/>
    <n v="49.99"/>
    <n v="99.98"/>
    <x v="1"/>
    <s v="PayPal"/>
    <s v="Online"/>
  </r>
  <r>
    <n v="10177"/>
    <d v="2024-06-25T00:00:00"/>
    <s v="Clothing"/>
    <s v="Uniqlo Airism Mesh Boxer Briefs"/>
    <n v="4"/>
    <n v="14.9"/>
    <n v="59.6"/>
    <x v="2"/>
    <s v="Debit Card"/>
    <s v="Onsite"/>
  </r>
  <r>
    <n v="10178"/>
    <d v="2024-06-26T00:00:00"/>
    <s v="Books"/>
    <s v="The Sun Also Rises by Ernest Hemingway"/>
    <n v="3"/>
    <n v="11.99"/>
    <n v="35.97"/>
    <x v="0"/>
    <s v="Credit Card"/>
    <s v="Onsite"/>
  </r>
  <r>
    <n v="10179"/>
    <d v="2024-06-27T00:00:00"/>
    <s v="Beauty Products"/>
    <s v="First Aid Beauty Ultra Repair Cream"/>
    <n v="2"/>
    <n v="34"/>
    <n v="68"/>
    <x v="1"/>
    <s v="PayPal"/>
    <s v="Online"/>
  </r>
  <r>
    <n v="10180"/>
    <d v="2024-06-28T00:00:00"/>
    <s v="Sports"/>
    <s v="Oakley Holbrook Sunglasses"/>
    <n v="1"/>
    <n v="146"/>
    <n v="146"/>
    <x v="2"/>
    <s v="Credit Card"/>
    <s v="Onsite"/>
  </r>
  <r>
    <n v="10181"/>
    <d v="2024-06-29T00:00:00"/>
    <s v="Electronics"/>
    <s v="Google Pixelbook Go"/>
    <n v="1"/>
    <n v="649.99"/>
    <n v="649.99"/>
    <x v="0"/>
    <s v="Credit Card"/>
    <s v="Onsite"/>
  </r>
  <r>
    <n v="10182"/>
    <d v="2024-06-30T00:00:00"/>
    <s v="Home Appliances"/>
    <s v="Dyson V8 Absolute"/>
    <n v="1"/>
    <n v="399.99"/>
    <n v="399.99"/>
    <x v="1"/>
    <s v="PayPal"/>
    <s v="Online"/>
  </r>
  <r>
    <n v="10183"/>
    <d v="2024-07-01T00:00:00"/>
    <s v="Clothing"/>
    <s v="Levi's 511 Slim Fit Jeans"/>
    <n v="3"/>
    <n v="59.99"/>
    <n v="179.97"/>
    <x v="2"/>
    <s v="Debit Card"/>
    <s v="Onsite"/>
  </r>
  <r>
    <n v="10184"/>
    <d v="2024-07-02T00:00:00"/>
    <s v="Books"/>
    <s v="The Martian by Andy Weir"/>
    <n v="2"/>
    <n v="12.99"/>
    <n v="25.98"/>
    <x v="0"/>
    <s v="Credit Card"/>
    <s v="Onsite"/>
  </r>
  <r>
    <n v="10185"/>
    <d v="2024-07-03T00:00:00"/>
    <s v="Beauty Products"/>
    <s v="La Mer CrÃ¨me de la Mer Moisturizer"/>
    <n v="1"/>
    <n v="190"/>
    <n v="190"/>
    <x v="1"/>
    <s v="PayPal"/>
    <s v="Online"/>
  </r>
  <r>
    <n v="10186"/>
    <d v="2024-07-04T00:00:00"/>
    <s v="Sports"/>
    <s v="Polar Vantage V2"/>
    <n v="1"/>
    <n v="499.95"/>
    <n v="499.95"/>
    <x v="2"/>
    <s v="Credit Card"/>
    <s v="Onsite"/>
  </r>
  <r>
    <n v="10187"/>
    <d v="2024-07-05T00:00:00"/>
    <s v="Electronics"/>
    <s v="Sonos Beam Soundbar"/>
    <n v="1"/>
    <n v="399"/>
    <n v="399"/>
    <x v="0"/>
    <s v="Credit Card"/>
    <s v="Onsite"/>
  </r>
  <r>
    <n v="10188"/>
    <d v="2024-07-06T00:00:00"/>
    <s v="Home Appliances"/>
    <s v="Anova Precision Cooker"/>
    <n v="2"/>
    <n v="199"/>
    <n v="398"/>
    <x v="1"/>
    <s v="PayPal"/>
    <s v="Online"/>
  </r>
  <r>
    <n v="10189"/>
    <d v="2024-07-07T00:00:00"/>
    <s v="Clothing"/>
    <s v="Nike Dri-FIT Training Shorts"/>
    <n v="4"/>
    <n v="34.99"/>
    <n v="139.96"/>
    <x v="2"/>
    <s v="Debit Card"/>
    <s v="Onsite"/>
  </r>
  <r>
    <n v="10190"/>
    <d v="2024-07-08T00:00:00"/>
    <s v="Books"/>
    <s v="The Catcher in the Rye by J.D. Salinger"/>
    <n v="3"/>
    <n v="10.99"/>
    <n v="32.97"/>
    <x v="0"/>
    <s v="Credit Card"/>
    <s v="Onsite"/>
  </r>
  <r>
    <n v="10191"/>
    <d v="2024-07-09T00:00:00"/>
    <s v="Beauty Products"/>
    <s v="Glossier Cloud Paint"/>
    <n v="1"/>
    <n v="18"/>
    <n v="18"/>
    <x v="1"/>
    <s v="PayPal"/>
    <s v="Online"/>
  </r>
  <r>
    <n v="10192"/>
    <d v="2024-07-10T00:00:00"/>
    <s v="Sports"/>
    <s v="TRX All-in-One Suspension Training System"/>
    <n v="1"/>
    <n v="169.95"/>
    <n v="169.95"/>
    <x v="2"/>
    <s v="Credit Card"/>
    <s v="Onsite"/>
  </r>
  <r>
    <n v="10193"/>
    <d v="2024-07-11T00:00:00"/>
    <s v="Electronics"/>
    <s v="Logitech G Pro X Wireless Gaming Headset"/>
    <n v="1"/>
    <n v="199.99"/>
    <n v="199.99"/>
    <x v="0"/>
    <s v="Credit Card"/>
    <s v="Onsite"/>
  </r>
  <r>
    <n v="10194"/>
    <d v="2024-07-12T00:00:00"/>
    <s v="Home Appliances"/>
    <s v="Breville Smart Coffee Grinder Pro"/>
    <n v="1"/>
    <n v="199.95"/>
    <n v="199.95"/>
    <x v="1"/>
    <s v="PayPal"/>
    <s v="Online"/>
  </r>
  <r>
    <n v="10195"/>
    <d v="2024-07-13T00:00:00"/>
    <s v="Clothing"/>
    <s v="Adidas Ultraboost Running Shoes"/>
    <n v="2"/>
    <n v="179.99"/>
    <n v="359.98"/>
    <x v="2"/>
    <s v="Debit Card"/>
    <s v="Onsite"/>
  </r>
  <r>
    <n v="10196"/>
    <d v="2024-07-14T00:00:00"/>
    <s v="Books"/>
    <s v="The Road by Cormac McCarthy"/>
    <n v="2"/>
    <n v="11.99"/>
    <n v="23.98"/>
    <x v="0"/>
    <s v="Credit Card"/>
    <s v="Onsite"/>
  </r>
  <r>
    <n v="10197"/>
    <d v="2024-07-15T00:00:00"/>
    <s v="Beauty Products"/>
    <s v="Tom Ford Black Orchid Perfume"/>
    <n v="1"/>
    <n v="125"/>
    <n v="125"/>
    <x v="1"/>
    <s v="PayPal"/>
    <s v="Online"/>
  </r>
  <r>
    <n v="10198"/>
    <d v="2024-07-16T00:00:00"/>
    <s v="Sports"/>
    <s v="GoPro HERO9 Black"/>
    <n v="1"/>
    <n v="449.99"/>
    <n v="449.99"/>
    <x v="2"/>
    <s v="Credit Card"/>
    <s v="Onsite"/>
  </r>
  <r>
    <n v="10199"/>
    <d v="2024-07-17T00:00:00"/>
    <s v="Electronics"/>
    <s v="Apple TV 4K"/>
    <n v="2"/>
    <n v="179"/>
    <n v="358"/>
    <x v="0"/>
    <s v="Credit Card"/>
    <s v="Onsite"/>
  </r>
  <r>
    <n v="10200"/>
    <d v="2024-07-18T00:00:00"/>
    <s v="Home Appliances"/>
    <s v="Instant Pot Duo Nova"/>
    <n v="1"/>
    <n v="99.95"/>
    <n v="99.95"/>
    <x v="1"/>
    <s v="PayPal"/>
    <s v="Online"/>
  </r>
  <r>
    <n v="10201"/>
    <d v="2024-07-19T00:00:00"/>
    <s v="Clothing"/>
    <s v="Gap 1969 Original Fit Jeans"/>
    <n v="3"/>
    <n v="59.99"/>
    <n v="179.97"/>
    <x v="2"/>
    <s v="Debit Card"/>
    <s v="Onsite"/>
  </r>
  <r>
    <n v="10202"/>
    <d v="2024-07-20T00:00:00"/>
    <s v="Books"/>
    <s v="The Goldfinch by Donna Tartt"/>
    <n v="2"/>
    <n v="14.99"/>
    <n v="29.98"/>
    <x v="0"/>
    <s v="Credit Card"/>
    <s v="Onsite"/>
  </r>
  <r>
    <n v="10203"/>
    <d v="2024-07-21T00:00:00"/>
    <s v="Beauty Products"/>
    <s v="Dr. Jart+ Cicapair Tiger Grass Color Correcting Treatment"/>
    <n v="1"/>
    <n v="52"/>
    <n v="52"/>
    <x v="1"/>
    <s v="PayPal"/>
    <s v="Online"/>
  </r>
  <r>
    <n v="10204"/>
    <d v="2024-07-22T00:00:00"/>
    <s v="Sports"/>
    <s v="Yeti Tundra Haul Portable Wheeled Cooler"/>
    <n v="1"/>
    <n v="399.99"/>
    <n v="399.99"/>
    <x v="2"/>
    <s v="Credit Card"/>
    <s v="Onsite"/>
  </r>
  <r>
    <n v="10205"/>
    <d v="2024-07-23T00:00:00"/>
    <s v="Electronics"/>
    <s v="Samsung Galaxy Watch 4"/>
    <n v="1"/>
    <n v="299.99"/>
    <n v="299.99"/>
    <x v="0"/>
    <s v="Credit Card"/>
    <s v="Onsite"/>
  </r>
  <r>
    <n v="10206"/>
    <d v="2024-07-24T00:00:00"/>
    <s v="Home Appliances"/>
    <s v="KitchenAid Stand Mixer"/>
    <n v="1"/>
    <n v="379.99"/>
    <n v="379.99"/>
    <x v="1"/>
    <s v="PayPal"/>
    <s v="Online"/>
  </r>
  <r>
    <n v="10207"/>
    <d v="2024-07-25T00:00:00"/>
    <s v="Clothing"/>
    <s v="Lululemon Wunder Under High-Rise Leggings"/>
    <n v="2"/>
    <n v="98"/>
    <n v="196"/>
    <x v="2"/>
    <s v="Debit Card"/>
    <s v="Onsite"/>
  </r>
  <r>
    <n v="10208"/>
    <d v="2024-07-26T00:00:00"/>
    <s v="Books"/>
    <s v="The Great Alone by Kristin Hannah"/>
    <n v="3"/>
    <n v="16.989999999999998"/>
    <n v="50.97"/>
    <x v="0"/>
    <s v="Credit Card"/>
    <s v="Onsite"/>
  </r>
  <r>
    <n v="10209"/>
    <d v="2024-07-27T00:00:00"/>
    <s v="Beauty Products"/>
    <s v="Caudalie Vinoperfect Radiance Serum"/>
    <n v="1"/>
    <n v="79"/>
    <n v="79"/>
    <x v="1"/>
    <s v="PayPal"/>
    <s v="Online"/>
  </r>
  <r>
    <n v="10210"/>
    <d v="2024-07-28T00:00:00"/>
    <s v="Sports"/>
    <s v="Bose SoundLink Color Bluetooth Speaker II"/>
    <n v="1"/>
    <n v="129"/>
    <n v="129"/>
    <x v="2"/>
    <s v="Credit Card"/>
    <s v="Onsite"/>
  </r>
  <r>
    <n v="10211"/>
    <d v="2024-07-29T00:00:00"/>
    <s v="Electronics"/>
    <s v="Canon EOS Rebel T7i DSLR Camera"/>
    <n v="1"/>
    <n v="749.99"/>
    <n v="749.99"/>
    <x v="0"/>
    <s v="Credit Card"/>
    <s v="Onsite"/>
  </r>
  <r>
    <n v="10212"/>
    <d v="2024-07-30T00:00:00"/>
    <s v="Home Appliances"/>
    <s v="Keurig K-Elite Coffee Maker"/>
    <n v="2"/>
    <n v="169.99"/>
    <n v="339.98"/>
    <x v="1"/>
    <s v="PayPal"/>
    <s v="Online"/>
  </r>
  <r>
    <n v="10213"/>
    <d v="2024-07-31T00:00:00"/>
    <s v="Clothing"/>
    <s v="Uniqlo Airism Seamless Boxer Briefs"/>
    <n v="4"/>
    <n v="9.9"/>
    <n v="39.6"/>
    <x v="2"/>
    <s v="Debit Card"/>
    <s v="Onsite"/>
  </r>
  <r>
    <n v="10214"/>
    <d v="2024-08-01T00:00:00"/>
    <s v="Books"/>
    <s v="The Girl with the Dragon Tattoo by Stieg Larsson"/>
    <n v="3"/>
    <n v="10.99"/>
    <n v="32.97"/>
    <x v="0"/>
    <s v="Credit Card"/>
    <s v="Onsite"/>
  </r>
  <r>
    <n v="10215"/>
    <d v="2024-08-02T00:00:00"/>
    <s v="Beauty Products"/>
    <s v="L'Occitane Shea Butter Hand Cream"/>
    <n v="2"/>
    <n v="29"/>
    <n v="58"/>
    <x v="1"/>
    <s v="PayPal"/>
    <s v="Online"/>
  </r>
  <r>
    <n v="10216"/>
    <d v="2024-08-03T00:00:00"/>
    <s v="Sports"/>
    <s v="YETI Tundra 65 Cooler"/>
    <n v="1"/>
    <n v="349.99"/>
    <n v="349.99"/>
    <x v="2"/>
    <s v="Credit Card"/>
    <s v="Onsite"/>
  </r>
  <r>
    <n v="10217"/>
    <d v="2024-08-04T00:00:00"/>
    <s v="Electronics"/>
    <s v="Apple MacBook Pro 16-inch"/>
    <n v="1"/>
    <n v="2399"/>
    <n v="2399"/>
    <x v="0"/>
    <s v="Credit Card"/>
    <s v="Onsite"/>
  </r>
  <r>
    <n v="10218"/>
    <d v="2024-08-05T00:00:00"/>
    <s v="Home Appliances"/>
    <s v="iRobot Braava Jet M6"/>
    <n v="1"/>
    <n v="449.99"/>
    <n v="449.99"/>
    <x v="1"/>
    <s v="PayPal"/>
    <s v="Online"/>
  </r>
  <r>
    <n v="10219"/>
    <d v="2024-08-06T00:00:00"/>
    <s v="Clothing"/>
    <s v="Champion Reverse Weave Hoodie"/>
    <n v="3"/>
    <n v="49.99"/>
    <n v="149.97"/>
    <x v="2"/>
    <s v="Debit Card"/>
    <s v="Onsite"/>
  </r>
  <r>
    <n v="10220"/>
    <d v="2024-08-07T00:00:00"/>
    <s v="Books"/>
    <s v="The Nightingale by Kristin Hannah"/>
    <n v="2"/>
    <n v="12.99"/>
    <n v="25.98"/>
    <x v="0"/>
    <s v="Credit Card"/>
    <s v="Onsite"/>
  </r>
  <r>
    <n v="10221"/>
    <d v="2024-08-08T00:00:00"/>
    <s v="Beauty Products"/>
    <s v="Tarte Shape Tape Concealer"/>
    <n v="1"/>
    <n v="27"/>
    <n v="27"/>
    <x v="1"/>
    <s v="PayPal"/>
    <s v="Online"/>
  </r>
  <r>
    <n v="10222"/>
    <d v="2024-08-09T00:00:00"/>
    <s v="Sports"/>
    <s v="Garmin Forerunner 945"/>
    <n v="1"/>
    <n v="599.99"/>
    <n v="599.99"/>
    <x v="2"/>
    <s v="Credit Card"/>
    <s v="Onsite"/>
  </r>
  <r>
    <n v="10223"/>
    <d v="2024-08-10T00:00:00"/>
    <s v="Electronics"/>
    <s v="Amazon Echo Dot (4th Gen)"/>
    <n v="4"/>
    <n v="49.99"/>
    <n v="199.96"/>
    <x v="0"/>
    <s v="Credit Card"/>
    <s v="Onsite"/>
  </r>
  <r>
    <n v="10224"/>
    <d v="2024-08-11T00:00:00"/>
    <s v="Home Appliances"/>
    <s v="Philips Sonicare DiamondClean Toothbrush"/>
    <n v="2"/>
    <n v="229.99"/>
    <n v="459.98"/>
    <x v="1"/>
    <s v="PayPal"/>
    <s v="Online"/>
  </r>
  <r>
    <n v="10225"/>
    <d v="2024-08-12T00:00:00"/>
    <s v="Clothing"/>
    <s v="Old Navy Mid-Rise Rockstar Super Skinny Jeans"/>
    <n v="2"/>
    <n v="44.99"/>
    <n v="89.98"/>
    <x v="2"/>
    <s v="Debit Card"/>
    <s v="Onsite"/>
  </r>
  <r>
    <n v="10226"/>
    <d v="2024-08-13T00:00:00"/>
    <s v="Books"/>
    <s v="The Silent Patient by Alex Michaelides"/>
    <n v="3"/>
    <n v="26.99"/>
    <n v="80.97"/>
    <x v="0"/>
    <s v="Credit Card"/>
    <s v="Onsite"/>
  </r>
  <r>
    <n v="10227"/>
    <d v="2024-08-14T00:00:00"/>
    <s v="Beauty Products"/>
    <s v="The Ordinary Caffeine Solution 5% + EGCG"/>
    <n v="1"/>
    <n v="6.7"/>
    <n v="6.7"/>
    <x v="1"/>
    <s v="PayPal"/>
    <s v="Online"/>
  </r>
  <r>
    <n v="10228"/>
    <d v="2024-08-15T00:00:00"/>
    <s v="Sports"/>
    <s v="Fitbit Luxe"/>
    <n v="2"/>
    <n v="149.94999999999999"/>
    <n v="299.89999999999998"/>
    <x v="2"/>
    <s v="Credit Card"/>
    <s v="Onsite"/>
  </r>
  <r>
    <n v="10229"/>
    <d v="2024-08-16T00:00:00"/>
    <s v="Electronics"/>
    <s v="Google Nest Wifi Router"/>
    <n v="1"/>
    <n v="169"/>
    <n v="169"/>
    <x v="0"/>
    <s v="Credit Card"/>
    <s v="Onsite"/>
  </r>
  <r>
    <n v="10230"/>
    <d v="2024-08-17T00:00:00"/>
    <s v="Home Appliances"/>
    <s v="Anova Precision Oven"/>
    <n v="1"/>
    <n v="599"/>
    <n v="599"/>
    <x v="1"/>
    <s v="PayPal"/>
    <s v="Online"/>
  </r>
  <r>
    <n v="10231"/>
    <d v="2024-08-18T00:00:00"/>
    <s v="Clothing"/>
    <s v="Adidas Originals Trefoil Hoodie"/>
    <n v="4"/>
    <n v="64.989999999999995"/>
    <n v="259.95999999999998"/>
    <x v="2"/>
    <s v="Debit Card"/>
    <s v="Onsite"/>
  </r>
  <r>
    <n v="10232"/>
    <d v="2024-08-19T00:00:00"/>
    <s v="Books"/>
    <s v="Dune by Frank Herbert"/>
    <n v="2"/>
    <n v="9.99"/>
    <n v="19.98"/>
    <x v="0"/>
    <s v="Credit Card"/>
    <s v="Onsite"/>
  </r>
  <r>
    <n v="10233"/>
    <d v="2024-08-20T00:00:00"/>
    <s v="Beauty Products"/>
    <s v="Fresh Sugar Lip Treatment"/>
    <n v="1"/>
    <n v="24"/>
    <n v="24"/>
    <x v="1"/>
    <s v="PayPal"/>
    <s v="Online"/>
  </r>
  <r>
    <n v="10234"/>
    <d v="2024-08-21T00:00:00"/>
    <s v="Sports"/>
    <s v="Hydro Flask Standard Mouth Water Bottle"/>
    <n v="3"/>
    <n v="32.950000000000003"/>
    <n v="98.85"/>
    <x v="2"/>
    <s v="Credit Card"/>
    <s v="Onsite"/>
  </r>
  <r>
    <n v="10235"/>
    <d v="2024-08-22T00:00:00"/>
    <s v="Electronics"/>
    <s v="Bose QuietComfort 35 II Wireless Headphones"/>
    <n v="1"/>
    <n v="299"/>
    <n v="299"/>
    <x v="0"/>
    <s v="Credit Card"/>
    <s v="Onsite"/>
  </r>
  <r>
    <n v="10236"/>
    <d v="2024-08-23T00:00:00"/>
    <s v="Home Appliances"/>
    <s v="Nespresso Vertuo Next Coffee and Espresso Maker"/>
    <n v="1"/>
    <n v="159.99"/>
    <n v="159.99"/>
    <x v="1"/>
    <s v="PayPal"/>
    <s v="Online"/>
  </r>
  <r>
    <n v="10237"/>
    <d v="2024-08-24T00:00:00"/>
    <s v="Clothing"/>
    <s v="Nike Air Force 1 Sneakers"/>
    <n v="3"/>
    <n v="90"/>
    <n v="270"/>
    <x v="2"/>
    <s v="Debit Card"/>
    <s v="Onsite"/>
  </r>
  <r>
    <n v="10238"/>
    <d v="2024-08-25T00:00:00"/>
    <s v="Books"/>
    <s v="The Handmaid's Tale by Margaret Atwood"/>
    <n v="3"/>
    <n v="10.99"/>
    <n v="32.97"/>
    <x v="0"/>
    <s v="Credit Card"/>
    <s v="Onsite"/>
  </r>
  <r>
    <n v="10239"/>
    <d v="2024-08-26T00:00:00"/>
    <s v="Beauty Products"/>
    <s v="Sunday Riley Luna Sleeping Night Oil"/>
    <n v="1"/>
    <n v="55"/>
    <n v="55"/>
    <x v="1"/>
    <s v="PayPal"/>
    <s v="Online"/>
  </r>
  <r>
    <n v="10240"/>
    <d v="2024-08-27T00:00:00"/>
    <s v="Sports"/>
    <s v="Yeti Rambler 20 oz Tumbler"/>
    <n v="2"/>
    <n v="29.99"/>
    <n v="59.98"/>
    <x v="2"/>
    <s v="Credit Card"/>
    <s v="Ons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">
  <location ref="A14:B21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7">
    <i>
      <x v="3"/>
    </i>
    <i>
      <x v="4"/>
    </i>
    <i>
      <x v="5"/>
    </i>
    <i>
      <x v="2"/>
    </i>
    <i>
      <x/>
    </i>
    <i>
      <x v="1"/>
    </i>
    <i t="grand">
      <x/>
    </i>
  </rowItems>
  <colItems count="1">
    <i/>
  </colItems>
  <dataFields count="1">
    <dataField name="Sum of Order Value" fld="6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ransaction ID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18:L19" firstHeaderRow="1" firstDataRow="1" firstDataCol="0"/>
  <pivotFields count="10">
    <pivotField dataField="1" showAll="0"/>
    <pivotField numFmtId="14" showAll="0"/>
    <pivotField showAll="0"/>
    <pivotField showAll="0"/>
    <pivotField showAll="0"/>
    <pivotField numFmtId="164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Transaction ID" fld="0" subtotal="count" baseField="0" baseItem="9427279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ct Category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21:E25" firstHeaderRow="1" firstDataRow="1" firstDataCol="1"/>
  <pivotFields count="11">
    <pivotField showAll="0"/>
    <pivotField numFmtId="14" showAll="0"/>
    <pivotField axis="axisRow" showAll="0" measureFilter="1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 defaultSubtota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Order Value" fld="6" baseField="2" baseItem="0" numFmtId="164"/>
  </dataField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onth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Row Value">
  <location ref="L5:N14" firstHeaderRow="0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dataField="1" numFmtId="164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Value" fld="6" baseField="10" baseItem="4" numFmtId="164"/>
    <dataField name="Sum of Order Value2" fld="6" baseField="0" baseItem="0"/>
  </dataFields>
  <formats count="3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Count of Region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25:L29" firstHeaderRow="1" firstDataRow="1" firstDataCol="1"/>
  <pivotFields count="10">
    <pivotField showAll="0"/>
    <pivotField numFmtId="14" showAll="0"/>
    <pivotField showAll="0"/>
    <pivotField showAll="0"/>
    <pivotField showAll="0"/>
    <pivotField numFmtId="164" showAll="0"/>
    <pivotField numFmtId="164"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Region" fld="7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urchase Metho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5:E8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Purchase Method" fld="9" subtotal="count" baseField="0" baseItem="0"/>
  </dataFields>
  <formats count="2"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B6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Sum of Order Value" fld="6" baseField="0" baseItem="2125521136" numFmtId="164"/>
  </dataFields>
  <formats count="6"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K244" totalsRowCount="1" headerRowDxfId="34" dataDxfId="33">
  <autoFilter ref="B2:K24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Transaction ID" dataDxfId="32" totalsRowDxfId="31"/>
    <tableColumn id="2" name="Date" dataDxfId="30" totalsRowDxfId="29"/>
    <tableColumn id="3" name="Product Category" dataDxfId="28" totalsRowDxfId="27"/>
    <tableColumn id="4" name="Product Name" dataDxfId="26" totalsRowDxfId="25"/>
    <tableColumn id="5" name="Quantity" dataDxfId="24" totalsRowDxfId="23"/>
    <tableColumn id="6" name="Unit Price" dataDxfId="22" totalsRowDxfId="21"/>
    <tableColumn id="7" name="Sales Value" dataDxfId="20" totalsRowDxfId="19"/>
    <tableColumn id="8" name="Region" dataDxfId="18" totalsRowDxfId="17"/>
    <tableColumn id="9" name="Payment Method" dataDxfId="16" totalsRowDxfId="15"/>
    <tableColumn id="11" name="Purchase Method" dataDxfId="14" totalsRowDxfId="13">
      <calculatedColumnFormula>IF(Table1[[#This Row],[Payment Method]]="PayPal", "Online","Onsite")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44"/>
  <sheetViews>
    <sheetView showRowColHeaders="0" tabSelected="1" workbookViewId="0">
      <selection activeCell="F3" sqref="F3"/>
    </sheetView>
  </sheetViews>
  <sheetFormatPr defaultRowHeight="14.4" x14ac:dyDescent="0.3"/>
  <cols>
    <col min="1" max="1" width="8.88671875" style="15"/>
    <col min="2" max="2" width="16.88671875" style="4" customWidth="1"/>
    <col min="3" max="3" width="9.21875" style="4" bestFit="1" customWidth="1"/>
    <col min="4" max="4" width="19.5546875" style="4" customWidth="1"/>
    <col min="5" max="5" width="21.88671875" style="4" customWidth="1"/>
    <col min="6" max="6" width="12.33203125" style="4" customWidth="1"/>
    <col min="7" max="7" width="13.21875" style="4" customWidth="1"/>
    <col min="8" max="8" width="18.5546875" style="4" customWidth="1"/>
    <col min="9" max="9" width="16.77734375" style="4" customWidth="1"/>
    <col min="10" max="10" width="18.88671875" style="4" customWidth="1"/>
    <col min="11" max="11" width="18.77734375" style="4" customWidth="1"/>
    <col min="12" max="16384" width="8.88671875" style="4"/>
  </cols>
  <sheetData>
    <row r="1" spans="1:11" ht="33" customHeight="1" x14ac:dyDescent="0.3">
      <c r="A1" s="15" t="s">
        <v>253</v>
      </c>
      <c r="D1" s="4" t="s">
        <v>253</v>
      </c>
    </row>
    <row r="2" spans="1:11" ht="37.049999999999997" customHeight="1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280</v>
      </c>
      <c r="G2" s="14" t="s">
        <v>5</v>
      </c>
      <c r="H2" s="14" t="s">
        <v>270</v>
      </c>
      <c r="I2" s="14" t="s">
        <v>7</v>
      </c>
      <c r="J2" s="14" t="s">
        <v>8</v>
      </c>
      <c r="K2" s="14" t="s">
        <v>254</v>
      </c>
    </row>
    <row r="3" spans="1:11" ht="21" customHeight="1" x14ac:dyDescent="0.3">
      <c r="B3" s="8">
        <v>10001</v>
      </c>
      <c r="C3" s="10">
        <v>45292</v>
      </c>
      <c r="D3" s="8" t="s">
        <v>9</v>
      </c>
      <c r="E3" s="8" t="s">
        <v>10</v>
      </c>
      <c r="F3" s="8">
        <v>2</v>
      </c>
      <c r="G3" s="9">
        <v>999.99</v>
      </c>
      <c r="H3" s="9">
        <v>1999.98</v>
      </c>
      <c r="I3" s="8" t="s">
        <v>11</v>
      </c>
      <c r="J3" s="8" t="s">
        <v>12</v>
      </c>
      <c r="K3" s="8" t="str">
        <f>IF(Table1[[#This Row],[Payment Method]]="PayPal", "Online","Onsite")</f>
        <v>Onsite</v>
      </c>
    </row>
    <row r="4" spans="1:11" ht="21" customHeight="1" x14ac:dyDescent="0.3">
      <c r="B4" s="11">
        <v>10002</v>
      </c>
      <c r="C4" s="12">
        <v>45293</v>
      </c>
      <c r="D4" s="11" t="s">
        <v>13</v>
      </c>
      <c r="E4" s="11" t="s">
        <v>14</v>
      </c>
      <c r="F4" s="11">
        <v>1</v>
      </c>
      <c r="G4" s="13">
        <v>499.99</v>
      </c>
      <c r="H4" s="13">
        <v>499.99</v>
      </c>
      <c r="I4" s="11" t="s">
        <v>15</v>
      </c>
      <c r="J4" s="11" t="s">
        <v>16</v>
      </c>
      <c r="K4" s="11" t="str">
        <f>IF(Table1[[#This Row],[Payment Method]]="PayPal", "Online","Onsite")</f>
        <v>Online</v>
      </c>
    </row>
    <row r="5" spans="1:11" ht="21" customHeight="1" x14ac:dyDescent="0.3">
      <c r="B5" s="8">
        <v>10003</v>
      </c>
      <c r="C5" s="10">
        <v>45294</v>
      </c>
      <c r="D5" s="8" t="s">
        <v>17</v>
      </c>
      <c r="E5" s="8" t="s">
        <v>18</v>
      </c>
      <c r="F5" s="8">
        <v>3</v>
      </c>
      <c r="G5" s="9">
        <v>69.989999999999995</v>
      </c>
      <c r="H5" s="9">
        <v>209.97</v>
      </c>
      <c r="I5" s="8" t="s">
        <v>19</v>
      </c>
      <c r="J5" s="8" t="s">
        <v>20</v>
      </c>
      <c r="K5" s="8" t="str">
        <f>IF(Table1[[#This Row],[Payment Method]]="PayPal", "Online","Onsite")</f>
        <v>Onsite</v>
      </c>
    </row>
    <row r="6" spans="1:11" ht="21" customHeight="1" x14ac:dyDescent="0.3">
      <c r="B6" s="11">
        <v>10004</v>
      </c>
      <c r="C6" s="12">
        <v>45295</v>
      </c>
      <c r="D6" s="11" t="s">
        <v>21</v>
      </c>
      <c r="E6" s="11" t="s">
        <v>22</v>
      </c>
      <c r="F6" s="11">
        <v>4</v>
      </c>
      <c r="G6" s="13">
        <v>15.99</v>
      </c>
      <c r="H6" s="13">
        <v>63.96</v>
      </c>
      <c r="I6" s="11" t="s">
        <v>11</v>
      </c>
      <c r="J6" s="11" t="s">
        <v>12</v>
      </c>
      <c r="K6" s="11" t="str">
        <f>IF(Table1[[#This Row],[Payment Method]]="PayPal", "Online","Onsite")</f>
        <v>Onsite</v>
      </c>
    </row>
    <row r="7" spans="1:11" ht="21" customHeight="1" x14ac:dyDescent="0.3">
      <c r="B7" s="8">
        <v>10005</v>
      </c>
      <c r="C7" s="10">
        <v>45296</v>
      </c>
      <c r="D7" s="8" t="s">
        <v>23</v>
      </c>
      <c r="E7" s="8" t="s">
        <v>24</v>
      </c>
      <c r="F7" s="8">
        <v>1</v>
      </c>
      <c r="G7" s="9">
        <v>89.99</v>
      </c>
      <c r="H7" s="9">
        <v>89.99</v>
      </c>
      <c r="I7" s="8" t="s">
        <v>15</v>
      </c>
      <c r="J7" s="8" t="s">
        <v>16</v>
      </c>
      <c r="K7" s="8" t="str">
        <f>IF(Table1[[#This Row],[Payment Method]]="PayPal", "Online","Onsite")</f>
        <v>Online</v>
      </c>
    </row>
    <row r="8" spans="1:11" ht="21" customHeight="1" x14ac:dyDescent="0.3">
      <c r="B8" s="11">
        <v>10006</v>
      </c>
      <c r="C8" s="12">
        <v>45297</v>
      </c>
      <c r="D8" s="11" t="s">
        <v>25</v>
      </c>
      <c r="E8" s="11" t="s">
        <v>26</v>
      </c>
      <c r="F8" s="11">
        <v>5</v>
      </c>
      <c r="G8" s="13">
        <v>29.99</v>
      </c>
      <c r="H8" s="13">
        <v>149.94999999999999</v>
      </c>
      <c r="I8" s="11" t="s">
        <v>19</v>
      </c>
      <c r="J8" s="11" t="s">
        <v>12</v>
      </c>
      <c r="K8" s="11" t="str">
        <f>IF(Table1[[#This Row],[Payment Method]]="PayPal", "Online","Onsite")</f>
        <v>Onsite</v>
      </c>
    </row>
    <row r="9" spans="1:11" ht="21" customHeight="1" x14ac:dyDescent="0.3">
      <c r="B9" s="8">
        <v>10007</v>
      </c>
      <c r="C9" s="10">
        <v>45298</v>
      </c>
      <c r="D9" s="8" t="s">
        <v>9</v>
      </c>
      <c r="E9" s="8" t="s">
        <v>27</v>
      </c>
      <c r="F9" s="8">
        <v>1</v>
      </c>
      <c r="G9" s="9">
        <v>2499.9899999999998</v>
      </c>
      <c r="H9" s="9">
        <v>2499.9899999999998</v>
      </c>
      <c r="I9" s="8" t="s">
        <v>11</v>
      </c>
      <c r="J9" s="8" t="s">
        <v>12</v>
      </c>
      <c r="K9" s="8" t="str">
        <f>IF(Table1[[#This Row],[Payment Method]]="PayPal", "Online","Onsite")</f>
        <v>Onsite</v>
      </c>
    </row>
    <row r="10" spans="1:11" ht="21" customHeight="1" x14ac:dyDescent="0.3">
      <c r="B10" s="11">
        <v>10008</v>
      </c>
      <c r="C10" s="12">
        <v>45299</v>
      </c>
      <c r="D10" s="11" t="s">
        <v>13</v>
      </c>
      <c r="E10" s="11" t="s">
        <v>28</v>
      </c>
      <c r="F10" s="11">
        <v>2</v>
      </c>
      <c r="G10" s="13">
        <v>599.99</v>
      </c>
      <c r="H10" s="13">
        <v>1199.98</v>
      </c>
      <c r="I10" s="11" t="s">
        <v>15</v>
      </c>
      <c r="J10" s="11" t="s">
        <v>16</v>
      </c>
      <c r="K10" s="11" t="str">
        <f>IF(Table1[[#This Row],[Payment Method]]="PayPal", "Online","Onsite")</f>
        <v>Online</v>
      </c>
    </row>
    <row r="11" spans="1:11" ht="21" customHeight="1" x14ac:dyDescent="0.3">
      <c r="B11" s="8">
        <v>10009</v>
      </c>
      <c r="C11" s="10">
        <v>45300</v>
      </c>
      <c r="D11" s="8" t="s">
        <v>17</v>
      </c>
      <c r="E11" s="8" t="s">
        <v>29</v>
      </c>
      <c r="F11" s="8">
        <v>6</v>
      </c>
      <c r="G11" s="9">
        <v>89.99</v>
      </c>
      <c r="H11" s="9">
        <v>539.94000000000005</v>
      </c>
      <c r="I11" s="8" t="s">
        <v>19</v>
      </c>
      <c r="J11" s="8" t="s">
        <v>20</v>
      </c>
      <c r="K11" s="8" t="str">
        <f>IF(Table1[[#This Row],[Payment Method]]="PayPal", "Online","Onsite")</f>
        <v>Onsite</v>
      </c>
    </row>
    <row r="12" spans="1:11" ht="21" customHeight="1" x14ac:dyDescent="0.3">
      <c r="B12" s="11">
        <v>10010</v>
      </c>
      <c r="C12" s="12">
        <v>45301</v>
      </c>
      <c r="D12" s="11" t="s">
        <v>21</v>
      </c>
      <c r="E12" s="11" t="s">
        <v>30</v>
      </c>
      <c r="F12" s="11">
        <v>2</v>
      </c>
      <c r="G12" s="13">
        <v>25.99</v>
      </c>
      <c r="H12" s="13">
        <v>51.98</v>
      </c>
      <c r="I12" s="11" t="s">
        <v>11</v>
      </c>
      <c r="J12" s="11" t="s">
        <v>12</v>
      </c>
      <c r="K12" s="11" t="str">
        <f>IF(Table1[[#This Row],[Payment Method]]="PayPal", "Online","Onsite")</f>
        <v>Onsite</v>
      </c>
    </row>
    <row r="13" spans="1:11" ht="21" customHeight="1" x14ac:dyDescent="0.3">
      <c r="B13" s="8">
        <v>10011</v>
      </c>
      <c r="C13" s="10">
        <v>45302</v>
      </c>
      <c r="D13" s="8" t="s">
        <v>23</v>
      </c>
      <c r="E13" s="8" t="s">
        <v>31</v>
      </c>
      <c r="F13" s="8">
        <v>1</v>
      </c>
      <c r="G13" s="9">
        <v>129.99</v>
      </c>
      <c r="H13" s="9">
        <v>129.99</v>
      </c>
      <c r="I13" s="8" t="s">
        <v>15</v>
      </c>
      <c r="J13" s="8" t="s">
        <v>16</v>
      </c>
      <c r="K13" s="8" t="str">
        <f>IF(Table1[[#This Row],[Payment Method]]="PayPal", "Online","Onsite")</f>
        <v>Online</v>
      </c>
    </row>
    <row r="14" spans="1:11" ht="21" customHeight="1" x14ac:dyDescent="0.3">
      <c r="B14" s="11">
        <v>10012</v>
      </c>
      <c r="C14" s="12">
        <v>45303</v>
      </c>
      <c r="D14" s="11" t="s">
        <v>25</v>
      </c>
      <c r="E14" s="11" t="s">
        <v>32</v>
      </c>
      <c r="F14" s="11">
        <v>3</v>
      </c>
      <c r="G14" s="13">
        <v>199.99</v>
      </c>
      <c r="H14" s="13">
        <v>599.97</v>
      </c>
      <c r="I14" s="11" t="s">
        <v>19</v>
      </c>
      <c r="J14" s="11" t="s">
        <v>12</v>
      </c>
      <c r="K14" s="11" t="str">
        <f>IF(Table1[[#This Row],[Payment Method]]="PayPal", "Online","Onsite")</f>
        <v>Onsite</v>
      </c>
    </row>
    <row r="15" spans="1:11" ht="21" customHeight="1" x14ac:dyDescent="0.3">
      <c r="B15" s="8">
        <v>10013</v>
      </c>
      <c r="C15" s="10">
        <v>45304</v>
      </c>
      <c r="D15" s="8" t="s">
        <v>9</v>
      </c>
      <c r="E15" s="8" t="s">
        <v>33</v>
      </c>
      <c r="F15" s="8">
        <v>2</v>
      </c>
      <c r="G15" s="9">
        <v>749.99</v>
      </c>
      <c r="H15" s="9">
        <v>1499.98</v>
      </c>
      <c r="I15" s="8" t="s">
        <v>11</v>
      </c>
      <c r="J15" s="8" t="s">
        <v>12</v>
      </c>
      <c r="K15" s="8" t="str">
        <f>IF(Table1[[#This Row],[Payment Method]]="PayPal", "Online","Onsite")</f>
        <v>Onsite</v>
      </c>
    </row>
    <row r="16" spans="1:11" ht="21" customHeight="1" x14ac:dyDescent="0.3">
      <c r="B16" s="11">
        <v>10014</v>
      </c>
      <c r="C16" s="12">
        <v>45305</v>
      </c>
      <c r="D16" s="11" t="s">
        <v>13</v>
      </c>
      <c r="E16" s="11" t="s">
        <v>34</v>
      </c>
      <c r="F16" s="11">
        <v>1</v>
      </c>
      <c r="G16" s="13">
        <v>189.99</v>
      </c>
      <c r="H16" s="13">
        <v>189.99</v>
      </c>
      <c r="I16" s="11" t="s">
        <v>11</v>
      </c>
      <c r="J16" s="11" t="s">
        <v>16</v>
      </c>
      <c r="K16" s="11" t="str">
        <f>IF(Table1[[#This Row],[Payment Method]]="PayPal", "Online","Onsite")</f>
        <v>Online</v>
      </c>
    </row>
    <row r="17" spans="2:11" ht="21" customHeight="1" x14ac:dyDescent="0.3">
      <c r="B17" s="8">
        <v>10015</v>
      </c>
      <c r="C17" s="10">
        <v>45306</v>
      </c>
      <c r="D17" s="8" t="s">
        <v>17</v>
      </c>
      <c r="E17" s="8" t="s">
        <v>35</v>
      </c>
      <c r="F17" s="8">
        <v>2</v>
      </c>
      <c r="G17" s="9">
        <v>249.99</v>
      </c>
      <c r="H17" s="9">
        <v>499.98</v>
      </c>
      <c r="I17" s="8" t="s">
        <v>11</v>
      </c>
      <c r="J17" s="8" t="s">
        <v>20</v>
      </c>
      <c r="K17" s="8" t="str">
        <f>IF(Table1[[#This Row],[Payment Method]]="PayPal", "Online","Onsite")</f>
        <v>Onsite</v>
      </c>
    </row>
    <row r="18" spans="2:11" ht="21" customHeight="1" x14ac:dyDescent="0.3">
      <c r="B18" s="11">
        <v>10016</v>
      </c>
      <c r="C18" s="12">
        <v>45307</v>
      </c>
      <c r="D18" s="11" t="s">
        <v>21</v>
      </c>
      <c r="E18" s="11" t="s">
        <v>36</v>
      </c>
      <c r="F18" s="11">
        <v>3</v>
      </c>
      <c r="G18" s="13">
        <v>35.99</v>
      </c>
      <c r="H18" s="13">
        <v>107.97</v>
      </c>
      <c r="I18" s="11" t="s">
        <v>11</v>
      </c>
      <c r="J18" s="11" t="s">
        <v>12</v>
      </c>
      <c r="K18" s="11" t="str">
        <f>IF(Table1[[#This Row],[Payment Method]]="PayPal", "Online","Onsite")</f>
        <v>Onsite</v>
      </c>
    </row>
    <row r="19" spans="2:11" ht="21" customHeight="1" x14ac:dyDescent="0.3">
      <c r="B19" s="8">
        <v>10017</v>
      </c>
      <c r="C19" s="10">
        <v>45308</v>
      </c>
      <c r="D19" s="8" t="s">
        <v>23</v>
      </c>
      <c r="E19" s="8" t="s">
        <v>37</v>
      </c>
      <c r="F19" s="8">
        <v>1</v>
      </c>
      <c r="G19" s="9">
        <v>399.99</v>
      </c>
      <c r="H19" s="9">
        <v>399.99</v>
      </c>
      <c r="I19" s="8" t="s">
        <v>15</v>
      </c>
      <c r="J19" s="8" t="s">
        <v>16</v>
      </c>
      <c r="K19" s="8" t="str">
        <f>IF(Table1[[#This Row],[Payment Method]]="PayPal", "Online","Onsite")</f>
        <v>Online</v>
      </c>
    </row>
    <row r="20" spans="2:11" ht="21" customHeight="1" x14ac:dyDescent="0.3">
      <c r="B20" s="11">
        <v>10018</v>
      </c>
      <c r="C20" s="12">
        <v>45309</v>
      </c>
      <c r="D20" s="11" t="s">
        <v>25</v>
      </c>
      <c r="E20" s="11" t="s">
        <v>38</v>
      </c>
      <c r="F20" s="11">
        <v>4</v>
      </c>
      <c r="G20" s="13">
        <v>119.99</v>
      </c>
      <c r="H20" s="13">
        <v>479.96</v>
      </c>
      <c r="I20" s="11" t="s">
        <v>19</v>
      </c>
      <c r="J20" s="11" t="s">
        <v>12</v>
      </c>
      <c r="K20" s="11" t="str">
        <f>IF(Table1[[#This Row],[Payment Method]]="PayPal", "Online","Onsite")</f>
        <v>Onsite</v>
      </c>
    </row>
    <row r="21" spans="2:11" ht="21" customHeight="1" x14ac:dyDescent="0.3">
      <c r="B21" s="8">
        <v>10019</v>
      </c>
      <c r="C21" s="10">
        <v>45310</v>
      </c>
      <c r="D21" s="8" t="s">
        <v>9</v>
      </c>
      <c r="E21" s="8" t="s">
        <v>39</v>
      </c>
      <c r="F21" s="8">
        <v>2</v>
      </c>
      <c r="G21" s="9">
        <v>499.99</v>
      </c>
      <c r="H21" s="9">
        <v>999.98</v>
      </c>
      <c r="I21" s="8" t="s">
        <v>11</v>
      </c>
      <c r="J21" s="8" t="s">
        <v>12</v>
      </c>
      <c r="K21" s="8" t="str">
        <f>IF(Table1[[#This Row],[Payment Method]]="PayPal", "Online","Onsite")</f>
        <v>Onsite</v>
      </c>
    </row>
    <row r="22" spans="2:11" ht="21" customHeight="1" x14ac:dyDescent="0.3">
      <c r="B22" s="11">
        <v>10020</v>
      </c>
      <c r="C22" s="12">
        <v>45311</v>
      </c>
      <c r="D22" s="11" t="s">
        <v>13</v>
      </c>
      <c r="E22" s="11" t="s">
        <v>40</v>
      </c>
      <c r="F22" s="11">
        <v>1</v>
      </c>
      <c r="G22" s="13">
        <v>99.99</v>
      </c>
      <c r="H22" s="13">
        <v>99.99</v>
      </c>
      <c r="I22" s="11" t="s">
        <v>11</v>
      </c>
      <c r="J22" s="11" t="s">
        <v>16</v>
      </c>
      <c r="K22" s="11" t="str">
        <f>IF(Table1[[#This Row],[Payment Method]]="PayPal", "Online","Onsite")</f>
        <v>Online</v>
      </c>
    </row>
    <row r="23" spans="2:11" ht="21" customHeight="1" x14ac:dyDescent="0.3">
      <c r="B23" s="8">
        <v>10021</v>
      </c>
      <c r="C23" s="10">
        <v>45312</v>
      </c>
      <c r="D23" s="8" t="s">
        <v>17</v>
      </c>
      <c r="E23" s="8" t="s">
        <v>41</v>
      </c>
      <c r="F23" s="8">
        <v>3</v>
      </c>
      <c r="G23" s="9">
        <v>59.99</v>
      </c>
      <c r="H23" s="9">
        <v>179.97</v>
      </c>
      <c r="I23" s="8" t="s">
        <v>11</v>
      </c>
      <c r="J23" s="8" t="s">
        <v>20</v>
      </c>
      <c r="K23" s="8" t="str">
        <f>IF(Table1[[#This Row],[Payment Method]]="PayPal", "Online","Onsite")</f>
        <v>Onsite</v>
      </c>
    </row>
    <row r="24" spans="2:11" ht="21" customHeight="1" x14ac:dyDescent="0.3">
      <c r="B24" s="11">
        <v>10022</v>
      </c>
      <c r="C24" s="12">
        <v>45313</v>
      </c>
      <c r="D24" s="11" t="s">
        <v>21</v>
      </c>
      <c r="E24" s="11" t="s">
        <v>42</v>
      </c>
      <c r="F24" s="11">
        <v>2</v>
      </c>
      <c r="G24" s="13">
        <v>22.99</v>
      </c>
      <c r="H24" s="13">
        <v>45.98</v>
      </c>
      <c r="I24" s="11" t="s">
        <v>11</v>
      </c>
      <c r="J24" s="11" t="s">
        <v>12</v>
      </c>
      <c r="K24" s="11" t="str">
        <f>IF(Table1[[#This Row],[Payment Method]]="PayPal", "Online","Onsite")</f>
        <v>Onsite</v>
      </c>
    </row>
    <row r="25" spans="2:11" ht="21" customHeight="1" x14ac:dyDescent="0.3">
      <c r="B25" s="8">
        <v>10023</v>
      </c>
      <c r="C25" s="10">
        <v>45314</v>
      </c>
      <c r="D25" s="8" t="s">
        <v>23</v>
      </c>
      <c r="E25" s="8" t="s">
        <v>43</v>
      </c>
      <c r="F25" s="8">
        <v>1</v>
      </c>
      <c r="G25" s="9">
        <v>49.99</v>
      </c>
      <c r="H25" s="9">
        <v>49.99</v>
      </c>
      <c r="I25" s="8" t="s">
        <v>15</v>
      </c>
      <c r="J25" s="8" t="s">
        <v>16</v>
      </c>
      <c r="K25" s="8" t="str">
        <f>IF(Table1[[#This Row],[Payment Method]]="PayPal", "Online","Onsite")</f>
        <v>Online</v>
      </c>
    </row>
    <row r="26" spans="2:11" ht="21" customHeight="1" x14ac:dyDescent="0.3">
      <c r="B26" s="11">
        <v>10024</v>
      </c>
      <c r="C26" s="12">
        <v>45315</v>
      </c>
      <c r="D26" s="11" t="s">
        <v>25</v>
      </c>
      <c r="E26" s="11" t="s">
        <v>44</v>
      </c>
      <c r="F26" s="11">
        <v>3</v>
      </c>
      <c r="G26" s="13">
        <v>29.99</v>
      </c>
      <c r="H26" s="13">
        <v>89.97</v>
      </c>
      <c r="I26" s="11" t="s">
        <v>19</v>
      </c>
      <c r="J26" s="11" t="s">
        <v>12</v>
      </c>
      <c r="K26" s="11" t="str">
        <f>IF(Table1[[#This Row],[Payment Method]]="PayPal", "Online","Onsite")</f>
        <v>Onsite</v>
      </c>
    </row>
    <row r="27" spans="2:11" ht="21" customHeight="1" x14ac:dyDescent="0.3">
      <c r="B27" s="8">
        <v>10025</v>
      </c>
      <c r="C27" s="10">
        <v>45316</v>
      </c>
      <c r="D27" s="8" t="s">
        <v>9</v>
      </c>
      <c r="E27" s="8" t="s">
        <v>45</v>
      </c>
      <c r="F27" s="8">
        <v>1</v>
      </c>
      <c r="G27" s="9">
        <v>299.99</v>
      </c>
      <c r="H27" s="9">
        <v>299.99</v>
      </c>
      <c r="I27" s="8" t="s">
        <v>11</v>
      </c>
      <c r="J27" s="8" t="s">
        <v>12</v>
      </c>
      <c r="K27" s="8" t="str">
        <f>IF(Table1[[#This Row],[Payment Method]]="PayPal", "Online","Onsite")</f>
        <v>Onsite</v>
      </c>
    </row>
    <row r="28" spans="2:11" ht="21" customHeight="1" x14ac:dyDescent="0.3">
      <c r="B28" s="11">
        <v>10026</v>
      </c>
      <c r="C28" s="12">
        <v>45317</v>
      </c>
      <c r="D28" s="11" t="s">
        <v>13</v>
      </c>
      <c r="E28" s="11" t="s">
        <v>46</v>
      </c>
      <c r="F28" s="11">
        <v>1</v>
      </c>
      <c r="G28" s="13">
        <v>179.99</v>
      </c>
      <c r="H28" s="13">
        <v>179.99</v>
      </c>
      <c r="I28" s="11" t="s">
        <v>15</v>
      </c>
      <c r="J28" s="11" t="s">
        <v>16</v>
      </c>
      <c r="K28" s="11" t="str">
        <f>IF(Table1[[#This Row],[Payment Method]]="PayPal", "Online","Onsite")</f>
        <v>Online</v>
      </c>
    </row>
    <row r="29" spans="2:11" ht="21" customHeight="1" x14ac:dyDescent="0.3">
      <c r="B29" s="8">
        <v>10027</v>
      </c>
      <c r="C29" s="10">
        <v>45318</v>
      </c>
      <c r="D29" s="8" t="s">
        <v>17</v>
      </c>
      <c r="E29" s="8" t="s">
        <v>47</v>
      </c>
      <c r="F29" s="8">
        <v>2</v>
      </c>
      <c r="G29" s="9">
        <v>179.99</v>
      </c>
      <c r="H29" s="9">
        <v>359.98</v>
      </c>
      <c r="I29" s="8" t="s">
        <v>19</v>
      </c>
      <c r="J29" s="8" t="s">
        <v>20</v>
      </c>
      <c r="K29" s="8" t="str">
        <f>IF(Table1[[#This Row],[Payment Method]]="PayPal", "Online","Onsite")</f>
        <v>Onsite</v>
      </c>
    </row>
    <row r="30" spans="2:11" ht="21" customHeight="1" x14ac:dyDescent="0.3">
      <c r="B30" s="11">
        <v>10028</v>
      </c>
      <c r="C30" s="12">
        <v>45319</v>
      </c>
      <c r="D30" s="11" t="s">
        <v>21</v>
      </c>
      <c r="E30" s="11" t="s">
        <v>48</v>
      </c>
      <c r="F30" s="11">
        <v>3</v>
      </c>
      <c r="G30" s="13">
        <v>12.99</v>
      </c>
      <c r="H30" s="13">
        <v>38.97</v>
      </c>
      <c r="I30" s="11" t="s">
        <v>11</v>
      </c>
      <c r="J30" s="11" t="s">
        <v>12</v>
      </c>
      <c r="K30" s="11" t="str">
        <f>IF(Table1[[#This Row],[Payment Method]]="PayPal", "Online","Onsite")</f>
        <v>Onsite</v>
      </c>
    </row>
    <row r="31" spans="2:11" ht="21" customHeight="1" x14ac:dyDescent="0.3">
      <c r="B31" s="8">
        <v>10029</v>
      </c>
      <c r="C31" s="10">
        <v>45320</v>
      </c>
      <c r="D31" s="8" t="s">
        <v>23</v>
      </c>
      <c r="E31" s="8" t="s">
        <v>49</v>
      </c>
      <c r="F31" s="8">
        <v>1</v>
      </c>
      <c r="G31" s="9">
        <v>29.99</v>
      </c>
      <c r="H31" s="9">
        <v>29.99</v>
      </c>
      <c r="I31" s="8" t="s">
        <v>15</v>
      </c>
      <c r="J31" s="8" t="s">
        <v>16</v>
      </c>
      <c r="K31" s="8" t="str">
        <f>IF(Table1[[#This Row],[Payment Method]]="PayPal", "Online","Onsite")</f>
        <v>Online</v>
      </c>
    </row>
    <row r="32" spans="2:11" ht="21" customHeight="1" x14ac:dyDescent="0.3">
      <c r="B32" s="11">
        <v>10030</v>
      </c>
      <c r="C32" s="12">
        <v>45321</v>
      </c>
      <c r="D32" s="11" t="s">
        <v>25</v>
      </c>
      <c r="E32" s="11" t="s">
        <v>50</v>
      </c>
      <c r="F32" s="11">
        <v>2</v>
      </c>
      <c r="G32" s="13">
        <v>129.99</v>
      </c>
      <c r="H32" s="13">
        <v>259.98</v>
      </c>
      <c r="I32" s="11" t="s">
        <v>19</v>
      </c>
      <c r="J32" s="11" t="s">
        <v>12</v>
      </c>
      <c r="K32" s="11" t="str">
        <f>IF(Table1[[#This Row],[Payment Method]]="PayPal", "Online","Onsite")</f>
        <v>Onsite</v>
      </c>
    </row>
    <row r="33" spans="2:11" ht="21" customHeight="1" x14ac:dyDescent="0.3">
      <c r="B33" s="8">
        <v>10031</v>
      </c>
      <c r="C33" s="10">
        <v>45322</v>
      </c>
      <c r="D33" s="8" t="s">
        <v>9</v>
      </c>
      <c r="E33" s="8" t="s">
        <v>51</v>
      </c>
      <c r="F33" s="8">
        <v>2</v>
      </c>
      <c r="G33" s="9">
        <v>349.99</v>
      </c>
      <c r="H33" s="9">
        <v>699.98</v>
      </c>
      <c r="I33" s="8" t="s">
        <v>11</v>
      </c>
      <c r="J33" s="8" t="s">
        <v>12</v>
      </c>
      <c r="K33" s="8" t="str">
        <f>IF(Table1[[#This Row],[Payment Method]]="PayPal", "Online","Onsite")</f>
        <v>Onsite</v>
      </c>
    </row>
    <row r="34" spans="2:11" ht="21" customHeight="1" x14ac:dyDescent="0.3">
      <c r="B34" s="11">
        <v>10032</v>
      </c>
      <c r="C34" s="12">
        <v>45323</v>
      </c>
      <c r="D34" s="11" t="s">
        <v>13</v>
      </c>
      <c r="E34" s="11" t="s">
        <v>52</v>
      </c>
      <c r="F34" s="11">
        <v>3</v>
      </c>
      <c r="G34" s="13">
        <v>89.99</v>
      </c>
      <c r="H34" s="13">
        <v>269.97000000000003</v>
      </c>
      <c r="I34" s="11" t="s">
        <v>11</v>
      </c>
      <c r="J34" s="11" t="s">
        <v>16</v>
      </c>
      <c r="K34" s="11" t="str">
        <f>IF(Table1[[#This Row],[Payment Method]]="PayPal", "Online","Onsite")</f>
        <v>Online</v>
      </c>
    </row>
    <row r="35" spans="2:11" ht="21" customHeight="1" x14ac:dyDescent="0.3">
      <c r="B35" s="8">
        <v>10033</v>
      </c>
      <c r="C35" s="10">
        <v>45324</v>
      </c>
      <c r="D35" s="8" t="s">
        <v>17</v>
      </c>
      <c r="E35" s="8" t="s">
        <v>53</v>
      </c>
      <c r="F35" s="8">
        <v>5</v>
      </c>
      <c r="G35" s="9">
        <v>29.99</v>
      </c>
      <c r="H35" s="9">
        <v>149.94999999999999</v>
      </c>
      <c r="I35" s="8" t="s">
        <v>11</v>
      </c>
      <c r="J35" s="8" t="s">
        <v>20</v>
      </c>
      <c r="K35" s="8" t="str">
        <f>IF(Table1[[#This Row],[Payment Method]]="PayPal", "Online","Onsite")</f>
        <v>Onsite</v>
      </c>
    </row>
    <row r="36" spans="2:11" ht="21" customHeight="1" x14ac:dyDescent="0.3">
      <c r="B36" s="11">
        <v>10034</v>
      </c>
      <c r="C36" s="12">
        <v>45325</v>
      </c>
      <c r="D36" s="11" t="s">
        <v>21</v>
      </c>
      <c r="E36" s="11" t="s">
        <v>54</v>
      </c>
      <c r="F36" s="11">
        <v>4</v>
      </c>
      <c r="G36" s="13">
        <v>19.989999999999998</v>
      </c>
      <c r="H36" s="13">
        <v>79.959999999999994</v>
      </c>
      <c r="I36" s="11" t="s">
        <v>11</v>
      </c>
      <c r="J36" s="11" t="s">
        <v>12</v>
      </c>
      <c r="K36" s="11" t="str">
        <f>IF(Table1[[#This Row],[Payment Method]]="PayPal", "Online","Onsite")</f>
        <v>Onsite</v>
      </c>
    </row>
    <row r="37" spans="2:11" ht="21" customHeight="1" x14ac:dyDescent="0.3">
      <c r="B37" s="8">
        <v>10035</v>
      </c>
      <c r="C37" s="10">
        <v>45326</v>
      </c>
      <c r="D37" s="8" t="s">
        <v>23</v>
      </c>
      <c r="E37" s="8" t="s">
        <v>55</v>
      </c>
      <c r="F37" s="8">
        <v>2</v>
      </c>
      <c r="G37" s="9">
        <v>39.99</v>
      </c>
      <c r="H37" s="9">
        <v>79.98</v>
      </c>
      <c r="I37" s="8" t="s">
        <v>15</v>
      </c>
      <c r="J37" s="8" t="s">
        <v>16</v>
      </c>
      <c r="K37" s="8" t="str">
        <f>IF(Table1[[#This Row],[Payment Method]]="PayPal", "Online","Onsite")</f>
        <v>Online</v>
      </c>
    </row>
    <row r="38" spans="2:11" ht="21" customHeight="1" x14ac:dyDescent="0.3">
      <c r="B38" s="11">
        <v>10036</v>
      </c>
      <c r="C38" s="12">
        <v>45327</v>
      </c>
      <c r="D38" s="11" t="s">
        <v>25</v>
      </c>
      <c r="E38" s="11" t="s">
        <v>56</v>
      </c>
      <c r="F38" s="11">
        <v>1</v>
      </c>
      <c r="G38" s="13">
        <v>1895</v>
      </c>
      <c r="H38" s="13">
        <v>1895</v>
      </c>
      <c r="I38" s="11" t="s">
        <v>19</v>
      </c>
      <c r="J38" s="11" t="s">
        <v>12</v>
      </c>
      <c r="K38" s="11" t="str">
        <f>IF(Table1[[#This Row],[Payment Method]]="PayPal", "Online","Onsite")</f>
        <v>Onsite</v>
      </c>
    </row>
    <row r="39" spans="2:11" ht="21" customHeight="1" x14ac:dyDescent="0.3">
      <c r="B39" s="8">
        <v>10037</v>
      </c>
      <c r="C39" s="10">
        <v>45328</v>
      </c>
      <c r="D39" s="8" t="s">
        <v>9</v>
      </c>
      <c r="E39" s="8" t="s">
        <v>57</v>
      </c>
      <c r="F39" s="8">
        <v>3</v>
      </c>
      <c r="G39" s="9">
        <v>399.99</v>
      </c>
      <c r="H39" s="9">
        <v>1199.97</v>
      </c>
      <c r="I39" s="8" t="s">
        <v>11</v>
      </c>
      <c r="J39" s="8" t="s">
        <v>12</v>
      </c>
      <c r="K39" s="8" t="str">
        <f>IF(Table1[[#This Row],[Payment Method]]="PayPal", "Online","Onsite")</f>
        <v>Onsite</v>
      </c>
    </row>
    <row r="40" spans="2:11" ht="21" customHeight="1" x14ac:dyDescent="0.3">
      <c r="B40" s="11">
        <v>10038</v>
      </c>
      <c r="C40" s="12">
        <v>45329</v>
      </c>
      <c r="D40" s="11" t="s">
        <v>13</v>
      </c>
      <c r="E40" s="11" t="s">
        <v>58</v>
      </c>
      <c r="F40" s="11">
        <v>2</v>
      </c>
      <c r="G40" s="13">
        <v>799.99</v>
      </c>
      <c r="H40" s="13">
        <v>1599.98</v>
      </c>
      <c r="I40" s="11" t="s">
        <v>11</v>
      </c>
      <c r="J40" s="11" t="s">
        <v>16</v>
      </c>
      <c r="K40" s="11" t="str">
        <f>IF(Table1[[#This Row],[Payment Method]]="PayPal", "Online","Onsite")</f>
        <v>Online</v>
      </c>
    </row>
    <row r="41" spans="2:11" ht="21" customHeight="1" x14ac:dyDescent="0.3">
      <c r="B41" s="8">
        <v>10039</v>
      </c>
      <c r="C41" s="10">
        <v>45330</v>
      </c>
      <c r="D41" s="8" t="s">
        <v>17</v>
      </c>
      <c r="E41" s="8" t="s">
        <v>59</v>
      </c>
      <c r="F41" s="8">
        <v>4</v>
      </c>
      <c r="G41" s="9">
        <v>59.99</v>
      </c>
      <c r="H41" s="9">
        <v>239.96</v>
      </c>
      <c r="I41" s="8" t="s">
        <v>19</v>
      </c>
      <c r="J41" s="8" t="s">
        <v>20</v>
      </c>
      <c r="K41" s="8" t="str">
        <f>IF(Table1[[#This Row],[Payment Method]]="PayPal", "Online","Onsite")</f>
        <v>Onsite</v>
      </c>
    </row>
    <row r="42" spans="2:11" ht="21" customHeight="1" x14ac:dyDescent="0.3">
      <c r="B42" s="11">
        <v>10040</v>
      </c>
      <c r="C42" s="12">
        <v>45331</v>
      </c>
      <c r="D42" s="11" t="s">
        <v>21</v>
      </c>
      <c r="E42" s="11" t="s">
        <v>60</v>
      </c>
      <c r="F42" s="11">
        <v>3</v>
      </c>
      <c r="G42" s="13">
        <v>24.99</v>
      </c>
      <c r="H42" s="13">
        <v>74.97</v>
      </c>
      <c r="I42" s="11" t="s">
        <v>11</v>
      </c>
      <c r="J42" s="11" t="s">
        <v>12</v>
      </c>
      <c r="K42" s="11" t="str">
        <f>IF(Table1[[#This Row],[Payment Method]]="PayPal", "Online","Onsite")</f>
        <v>Onsite</v>
      </c>
    </row>
    <row r="43" spans="2:11" ht="21" customHeight="1" x14ac:dyDescent="0.3">
      <c r="B43" s="8">
        <v>10041</v>
      </c>
      <c r="C43" s="10">
        <v>45332</v>
      </c>
      <c r="D43" s="8" t="s">
        <v>23</v>
      </c>
      <c r="E43" s="8" t="s">
        <v>61</v>
      </c>
      <c r="F43" s="8">
        <v>1</v>
      </c>
      <c r="G43" s="9">
        <v>105</v>
      </c>
      <c r="H43" s="9">
        <v>105</v>
      </c>
      <c r="I43" s="8" t="s">
        <v>15</v>
      </c>
      <c r="J43" s="8" t="s">
        <v>16</v>
      </c>
      <c r="K43" s="8" t="str">
        <f>IF(Table1[[#This Row],[Payment Method]]="PayPal", "Online","Onsite")</f>
        <v>Online</v>
      </c>
    </row>
    <row r="44" spans="2:11" ht="21" customHeight="1" x14ac:dyDescent="0.3">
      <c r="B44" s="11">
        <v>10042</v>
      </c>
      <c r="C44" s="12">
        <v>45333</v>
      </c>
      <c r="D44" s="11" t="s">
        <v>25</v>
      </c>
      <c r="E44" s="11" t="s">
        <v>62</v>
      </c>
      <c r="F44" s="11">
        <v>2</v>
      </c>
      <c r="G44" s="13">
        <v>129.99</v>
      </c>
      <c r="H44" s="13">
        <v>259.98</v>
      </c>
      <c r="I44" s="11" t="s">
        <v>19</v>
      </c>
      <c r="J44" s="11" t="s">
        <v>12</v>
      </c>
      <c r="K44" s="11" t="str">
        <f>IF(Table1[[#This Row],[Payment Method]]="PayPal", "Online","Onsite")</f>
        <v>Onsite</v>
      </c>
    </row>
    <row r="45" spans="2:11" ht="21" customHeight="1" x14ac:dyDescent="0.3">
      <c r="B45" s="8">
        <v>10043</v>
      </c>
      <c r="C45" s="10">
        <v>45334</v>
      </c>
      <c r="D45" s="8" t="s">
        <v>9</v>
      </c>
      <c r="E45" s="8" t="s">
        <v>63</v>
      </c>
      <c r="F45" s="8">
        <v>3</v>
      </c>
      <c r="G45" s="9">
        <v>399.99</v>
      </c>
      <c r="H45" s="9">
        <v>1199.97</v>
      </c>
      <c r="I45" s="8" t="s">
        <v>11</v>
      </c>
      <c r="J45" s="8" t="s">
        <v>12</v>
      </c>
      <c r="K45" s="8" t="str">
        <f>IF(Table1[[#This Row],[Payment Method]]="PayPal", "Online","Onsite")</f>
        <v>Onsite</v>
      </c>
    </row>
    <row r="46" spans="2:11" ht="21" customHeight="1" x14ac:dyDescent="0.3">
      <c r="B46" s="11">
        <v>10044</v>
      </c>
      <c r="C46" s="12">
        <v>45335</v>
      </c>
      <c r="D46" s="11" t="s">
        <v>13</v>
      </c>
      <c r="E46" s="11" t="s">
        <v>64</v>
      </c>
      <c r="F46" s="11">
        <v>1</v>
      </c>
      <c r="G46" s="13">
        <v>199.99</v>
      </c>
      <c r="H46" s="13">
        <v>199.99</v>
      </c>
      <c r="I46" s="11" t="s">
        <v>11</v>
      </c>
      <c r="J46" s="11" t="s">
        <v>16</v>
      </c>
      <c r="K46" s="11" t="str">
        <f>IF(Table1[[#This Row],[Payment Method]]="PayPal", "Online","Onsite")</f>
        <v>Online</v>
      </c>
    </row>
    <row r="47" spans="2:11" ht="21" customHeight="1" x14ac:dyDescent="0.3">
      <c r="B47" s="8">
        <v>10045</v>
      </c>
      <c r="C47" s="10">
        <v>45336</v>
      </c>
      <c r="D47" s="8" t="s">
        <v>17</v>
      </c>
      <c r="E47" s="8" t="s">
        <v>65</v>
      </c>
      <c r="F47" s="8">
        <v>2</v>
      </c>
      <c r="G47" s="9">
        <v>139.99</v>
      </c>
      <c r="H47" s="9">
        <v>279.98</v>
      </c>
      <c r="I47" s="8" t="s">
        <v>19</v>
      </c>
      <c r="J47" s="8" t="s">
        <v>20</v>
      </c>
      <c r="K47" s="8" t="str">
        <f>IF(Table1[[#This Row],[Payment Method]]="PayPal", "Online","Onsite")</f>
        <v>Onsite</v>
      </c>
    </row>
    <row r="48" spans="2:11" ht="21" customHeight="1" x14ac:dyDescent="0.3">
      <c r="B48" s="11">
        <v>10046</v>
      </c>
      <c r="C48" s="12">
        <v>45337</v>
      </c>
      <c r="D48" s="11" t="s">
        <v>21</v>
      </c>
      <c r="E48" s="11" t="s">
        <v>66</v>
      </c>
      <c r="F48" s="11">
        <v>4</v>
      </c>
      <c r="G48" s="13">
        <v>32.5</v>
      </c>
      <c r="H48" s="13">
        <v>130</v>
      </c>
      <c r="I48" s="11" t="s">
        <v>11</v>
      </c>
      <c r="J48" s="11" t="s">
        <v>12</v>
      </c>
      <c r="K48" s="11" t="str">
        <f>IF(Table1[[#This Row],[Payment Method]]="PayPal", "Online","Onsite")</f>
        <v>Onsite</v>
      </c>
    </row>
    <row r="49" spans="2:11" ht="21" customHeight="1" x14ac:dyDescent="0.3">
      <c r="B49" s="8">
        <v>10047</v>
      </c>
      <c r="C49" s="10">
        <v>45338</v>
      </c>
      <c r="D49" s="8" t="s">
        <v>23</v>
      </c>
      <c r="E49" s="8" t="s">
        <v>67</v>
      </c>
      <c r="F49" s="8">
        <v>1</v>
      </c>
      <c r="G49" s="9">
        <v>52</v>
      </c>
      <c r="H49" s="9">
        <v>52</v>
      </c>
      <c r="I49" s="8" t="s">
        <v>15</v>
      </c>
      <c r="J49" s="8" t="s">
        <v>16</v>
      </c>
      <c r="K49" s="8" t="str">
        <f>IF(Table1[[#This Row],[Payment Method]]="PayPal", "Online","Onsite")</f>
        <v>Online</v>
      </c>
    </row>
    <row r="50" spans="2:11" ht="21" customHeight="1" x14ac:dyDescent="0.3">
      <c r="B50" s="11">
        <v>10048</v>
      </c>
      <c r="C50" s="12">
        <v>45339</v>
      </c>
      <c r="D50" s="11" t="s">
        <v>25</v>
      </c>
      <c r="E50" s="11" t="s">
        <v>68</v>
      </c>
      <c r="F50" s="11">
        <v>6</v>
      </c>
      <c r="G50" s="13">
        <v>39.99</v>
      </c>
      <c r="H50" s="13">
        <v>239.94</v>
      </c>
      <c r="I50" s="11" t="s">
        <v>19</v>
      </c>
      <c r="J50" s="11" t="s">
        <v>12</v>
      </c>
      <c r="K50" s="11" t="str">
        <f>IF(Table1[[#This Row],[Payment Method]]="PayPal", "Online","Onsite")</f>
        <v>Onsite</v>
      </c>
    </row>
    <row r="51" spans="2:11" ht="21" customHeight="1" x14ac:dyDescent="0.3">
      <c r="B51" s="8">
        <v>10049</v>
      </c>
      <c r="C51" s="10">
        <v>45340</v>
      </c>
      <c r="D51" s="8" t="s">
        <v>9</v>
      </c>
      <c r="E51" s="8" t="s">
        <v>69</v>
      </c>
      <c r="F51" s="8">
        <v>2</v>
      </c>
      <c r="G51" s="9">
        <v>129.99</v>
      </c>
      <c r="H51" s="9">
        <v>259.98</v>
      </c>
      <c r="I51" s="8" t="s">
        <v>11</v>
      </c>
      <c r="J51" s="8" t="s">
        <v>12</v>
      </c>
      <c r="K51" s="8" t="str">
        <f>IF(Table1[[#This Row],[Payment Method]]="PayPal", "Online","Onsite")</f>
        <v>Onsite</v>
      </c>
    </row>
    <row r="52" spans="2:11" ht="21" customHeight="1" x14ac:dyDescent="0.3">
      <c r="B52" s="11">
        <v>10050</v>
      </c>
      <c r="C52" s="12">
        <v>45341</v>
      </c>
      <c r="D52" s="11" t="s">
        <v>13</v>
      </c>
      <c r="E52" s="11" t="s">
        <v>70</v>
      </c>
      <c r="F52" s="11">
        <v>1</v>
      </c>
      <c r="G52" s="13">
        <v>299.99</v>
      </c>
      <c r="H52" s="13">
        <v>299.99</v>
      </c>
      <c r="I52" s="11" t="s">
        <v>15</v>
      </c>
      <c r="J52" s="11" t="s">
        <v>16</v>
      </c>
      <c r="K52" s="11" t="str">
        <f>IF(Table1[[#This Row],[Payment Method]]="PayPal", "Online","Onsite")</f>
        <v>Online</v>
      </c>
    </row>
    <row r="53" spans="2:11" ht="21" customHeight="1" x14ac:dyDescent="0.3">
      <c r="B53" s="8">
        <v>10051</v>
      </c>
      <c r="C53" s="10">
        <v>45342</v>
      </c>
      <c r="D53" s="8" t="s">
        <v>17</v>
      </c>
      <c r="E53" s="8" t="s">
        <v>71</v>
      </c>
      <c r="F53" s="8">
        <v>3</v>
      </c>
      <c r="G53" s="9">
        <v>154.99</v>
      </c>
      <c r="H53" s="9">
        <v>464.97</v>
      </c>
      <c r="I53" s="8" t="s">
        <v>19</v>
      </c>
      <c r="J53" s="8" t="s">
        <v>20</v>
      </c>
      <c r="K53" s="8" t="str">
        <f>IF(Table1[[#This Row],[Payment Method]]="PayPal", "Online","Onsite")</f>
        <v>Onsite</v>
      </c>
    </row>
    <row r="54" spans="2:11" ht="21" customHeight="1" x14ac:dyDescent="0.3">
      <c r="B54" s="11">
        <v>10052</v>
      </c>
      <c r="C54" s="12">
        <v>45343</v>
      </c>
      <c r="D54" s="11" t="s">
        <v>21</v>
      </c>
      <c r="E54" s="11" t="s">
        <v>72</v>
      </c>
      <c r="F54" s="11">
        <v>2</v>
      </c>
      <c r="G54" s="13">
        <v>26.99</v>
      </c>
      <c r="H54" s="13">
        <v>53.98</v>
      </c>
      <c r="I54" s="11" t="s">
        <v>11</v>
      </c>
      <c r="J54" s="11" t="s">
        <v>12</v>
      </c>
      <c r="K54" s="11" t="str">
        <f>IF(Table1[[#This Row],[Payment Method]]="PayPal", "Online","Onsite")</f>
        <v>Onsite</v>
      </c>
    </row>
    <row r="55" spans="2:11" ht="21" customHeight="1" x14ac:dyDescent="0.3">
      <c r="B55" s="8">
        <v>10053</v>
      </c>
      <c r="C55" s="10">
        <v>45344</v>
      </c>
      <c r="D55" s="8" t="s">
        <v>23</v>
      </c>
      <c r="E55" s="8" t="s">
        <v>73</v>
      </c>
      <c r="F55" s="8">
        <v>1</v>
      </c>
      <c r="G55" s="9">
        <v>49</v>
      </c>
      <c r="H55" s="9">
        <v>49</v>
      </c>
      <c r="I55" s="8" t="s">
        <v>15</v>
      </c>
      <c r="J55" s="8" t="s">
        <v>16</v>
      </c>
      <c r="K55" s="8" t="str">
        <f>IF(Table1[[#This Row],[Payment Method]]="PayPal", "Online","Onsite")</f>
        <v>Online</v>
      </c>
    </row>
    <row r="56" spans="2:11" ht="21" customHeight="1" x14ac:dyDescent="0.3">
      <c r="B56" s="11">
        <v>10054</v>
      </c>
      <c r="C56" s="12">
        <v>45345</v>
      </c>
      <c r="D56" s="11" t="s">
        <v>25</v>
      </c>
      <c r="E56" s="11" t="s">
        <v>74</v>
      </c>
      <c r="F56" s="11">
        <v>5</v>
      </c>
      <c r="G56" s="13">
        <v>49.99</v>
      </c>
      <c r="H56" s="13">
        <v>249.95</v>
      </c>
      <c r="I56" s="11" t="s">
        <v>19</v>
      </c>
      <c r="J56" s="11" t="s">
        <v>12</v>
      </c>
      <c r="K56" s="11" t="str">
        <f>IF(Table1[[#This Row],[Payment Method]]="PayPal", "Online","Onsite")</f>
        <v>Onsite</v>
      </c>
    </row>
    <row r="57" spans="2:11" ht="21" customHeight="1" x14ac:dyDescent="0.3">
      <c r="B57" s="8">
        <v>10055</v>
      </c>
      <c r="C57" s="10">
        <v>45346</v>
      </c>
      <c r="D57" s="8" t="s">
        <v>9</v>
      </c>
      <c r="E57" s="8" t="s">
        <v>75</v>
      </c>
      <c r="F57" s="8">
        <v>4</v>
      </c>
      <c r="G57" s="9">
        <v>59.99</v>
      </c>
      <c r="H57" s="9">
        <v>239.96</v>
      </c>
      <c r="I57" s="8" t="s">
        <v>11</v>
      </c>
      <c r="J57" s="8" t="s">
        <v>12</v>
      </c>
      <c r="K57" s="8" t="str">
        <f>IF(Table1[[#This Row],[Payment Method]]="PayPal", "Online","Onsite")</f>
        <v>Onsite</v>
      </c>
    </row>
    <row r="58" spans="2:11" ht="21" customHeight="1" x14ac:dyDescent="0.3">
      <c r="B58" s="11">
        <v>10056</v>
      </c>
      <c r="C58" s="12">
        <v>45347</v>
      </c>
      <c r="D58" s="11" t="s">
        <v>13</v>
      </c>
      <c r="E58" s="11" t="s">
        <v>76</v>
      </c>
      <c r="F58" s="11">
        <v>1</v>
      </c>
      <c r="G58" s="13">
        <v>499.99</v>
      </c>
      <c r="H58" s="13">
        <v>499.99</v>
      </c>
      <c r="I58" s="11" t="s">
        <v>11</v>
      </c>
      <c r="J58" s="11" t="s">
        <v>16</v>
      </c>
      <c r="K58" s="11" t="str">
        <f>IF(Table1[[#This Row],[Payment Method]]="PayPal", "Online","Onsite")</f>
        <v>Online</v>
      </c>
    </row>
    <row r="59" spans="2:11" ht="21" customHeight="1" x14ac:dyDescent="0.3">
      <c r="B59" s="8">
        <v>10057</v>
      </c>
      <c r="C59" s="10">
        <v>45348</v>
      </c>
      <c r="D59" s="8" t="s">
        <v>17</v>
      </c>
      <c r="E59" s="8" t="s">
        <v>77</v>
      </c>
      <c r="F59" s="8">
        <v>5</v>
      </c>
      <c r="G59" s="9">
        <v>29.99</v>
      </c>
      <c r="H59" s="9">
        <v>149.94999999999999</v>
      </c>
      <c r="I59" s="8" t="s">
        <v>19</v>
      </c>
      <c r="J59" s="8" t="s">
        <v>20</v>
      </c>
      <c r="K59" s="8" t="str">
        <f>IF(Table1[[#This Row],[Payment Method]]="PayPal", "Online","Onsite")</f>
        <v>Onsite</v>
      </c>
    </row>
    <row r="60" spans="2:11" ht="21" customHeight="1" x14ac:dyDescent="0.3">
      <c r="B60" s="11">
        <v>10058</v>
      </c>
      <c r="C60" s="12">
        <v>45349</v>
      </c>
      <c r="D60" s="11" t="s">
        <v>21</v>
      </c>
      <c r="E60" s="11" t="s">
        <v>78</v>
      </c>
      <c r="F60" s="11">
        <v>3</v>
      </c>
      <c r="G60" s="13">
        <v>28</v>
      </c>
      <c r="H60" s="13">
        <v>84</v>
      </c>
      <c r="I60" s="11" t="s">
        <v>11</v>
      </c>
      <c r="J60" s="11" t="s">
        <v>12</v>
      </c>
      <c r="K60" s="11" t="str">
        <f>IF(Table1[[#This Row],[Payment Method]]="PayPal", "Online","Onsite")</f>
        <v>Onsite</v>
      </c>
    </row>
    <row r="61" spans="2:11" ht="21" customHeight="1" x14ac:dyDescent="0.3">
      <c r="B61" s="8">
        <v>10059</v>
      </c>
      <c r="C61" s="10">
        <v>45350</v>
      </c>
      <c r="D61" s="8" t="s">
        <v>23</v>
      </c>
      <c r="E61" s="8" t="s">
        <v>79</v>
      </c>
      <c r="F61" s="8">
        <v>2</v>
      </c>
      <c r="G61" s="9">
        <v>23</v>
      </c>
      <c r="H61" s="9">
        <v>46</v>
      </c>
      <c r="I61" s="8" t="s">
        <v>11</v>
      </c>
      <c r="J61" s="8" t="s">
        <v>16</v>
      </c>
      <c r="K61" s="8" t="str">
        <f>IF(Table1[[#This Row],[Payment Method]]="PayPal", "Online","Onsite")</f>
        <v>Online</v>
      </c>
    </row>
    <row r="62" spans="2:11" ht="21" customHeight="1" x14ac:dyDescent="0.3">
      <c r="B62" s="11">
        <v>10060</v>
      </c>
      <c r="C62" s="12">
        <v>45351</v>
      </c>
      <c r="D62" s="11" t="s">
        <v>25</v>
      </c>
      <c r="E62" s="11" t="s">
        <v>80</v>
      </c>
      <c r="F62" s="11">
        <v>1</v>
      </c>
      <c r="G62" s="13">
        <v>349</v>
      </c>
      <c r="H62" s="13">
        <v>349</v>
      </c>
      <c r="I62" s="11" t="s">
        <v>19</v>
      </c>
      <c r="J62" s="11" t="s">
        <v>12</v>
      </c>
      <c r="K62" s="11" t="str">
        <f>IF(Table1[[#This Row],[Payment Method]]="PayPal", "Online","Onsite")</f>
        <v>Onsite</v>
      </c>
    </row>
    <row r="63" spans="2:11" ht="21" customHeight="1" x14ac:dyDescent="0.3">
      <c r="B63" s="8">
        <v>10061</v>
      </c>
      <c r="C63" s="10">
        <v>45352</v>
      </c>
      <c r="D63" s="8" t="s">
        <v>9</v>
      </c>
      <c r="E63" s="8" t="s">
        <v>81</v>
      </c>
      <c r="F63" s="8">
        <v>3</v>
      </c>
      <c r="G63" s="9">
        <v>299.99</v>
      </c>
      <c r="H63" s="9">
        <v>899.97</v>
      </c>
      <c r="I63" s="8" t="s">
        <v>11</v>
      </c>
      <c r="J63" s="8" t="s">
        <v>12</v>
      </c>
      <c r="K63" s="8" t="str">
        <f>IF(Table1[[#This Row],[Payment Method]]="PayPal", "Online","Onsite")</f>
        <v>Onsite</v>
      </c>
    </row>
    <row r="64" spans="2:11" ht="21" customHeight="1" x14ac:dyDescent="0.3">
      <c r="B64" s="11">
        <v>10062</v>
      </c>
      <c r="C64" s="12">
        <v>45353</v>
      </c>
      <c r="D64" s="11" t="s">
        <v>13</v>
      </c>
      <c r="E64" s="11" t="s">
        <v>82</v>
      </c>
      <c r="F64" s="11">
        <v>2</v>
      </c>
      <c r="G64" s="13">
        <v>199.99</v>
      </c>
      <c r="H64" s="13">
        <v>399.98</v>
      </c>
      <c r="I64" s="11" t="s">
        <v>15</v>
      </c>
      <c r="J64" s="11" t="s">
        <v>16</v>
      </c>
      <c r="K64" s="11" t="str">
        <f>IF(Table1[[#This Row],[Payment Method]]="PayPal", "Online","Onsite")</f>
        <v>Online</v>
      </c>
    </row>
    <row r="65" spans="2:11" ht="21" customHeight="1" x14ac:dyDescent="0.3">
      <c r="B65" s="8">
        <v>10063</v>
      </c>
      <c r="C65" s="10">
        <v>45354</v>
      </c>
      <c r="D65" s="8" t="s">
        <v>17</v>
      </c>
      <c r="E65" s="8" t="s">
        <v>83</v>
      </c>
      <c r="F65" s="8">
        <v>10</v>
      </c>
      <c r="G65" s="9">
        <v>9.99</v>
      </c>
      <c r="H65" s="9">
        <v>99.9</v>
      </c>
      <c r="I65" s="8" t="s">
        <v>19</v>
      </c>
      <c r="J65" s="8" t="s">
        <v>20</v>
      </c>
      <c r="K65" s="8" t="str">
        <f>IF(Table1[[#This Row],[Payment Method]]="PayPal", "Online","Onsite")</f>
        <v>Onsite</v>
      </c>
    </row>
    <row r="66" spans="2:11" ht="21" customHeight="1" x14ac:dyDescent="0.3">
      <c r="B66" s="11">
        <v>10064</v>
      </c>
      <c r="C66" s="12">
        <v>45355</v>
      </c>
      <c r="D66" s="11" t="s">
        <v>21</v>
      </c>
      <c r="E66" s="11" t="s">
        <v>84</v>
      </c>
      <c r="F66" s="11">
        <v>4</v>
      </c>
      <c r="G66" s="13">
        <v>18.989999999999998</v>
      </c>
      <c r="H66" s="13">
        <v>75.959999999999994</v>
      </c>
      <c r="I66" s="11" t="s">
        <v>11</v>
      </c>
      <c r="J66" s="11" t="s">
        <v>12</v>
      </c>
      <c r="K66" s="11" t="str">
        <f>IF(Table1[[#This Row],[Payment Method]]="PayPal", "Online","Onsite")</f>
        <v>Onsite</v>
      </c>
    </row>
    <row r="67" spans="2:11" ht="21" customHeight="1" x14ac:dyDescent="0.3">
      <c r="B67" s="8">
        <v>10065</v>
      </c>
      <c r="C67" s="10">
        <v>45356</v>
      </c>
      <c r="D67" s="8" t="s">
        <v>23</v>
      </c>
      <c r="E67" s="8" t="s">
        <v>85</v>
      </c>
      <c r="F67" s="8">
        <v>1</v>
      </c>
      <c r="G67" s="9">
        <v>102</v>
      </c>
      <c r="H67" s="9">
        <v>102</v>
      </c>
      <c r="I67" s="8" t="s">
        <v>11</v>
      </c>
      <c r="J67" s="8" t="s">
        <v>16</v>
      </c>
      <c r="K67" s="8" t="str">
        <f>IF(Table1[[#This Row],[Payment Method]]="PayPal", "Online","Onsite")</f>
        <v>Online</v>
      </c>
    </row>
    <row r="68" spans="2:11" ht="21" customHeight="1" x14ac:dyDescent="0.3">
      <c r="B68" s="11">
        <v>10066</v>
      </c>
      <c r="C68" s="12">
        <v>45357</v>
      </c>
      <c r="D68" s="11" t="s">
        <v>25</v>
      </c>
      <c r="E68" s="11" t="s">
        <v>86</v>
      </c>
      <c r="F68" s="11">
        <v>2</v>
      </c>
      <c r="G68" s="13">
        <v>299.99</v>
      </c>
      <c r="H68" s="13">
        <v>599.98</v>
      </c>
      <c r="I68" s="11" t="s">
        <v>19</v>
      </c>
      <c r="J68" s="11" t="s">
        <v>12</v>
      </c>
      <c r="K68" s="11" t="str">
        <f>IF(Table1[[#This Row],[Payment Method]]="PayPal", "Online","Onsite")</f>
        <v>Onsite</v>
      </c>
    </row>
    <row r="69" spans="2:11" ht="21" customHeight="1" x14ac:dyDescent="0.3">
      <c r="B69" s="8">
        <v>10067</v>
      </c>
      <c r="C69" s="10">
        <v>45358</v>
      </c>
      <c r="D69" s="8" t="s">
        <v>9</v>
      </c>
      <c r="E69" s="8" t="s">
        <v>87</v>
      </c>
      <c r="F69" s="8">
        <v>1</v>
      </c>
      <c r="G69" s="9">
        <v>1199.99</v>
      </c>
      <c r="H69" s="9">
        <v>1199.99</v>
      </c>
      <c r="I69" s="8" t="s">
        <v>11</v>
      </c>
      <c r="J69" s="8" t="s">
        <v>12</v>
      </c>
      <c r="K69" s="8" t="str">
        <f>IF(Table1[[#This Row],[Payment Method]]="PayPal", "Online","Onsite")</f>
        <v>Onsite</v>
      </c>
    </row>
    <row r="70" spans="2:11" ht="21" customHeight="1" x14ac:dyDescent="0.3">
      <c r="B70" s="11">
        <v>10068</v>
      </c>
      <c r="C70" s="12">
        <v>45359</v>
      </c>
      <c r="D70" s="11" t="s">
        <v>13</v>
      </c>
      <c r="E70" s="11" t="s">
        <v>88</v>
      </c>
      <c r="F70" s="11">
        <v>3</v>
      </c>
      <c r="G70" s="13">
        <v>219.99</v>
      </c>
      <c r="H70" s="13">
        <v>659.97</v>
      </c>
      <c r="I70" s="11" t="s">
        <v>11</v>
      </c>
      <c r="J70" s="11" t="s">
        <v>16</v>
      </c>
      <c r="K70" s="11" t="str">
        <f>IF(Table1[[#This Row],[Payment Method]]="PayPal", "Online","Onsite")</f>
        <v>Online</v>
      </c>
    </row>
    <row r="71" spans="2:11" ht="21" customHeight="1" x14ac:dyDescent="0.3">
      <c r="B71" s="8">
        <v>10069</v>
      </c>
      <c r="C71" s="10">
        <v>45360</v>
      </c>
      <c r="D71" s="8" t="s">
        <v>17</v>
      </c>
      <c r="E71" s="8" t="s">
        <v>89</v>
      </c>
      <c r="F71" s="8">
        <v>4</v>
      </c>
      <c r="G71" s="9">
        <v>59.99</v>
      </c>
      <c r="H71" s="9">
        <v>239.96</v>
      </c>
      <c r="I71" s="8" t="s">
        <v>11</v>
      </c>
      <c r="J71" s="8" t="s">
        <v>20</v>
      </c>
      <c r="K71" s="8" t="str">
        <f>IF(Table1[[#This Row],[Payment Method]]="PayPal", "Online","Onsite")</f>
        <v>Onsite</v>
      </c>
    </row>
    <row r="72" spans="2:11" ht="21" customHeight="1" x14ac:dyDescent="0.3">
      <c r="B72" s="11">
        <v>10070</v>
      </c>
      <c r="C72" s="12">
        <v>45361</v>
      </c>
      <c r="D72" s="11" t="s">
        <v>21</v>
      </c>
      <c r="E72" s="11" t="s">
        <v>90</v>
      </c>
      <c r="F72" s="11">
        <v>2</v>
      </c>
      <c r="G72" s="13">
        <v>10.99</v>
      </c>
      <c r="H72" s="13">
        <v>21.98</v>
      </c>
      <c r="I72" s="11" t="s">
        <v>11</v>
      </c>
      <c r="J72" s="11" t="s">
        <v>12</v>
      </c>
      <c r="K72" s="11" t="str">
        <f>IF(Table1[[#This Row],[Payment Method]]="PayPal", "Online","Onsite")</f>
        <v>Onsite</v>
      </c>
    </row>
    <row r="73" spans="2:11" ht="21" customHeight="1" x14ac:dyDescent="0.3">
      <c r="B73" s="8">
        <v>10071</v>
      </c>
      <c r="C73" s="10">
        <v>45362</v>
      </c>
      <c r="D73" s="8" t="s">
        <v>23</v>
      </c>
      <c r="E73" s="8" t="s">
        <v>91</v>
      </c>
      <c r="F73" s="8">
        <v>1</v>
      </c>
      <c r="G73" s="9">
        <v>78</v>
      </c>
      <c r="H73" s="9">
        <v>78</v>
      </c>
      <c r="I73" s="8" t="s">
        <v>15</v>
      </c>
      <c r="J73" s="8" t="s">
        <v>16</v>
      </c>
      <c r="K73" s="8" t="str">
        <f>IF(Table1[[#This Row],[Payment Method]]="PayPal", "Online","Onsite")</f>
        <v>Online</v>
      </c>
    </row>
    <row r="74" spans="2:11" ht="21" customHeight="1" x14ac:dyDescent="0.3">
      <c r="B74" s="11">
        <v>10072</v>
      </c>
      <c r="C74" s="12">
        <v>45363</v>
      </c>
      <c r="D74" s="11" t="s">
        <v>25</v>
      </c>
      <c r="E74" s="11" t="s">
        <v>92</v>
      </c>
      <c r="F74" s="11">
        <v>3</v>
      </c>
      <c r="G74" s="13">
        <v>129.99</v>
      </c>
      <c r="H74" s="13">
        <v>389.97</v>
      </c>
      <c r="I74" s="11" t="s">
        <v>19</v>
      </c>
      <c r="J74" s="11" t="s">
        <v>12</v>
      </c>
      <c r="K74" s="11" t="str">
        <f>IF(Table1[[#This Row],[Payment Method]]="PayPal", "Online","Onsite")</f>
        <v>Onsite</v>
      </c>
    </row>
    <row r="75" spans="2:11" ht="21" customHeight="1" x14ac:dyDescent="0.3">
      <c r="B75" s="8">
        <v>10073</v>
      </c>
      <c r="C75" s="10">
        <v>45364</v>
      </c>
      <c r="D75" s="8" t="s">
        <v>9</v>
      </c>
      <c r="E75" s="8" t="s">
        <v>93</v>
      </c>
      <c r="F75" s="8">
        <v>1</v>
      </c>
      <c r="G75" s="9">
        <v>1599.99</v>
      </c>
      <c r="H75" s="9">
        <v>1599.99</v>
      </c>
      <c r="I75" s="8" t="s">
        <v>11</v>
      </c>
      <c r="J75" s="8" t="s">
        <v>12</v>
      </c>
      <c r="K75" s="8" t="str">
        <f>IF(Table1[[#This Row],[Payment Method]]="PayPal", "Online","Onsite")</f>
        <v>Onsite</v>
      </c>
    </row>
    <row r="76" spans="2:11" ht="21" customHeight="1" x14ac:dyDescent="0.3">
      <c r="B76" s="11">
        <v>10074</v>
      </c>
      <c r="C76" s="12">
        <v>45365</v>
      </c>
      <c r="D76" s="11" t="s">
        <v>13</v>
      </c>
      <c r="E76" s="11" t="s">
        <v>94</v>
      </c>
      <c r="F76" s="11">
        <v>1</v>
      </c>
      <c r="G76" s="13">
        <v>899.99</v>
      </c>
      <c r="H76" s="13">
        <v>899.99</v>
      </c>
      <c r="I76" s="11" t="s">
        <v>11</v>
      </c>
      <c r="J76" s="11" t="s">
        <v>16</v>
      </c>
      <c r="K76" s="11" t="str">
        <f>IF(Table1[[#This Row],[Payment Method]]="PayPal", "Online","Onsite")</f>
        <v>Online</v>
      </c>
    </row>
    <row r="77" spans="2:11" ht="21" customHeight="1" x14ac:dyDescent="0.3">
      <c r="B77" s="8">
        <v>10075</v>
      </c>
      <c r="C77" s="10">
        <v>45366</v>
      </c>
      <c r="D77" s="8" t="s">
        <v>17</v>
      </c>
      <c r="E77" s="8" t="s">
        <v>95</v>
      </c>
      <c r="F77" s="8">
        <v>5</v>
      </c>
      <c r="G77" s="9">
        <v>49.99</v>
      </c>
      <c r="H77" s="9">
        <v>249.95</v>
      </c>
      <c r="I77" s="8" t="s">
        <v>19</v>
      </c>
      <c r="J77" s="8" t="s">
        <v>20</v>
      </c>
      <c r="K77" s="8" t="str">
        <f>IF(Table1[[#This Row],[Payment Method]]="PayPal", "Online","Onsite")</f>
        <v>Onsite</v>
      </c>
    </row>
    <row r="78" spans="2:11" ht="21" customHeight="1" x14ac:dyDescent="0.3">
      <c r="B78" s="11">
        <v>10076</v>
      </c>
      <c r="C78" s="12">
        <v>45367</v>
      </c>
      <c r="D78" s="11" t="s">
        <v>21</v>
      </c>
      <c r="E78" s="11" t="s">
        <v>96</v>
      </c>
      <c r="F78" s="11">
        <v>4</v>
      </c>
      <c r="G78" s="13">
        <v>14.99</v>
      </c>
      <c r="H78" s="13">
        <v>59.96</v>
      </c>
      <c r="I78" s="11" t="s">
        <v>11</v>
      </c>
      <c r="J78" s="11" t="s">
        <v>12</v>
      </c>
      <c r="K78" s="11" t="str">
        <f>IF(Table1[[#This Row],[Payment Method]]="PayPal", "Online","Onsite")</f>
        <v>Onsite</v>
      </c>
    </row>
    <row r="79" spans="2:11" ht="21" customHeight="1" x14ac:dyDescent="0.3">
      <c r="B79" s="8">
        <v>10077</v>
      </c>
      <c r="C79" s="10">
        <v>45368</v>
      </c>
      <c r="D79" s="8" t="s">
        <v>23</v>
      </c>
      <c r="E79" s="8" t="s">
        <v>97</v>
      </c>
      <c r="F79" s="8">
        <v>2</v>
      </c>
      <c r="G79" s="9">
        <v>16</v>
      </c>
      <c r="H79" s="9">
        <v>32</v>
      </c>
      <c r="I79" s="8" t="s">
        <v>15</v>
      </c>
      <c r="J79" s="8" t="s">
        <v>16</v>
      </c>
      <c r="K79" s="8" t="str">
        <f>IF(Table1[[#This Row],[Payment Method]]="PayPal", "Online","Onsite")</f>
        <v>Online</v>
      </c>
    </row>
    <row r="80" spans="2:11" ht="21" customHeight="1" x14ac:dyDescent="0.3">
      <c r="B80" s="11">
        <v>10078</v>
      </c>
      <c r="C80" s="12">
        <v>45369</v>
      </c>
      <c r="D80" s="11" t="s">
        <v>25</v>
      </c>
      <c r="E80" s="11" t="s">
        <v>98</v>
      </c>
      <c r="F80" s="11">
        <v>3</v>
      </c>
      <c r="G80" s="13">
        <v>69.989999999999995</v>
      </c>
      <c r="H80" s="13">
        <v>209.97</v>
      </c>
      <c r="I80" s="11" t="s">
        <v>19</v>
      </c>
      <c r="J80" s="11" t="s">
        <v>12</v>
      </c>
      <c r="K80" s="11" t="str">
        <f>IF(Table1[[#This Row],[Payment Method]]="PayPal", "Online","Onsite")</f>
        <v>Onsite</v>
      </c>
    </row>
    <row r="81" spans="2:11" ht="21" customHeight="1" x14ac:dyDescent="0.3">
      <c r="B81" s="8">
        <v>10079</v>
      </c>
      <c r="C81" s="10">
        <v>45370</v>
      </c>
      <c r="D81" s="8" t="s">
        <v>9</v>
      </c>
      <c r="E81" s="8" t="s">
        <v>99</v>
      </c>
      <c r="F81" s="8">
        <v>2</v>
      </c>
      <c r="G81" s="9">
        <v>249.99</v>
      </c>
      <c r="H81" s="9">
        <v>499.98</v>
      </c>
      <c r="I81" s="8" t="s">
        <v>11</v>
      </c>
      <c r="J81" s="8" t="s">
        <v>12</v>
      </c>
      <c r="K81" s="8" t="str">
        <f>IF(Table1[[#This Row],[Payment Method]]="PayPal", "Online","Onsite")</f>
        <v>Onsite</v>
      </c>
    </row>
    <row r="82" spans="2:11" ht="21" customHeight="1" x14ac:dyDescent="0.3">
      <c r="B82" s="11">
        <v>10080</v>
      </c>
      <c r="C82" s="12">
        <v>45371</v>
      </c>
      <c r="D82" s="11" t="s">
        <v>13</v>
      </c>
      <c r="E82" s="11" t="s">
        <v>100</v>
      </c>
      <c r="F82" s="11">
        <v>1</v>
      </c>
      <c r="G82" s="13">
        <v>499.99</v>
      </c>
      <c r="H82" s="13">
        <v>499.99</v>
      </c>
      <c r="I82" s="11" t="s">
        <v>15</v>
      </c>
      <c r="J82" s="11" t="s">
        <v>16</v>
      </c>
      <c r="K82" s="11" t="str">
        <f>IF(Table1[[#This Row],[Payment Method]]="PayPal", "Online","Onsite")</f>
        <v>Online</v>
      </c>
    </row>
    <row r="83" spans="2:11" ht="21" customHeight="1" x14ac:dyDescent="0.3">
      <c r="B83" s="8">
        <v>10081</v>
      </c>
      <c r="C83" s="10">
        <v>45372</v>
      </c>
      <c r="D83" s="8" t="s">
        <v>17</v>
      </c>
      <c r="E83" s="8" t="s">
        <v>101</v>
      </c>
      <c r="F83" s="8">
        <v>2</v>
      </c>
      <c r="G83" s="9">
        <v>89.99</v>
      </c>
      <c r="H83" s="9">
        <v>179.98</v>
      </c>
      <c r="I83" s="8" t="s">
        <v>19</v>
      </c>
      <c r="J83" s="8" t="s">
        <v>20</v>
      </c>
      <c r="K83" s="8" t="str">
        <f>IF(Table1[[#This Row],[Payment Method]]="PayPal", "Online","Onsite")</f>
        <v>Onsite</v>
      </c>
    </row>
    <row r="84" spans="2:11" ht="21" customHeight="1" x14ac:dyDescent="0.3">
      <c r="B84" s="11">
        <v>10082</v>
      </c>
      <c r="C84" s="12">
        <v>45373</v>
      </c>
      <c r="D84" s="11" t="s">
        <v>21</v>
      </c>
      <c r="E84" s="11" t="s">
        <v>102</v>
      </c>
      <c r="F84" s="11">
        <v>3</v>
      </c>
      <c r="G84" s="13">
        <v>12.99</v>
      </c>
      <c r="H84" s="13">
        <v>38.97</v>
      </c>
      <c r="I84" s="11" t="s">
        <v>11</v>
      </c>
      <c r="J84" s="11" t="s">
        <v>12</v>
      </c>
      <c r="K84" s="11" t="str">
        <f>IF(Table1[[#This Row],[Payment Method]]="PayPal", "Online","Onsite")</f>
        <v>Onsite</v>
      </c>
    </row>
    <row r="85" spans="2:11" ht="21" customHeight="1" x14ac:dyDescent="0.3">
      <c r="B85" s="8">
        <v>10083</v>
      </c>
      <c r="C85" s="10">
        <v>45374</v>
      </c>
      <c r="D85" s="8" t="s">
        <v>23</v>
      </c>
      <c r="E85" s="8" t="s">
        <v>103</v>
      </c>
      <c r="F85" s="8">
        <v>1</v>
      </c>
      <c r="G85" s="9">
        <v>100</v>
      </c>
      <c r="H85" s="9">
        <v>100</v>
      </c>
      <c r="I85" s="8" t="s">
        <v>15</v>
      </c>
      <c r="J85" s="8" t="s">
        <v>16</v>
      </c>
      <c r="K85" s="8" t="str">
        <f>IF(Table1[[#This Row],[Payment Method]]="PayPal", "Online","Onsite")</f>
        <v>Online</v>
      </c>
    </row>
    <row r="86" spans="2:11" ht="21" customHeight="1" x14ac:dyDescent="0.3">
      <c r="B86" s="11">
        <v>10084</v>
      </c>
      <c r="C86" s="12">
        <v>45375</v>
      </c>
      <c r="D86" s="11" t="s">
        <v>25</v>
      </c>
      <c r="E86" s="11" t="s">
        <v>104</v>
      </c>
      <c r="F86" s="11">
        <v>6</v>
      </c>
      <c r="G86" s="13">
        <v>24.99</v>
      </c>
      <c r="H86" s="13">
        <v>149.94</v>
      </c>
      <c r="I86" s="11" t="s">
        <v>19</v>
      </c>
      <c r="J86" s="11" t="s">
        <v>12</v>
      </c>
      <c r="K86" s="11" t="str">
        <f>IF(Table1[[#This Row],[Payment Method]]="PayPal", "Online","Onsite")</f>
        <v>Onsite</v>
      </c>
    </row>
    <row r="87" spans="2:11" ht="21" customHeight="1" x14ac:dyDescent="0.3">
      <c r="B87" s="8">
        <v>10085</v>
      </c>
      <c r="C87" s="10">
        <v>45376</v>
      </c>
      <c r="D87" s="8" t="s">
        <v>9</v>
      </c>
      <c r="E87" s="8" t="s">
        <v>105</v>
      </c>
      <c r="F87" s="8">
        <v>1</v>
      </c>
      <c r="G87" s="9">
        <v>99.99</v>
      </c>
      <c r="H87" s="9">
        <v>99.99</v>
      </c>
      <c r="I87" s="8" t="s">
        <v>11</v>
      </c>
      <c r="J87" s="8" t="s">
        <v>12</v>
      </c>
      <c r="K87" s="8" t="str">
        <f>IF(Table1[[#This Row],[Payment Method]]="PayPal", "Online","Onsite")</f>
        <v>Onsite</v>
      </c>
    </row>
    <row r="88" spans="2:11" ht="21" customHeight="1" x14ac:dyDescent="0.3">
      <c r="B88" s="11">
        <v>10086</v>
      </c>
      <c r="C88" s="12">
        <v>45377</v>
      </c>
      <c r="D88" s="11" t="s">
        <v>13</v>
      </c>
      <c r="E88" s="11" t="s">
        <v>106</v>
      </c>
      <c r="F88" s="11">
        <v>2</v>
      </c>
      <c r="G88" s="13">
        <v>1299.99</v>
      </c>
      <c r="H88" s="13">
        <v>2599.98</v>
      </c>
      <c r="I88" s="11" t="s">
        <v>15</v>
      </c>
      <c r="J88" s="11" t="s">
        <v>16</v>
      </c>
      <c r="K88" s="11" t="str">
        <f>IF(Table1[[#This Row],[Payment Method]]="PayPal", "Online","Onsite")</f>
        <v>Online</v>
      </c>
    </row>
    <row r="89" spans="2:11" ht="21" customHeight="1" x14ac:dyDescent="0.3">
      <c r="B89" s="8">
        <v>10087</v>
      </c>
      <c r="C89" s="10">
        <v>45378</v>
      </c>
      <c r="D89" s="8" t="s">
        <v>17</v>
      </c>
      <c r="E89" s="8" t="s">
        <v>107</v>
      </c>
      <c r="F89" s="8">
        <v>3</v>
      </c>
      <c r="G89" s="9">
        <v>79.989999999999995</v>
      </c>
      <c r="H89" s="9">
        <v>239.97</v>
      </c>
      <c r="I89" s="8" t="s">
        <v>19</v>
      </c>
      <c r="J89" s="8" t="s">
        <v>20</v>
      </c>
      <c r="K89" s="8" t="str">
        <f>IF(Table1[[#This Row],[Payment Method]]="PayPal", "Online","Onsite")</f>
        <v>Onsite</v>
      </c>
    </row>
    <row r="90" spans="2:11" ht="21" customHeight="1" x14ac:dyDescent="0.3">
      <c r="B90" s="11">
        <v>10088</v>
      </c>
      <c r="C90" s="12">
        <v>45379</v>
      </c>
      <c r="D90" s="11" t="s">
        <v>21</v>
      </c>
      <c r="E90" s="11" t="s">
        <v>108</v>
      </c>
      <c r="F90" s="11">
        <v>4</v>
      </c>
      <c r="G90" s="13">
        <v>13.99</v>
      </c>
      <c r="H90" s="13">
        <v>55.96</v>
      </c>
      <c r="I90" s="11" t="s">
        <v>11</v>
      </c>
      <c r="J90" s="11" t="s">
        <v>12</v>
      </c>
      <c r="K90" s="11" t="str">
        <f>IF(Table1[[#This Row],[Payment Method]]="PayPal", "Online","Onsite")</f>
        <v>Onsite</v>
      </c>
    </row>
    <row r="91" spans="2:11" ht="21" customHeight="1" x14ac:dyDescent="0.3">
      <c r="B91" s="8">
        <v>10089</v>
      </c>
      <c r="C91" s="10">
        <v>45380</v>
      </c>
      <c r="D91" s="8" t="s">
        <v>23</v>
      </c>
      <c r="E91" s="8" t="s">
        <v>109</v>
      </c>
      <c r="F91" s="8">
        <v>1</v>
      </c>
      <c r="G91" s="9">
        <v>105</v>
      </c>
      <c r="H91" s="9">
        <v>105</v>
      </c>
      <c r="I91" s="8" t="s">
        <v>15</v>
      </c>
      <c r="J91" s="8" t="s">
        <v>16</v>
      </c>
      <c r="K91" s="8" t="str">
        <f>IF(Table1[[#This Row],[Payment Method]]="PayPal", "Online","Onsite")</f>
        <v>Online</v>
      </c>
    </row>
    <row r="92" spans="2:11" ht="21" customHeight="1" x14ac:dyDescent="0.3">
      <c r="B92" s="11">
        <v>10090</v>
      </c>
      <c r="C92" s="12">
        <v>45381</v>
      </c>
      <c r="D92" s="11" t="s">
        <v>25</v>
      </c>
      <c r="E92" s="11" t="s">
        <v>110</v>
      </c>
      <c r="F92" s="11">
        <v>2</v>
      </c>
      <c r="G92" s="13">
        <v>129.99</v>
      </c>
      <c r="H92" s="13">
        <v>259.98</v>
      </c>
      <c r="I92" s="11" t="s">
        <v>19</v>
      </c>
      <c r="J92" s="11" t="s">
        <v>12</v>
      </c>
      <c r="K92" s="11" t="str">
        <f>IF(Table1[[#This Row],[Payment Method]]="PayPal", "Online","Onsite")</f>
        <v>Onsite</v>
      </c>
    </row>
    <row r="93" spans="2:11" ht="21" customHeight="1" x14ac:dyDescent="0.3">
      <c r="B93" s="8">
        <v>10091</v>
      </c>
      <c r="C93" s="10">
        <v>45382</v>
      </c>
      <c r="D93" s="8" t="s">
        <v>9</v>
      </c>
      <c r="E93" s="8" t="s">
        <v>111</v>
      </c>
      <c r="F93" s="8">
        <v>2</v>
      </c>
      <c r="G93" s="9">
        <v>99.99</v>
      </c>
      <c r="H93" s="9">
        <v>199.98</v>
      </c>
      <c r="I93" s="8" t="s">
        <v>11</v>
      </c>
      <c r="J93" s="8" t="s">
        <v>12</v>
      </c>
      <c r="K93" s="8" t="str">
        <f>IF(Table1[[#This Row],[Payment Method]]="PayPal", "Online","Onsite")</f>
        <v>Onsite</v>
      </c>
    </row>
    <row r="94" spans="2:11" ht="21" customHeight="1" x14ac:dyDescent="0.3">
      <c r="B94" s="11">
        <v>10092</v>
      </c>
      <c r="C94" s="12">
        <v>45383</v>
      </c>
      <c r="D94" s="11" t="s">
        <v>13</v>
      </c>
      <c r="E94" s="11" t="s">
        <v>112</v>
      </c>
      <c r="F94" s="11">
        <v>1</v>
      </c>
      <c r="G94" s="13">
        <v>179.99</v>
      </c>
      <c r="H94" s="13">
        <v>179.99</v>
      </c>
      <c r="I94" s="11" t="s">
        <v>15</v>
      </c>
      <c r="J94" s="11" t="s">
        <v>16</v>
      </c>
      <c r="K94" s="11" t="str">
        <f>IF(Table1[[#This Row],[Payment Method]]="PayPal", "Online","Onsite")</f>
        <v>Online</v>
      </c>
    </row>
    <row r="95" spans="2:11" ht="21" customHeight="1" x14ac:dyDescent="0.3">
      <c r="B95" s="8">
        <v>10093</v>
      </c>
      <c r="C95" s="10">
        <v>45384</v>
      </c>
      <c r="D95" s="8" t="s">
        <v>17</v>
      </c>
      <c r="E95" s="8" t="s">
        <v>113</v>
      </c>
      <c r="F95" s="8">
        <v>4</v>
      </c>
      <c r="G95" s="9">
        <v>79.989999999999995</v>
      </c>
      <c r="H95" s="9">
        <v>319.95999999999998</v>
      </c>
      <c r="I95" s="8" t="s">
        <v>19</v>
      </c>
      <c r="J95" s="8" t="s">
        <v>20</v>
      </c>
      <c r="K95" s="8" t="str">
        <f>IF(Table1[[#This Row],[Payment Method]]="PayPal", "Online","Onsite")</f>
        <v>Onsite</v>
      </c>
    </row>
    <row r="96" spans="2:11" ht="21" customHeight="1" x14ac:dyDescent="0.3">
      <c r="B96" s="11">
        <v>10094</v>
      </c>
      <c r="C96" s="12">
        <v>45385</v>
      </c>
      <c r="D96" s="11" t="s">
        <v>21</v>
      </c>
      <c r="E96" s="11" t="s">
        <v>114</v>
      </c>
      <c r="F96" s="11">
        <v>3</v>
      </c>
      <c r="G96" s="13">
        <v>14.99</v>
      </c>
      <c r="H96" s="13">
        <v>44.97</v>
      </c>
      <c r="I96" s="11" t="s">
        <v>11</v>
      </c>
      <c r="J96" s="11" t="s">
        <v>12</v>
      </c>
      <c r="K96" s="11" t="str">
        <f>IF(Table1[[#This Row],[Payment Method]]="PayPal", "Online","Onsite")</f>
        <v>Onsite</v>
      </c>
    </row>
    <row r="97" spans="2:11" ht="21" customHeight="1" x14ac:dyDescent="0.3">
      <c r="B97" s="8">
        <v>10095</v>
      </c>
      <c r="C97" s="10">
        <v>45386</v>
      </c>
      <c r="D97" s="8" t="s">
        <v>23</v>
      </c>
      <c r="E97" s="8" t="s">
        <v>115</v>
      </c>
      <c r="F97" s="8">
        <v>1</v>
      </c>
      <c r="G97" s="9">
        <v>68</v>
      </c>
      <c r="H97" s="9">
        <v>68</v>
      </c>
      <c r="I97" s="8" t="s">
        <v>15</v>
      </c>
      <c r="J97" s="8" t="s">
        <v>16</v>
      </c>
      <c r="K97" s="8" t="str">
        <f>IF(Table1[[#This Row],[Payment Method]]="PayPal", "Online","Onsite")</f>
        <v>Online</v>
      </c>
    </row>
    <row r="98" spans="2:11" ht="21" customHeight="1" x14ac:dyDescent="0.3">
      <c r="B98" s="11">
        <v>10096</v>
      </c>
      <c r="C98" s="12">
        <v>45387</v>
      </c>
      <c r="D98" s="11" t="s">
        <v>25</v>
      </c>
      <c r="E98" s="11" t="s">
        <v>116</v>
      </c>
      <c r="F98" s="11">
        <v>1</v>
      </c>
      <c r="G98" s="13">
        <v>999.99</v>
      </c>
      <c r="H98" s="13">
        <v>999.99</v>
      </c>
      <c r="I98" s="11" t="s">
        <v>19</v>
      </c>
      <c r="J98" s="11" t="s">
        <v>12</v>
      </c>
      <c r="K98" s="11" t="str">
        <f>IF(Table1[[#This Row],[Payment Method]]="PayPal", "Online","Onsite")</f>
        <v>Onsite</v>
      </c>
    </row>
    <row r="99" spans="2:11" ht="21" customHeight="1" x14ac:dyDescent="0.3">
      <c r="B99" s="8">
        <v>10097</v>
      </c>
      <c r="C99" s="10">
        <v>45388</v>
      </c>
      <c r="D99" s="8" t="s">
        <v>9</v>
      </c>
      <c r="E99" s="8" t="s">
        <v>117</v>
      </c>
      <c r="F99" s="8">
        <v>3</v>
      </c>
      <c r="G99" s="9">
        <v>299.99</v>
      </c>
      <c r="H99" s="9">
        <v>899.97</v>
      </c>
      <c r="I99" s="8" t="s">
        <v>11</v>
      </c>
      <c r="J99" s="8" t="s">
        <v>12</v>
      </c>
      <c r="K99" s="8" t="str">
        <f>IF(Table1[[#This Row],[Payment Method]]="PayPal", "Online","Onsite")</f>
        <v>Onsite</v>
      </c>
    </row>
    <row r="100" spans="2:11" ht="21" customHeight="1" x14ac:dyDescent="0.3">
      <c r="B100" s="11">
        <v>10098</v>
      </c>
      <c r="C100" s="12">
        <v>45389</v>
      </c>
      <c r="D100" s="11" t="s">
        <v>13</v>
      </c>
      <c r="E100" s="11" t="s">
        <v>118</v>
      </c>
      <c r="F100" s="11">
        <v>1</v>
      </c>
      <c r="G100" s="13">
        <v>349.99</v>
      </c>
      <c r="H100" s="13">
        <v>349.99</v>
      </c>
      <c r="I100" s="11" t="s">
        <v>15</v>
      </c>
      <c r="J100" s="11" t="s">
        <v>16</v>
      </c>
      <c r="K100" s="11" t="str">
        <f>IF(Table1[[#This Row],[Payment Method]]="PayPal", "Online","Onsite")</f>
        <v>Online</v>
      </c>
    </row>
    <row r="101" spans="2:11" ht="21" customHeight="1" x14ac:dyDescent="0.3">
      <c r="B101" s="8">
        <v>10099</v>
      </c>
      <c r="C101" s="10">
        <v>45390</v>
      </c>
      <c r="D101" s="8" t="s">
        <v>17</v>
      </c>
      <c r="E101" s="8" t="s">
        <v>119</v>
      </c>
      <c r="F101" s="8">
        <v>6</v>
      </c>
      <c r="G101" s="9">
        <v>19.989999999999998</v>
      </c>
      <c r="H101" s="9">
        <v>119.94</v>
      </c>
      <c r="I101" s="8" t="s">
        <v>19</v>
      </c>
      <c r="J101" s="8" t="s">
        <v>20</v>
      </c>
      <c r="K101" s="8" t="str">
        <f>IF(Table1[[#This Row],[Payment Method]]="PayPal", "Online","Onsite")</f>
        <v>Onsite</v>
      </c>
    </row>
    <row r="102" spans="2:11" ht="21" customHeight="1" x14ac:dyDescent="0.3">
      <c r="B102" s="11">
        <v>10100</v>
      </c>
      <c r="C102" s="12">
        <v>45391</v>
      </c>
      <c r="D102" s="11" t="s">
        <v>21</v>
      </c>
      <c r="E102" s="11" t="s">
        <v>120</v>
      </c>
      <c r="F102" s="11">
        <v>2</v>
      </c>
      <c r="G102" s="13">
        <v>12.99</v>
      </c>
      <c r="H102" s="13">
        <v>25.98</v>
      </c>
      <c r="I102" s="11" t="s">
        <v>11</v>
      </c>
      <c r="J102" s="11" t="s">
        <v>12</v>
      </c>
      <c r="K102" s="11" t="str">
        <f>IF(Table1[[#This Row],[Payment Method]]="PayPal", "Online","Onsite")</f>
        <v>Onsite</v>
      </c>
    </row>
    <row r="103" spans="2:11" ht="21" customHeight="1" x14ac:dyDescent="0.3">
      <c r="B103" s="8">
        <v>10101</v>
      </c>
      <c r="C103" s="10">
        <v>45392</v>
      </c>
      <c r="D103" s="8" t="s">
        <v>23</v>
      </c>
      <c r="E103" s="8" t="s">
        <v>121</v>
      </c>
      <c r="F103" s="8">
        <v>1</v>
      </c>
      <c r="G103" s="9">
        <v>82</v>
      </c>
      <c r="H103" s="9">
        <v>82</v>
      </c>
      <c r="I103" s="8" t="s">
        <v>15</v>
      </c>
      <c r="J103" s="8" t="s">
        <v>16</v>
      </c>
      <c r="K103" s="8" t="str">
        <f>IF(Table1[[#This Row],[Payment Method]]="PayPal", "Online","Onsite")</f>
        <v>Online</v>
      </c>
    </row>
    <row r="104" spans="2:11" ht="21" customHeight="1" x14ac:dyDescent="0.3">
      <c r="B104" s="11">
        <v>10102</v>
      </c>
      <c r="C104" s="12">
        <v>45393</v>
      </c>
      <c r="D104" s="11" t="s">
        <v>25</v>
      </c>
      <c r="E104" s="11" t="s">
        <v>122</v>
      </c>
      <c r="F104" s="11">
        <v>2</v>
      </c>
      <c r="G104" s="13">
        <v>109.99</v>
      </c>
      <c r="H104" s="13">
        <v>219.98</v>
      </c>
      <c r="I104" s="11" t="s">
        <v>19</v>
      </c>
      <c r="J104" s="11" t="s">
        <v>12</v>
      </c>
      <c r="K104" s="11" t="str">
        <f>IF(Table1[[#This Row],[Payment Method]]="PayPal", "Online","Onsite")</f>
        <v>Onsite</v>
      </c>
    </row>
    <row r="105" spans="2:11" ht="21" customHeight="1" x14ac:dyDescent="0.3">
      <c r="B105" s="8">
        <v>10103</v>
      </c>
      <c r="C105" s="10">
        <v>45394</v>
      </c>
      <c r="D105" s="8" t="s">
        <v>9</v>
      </c>
      <c r="E105" s="8" t="s">
        <v>123</v>
      </c>
      <c r="F105" s="8">
        <v>1</v>
      </c>
      <c r="G105" s="9">
        <v>3899.99</v>
      </c>
      <c r="H105" s="9">
        <v>3899.99</v>
      </c>
      <c r="I105" s="8" t="s">
        <v>11</v>
      </c>
      <c r="J105" s="8" t="s">
        <v>12</v>
      </c>
      <c r="K105" s="8" t="str">
        <f>IF(Table1[[#This Row],[Payment Method]]="PayPal", "Online","Onsite")</f>
        <v>Onsite</v>
      </c>
    </row>
    <row r="106" spans="2:11" ht="21" customHeight="1" x14ac:dyDescent="0.3">
      <c r="B106" s="11">
        <v>10104</v>
      </c>
      <c r="C106" s="12">
        <v>45395</v>
      </c>
      <c r="D106" s="11" t="s">
        <v>13</v>
      </c>
      <c r="E106" s="11" t="s">
        <v>124</v>
      </c>
      <c r="F106" s="11">
        <v>2</v>
      </c>
      <c r="G106" s="13">
        <v>349.99</v>
      </c>
      <c r="H106" s="13">
        <v>699.98</v>
      </c>
      <c r="I106" s="11" t="s">
        <v>15</v>
      </c>
      <c r="J106" s="11" t="s">
        <v>16</v>
      </c>
      <c r="K106" s="11" t="str">
        <f>IF(Table1[[#This Row],[Payment Method]]="PayPal", "Online","Onsite")</f>
        <v>Online</v>
      </c>
    </row>
    <row r="107" spans="2:11" ht="21" customHeight="1" x14ac:dyDescent="0.3">
      <c r="B107" s="8">
        <v>10105</v>
      </c>
      <c r="C107" s="10">
        <v>45396</v>
      </c>
      <c r="D107" s="8" t="s">
        <v>17</v>
      </c>
      <c r="E107" s="8" t="s">
        <v>125</v>
      </c>
      <c r="F107" s="8">
        <v>3</v>
      </c>
      <c r="G107" s="9">
        <v>39.99</v>
      </c>
      <c r="H107" s="9">
        <v>119.97</v>
      </c>
      <c r="I107" s="8" t="s">
        <v>19</v>
      </c>
      <c r="J107" s="8" t="s">
        <v>20</v>
      </c>
      <c r="K107" s="8" t="str">
        <f>IF(Table1[[#This Row],[Payment Method]]="PayPal", "Online","Onsite")</f>
        <v>Onsite</v>
      </c>
    </row>
    <row r="108" spans="2:11" ht="21" customHeight="1" x14ac:dyDescent="0.3">
      <c r="B108" s="11">
        <v>10106</v>
      </c>
      <c r="C108" s="12">
        <v>45397</v>
      </c>
      <c r="D108" s="11" t="s">
        <v>21</v>
      </c>
      <c r="E108" s="11" t="s">
        <v>126</v>
      </c>
      <c r="F108" s="11">
        <v>4</v>
      </c>
      <c r="G108" s="13">
        <v>10.99</v>
      </c>
      <c r="H108" s="13">
        <v>43.96</v>
      </c>
      <c r="I108" s="11" t="s">
        <v>11</v>
      </c>
      <c r="J108" s="11" t="s">
        <v>12</v>
      </c>
      <c r="K108" s="11" t="str">
        <f>IF(Table1[[#This Row],[Payment Method]]="PayPal", "Online","Onsite")</f>
        <v>Onsite</v>
      </c>
    </row>
    <row r="109" spans="2:11" ht="21" customHeight="1" x14ac:dyDescent="0.3">
      <c r="B109" s="8">
        <v>10107</v>
      </c>
      <c r="C109" s="10">
        <v>45398</v>
      </c>
      <c r="D109" s="8" t="s">
        <v>23</v>
      </c>
      <c r="E109" s="8" t="s">
        <v>127</v>
      </c>
      <c r="F109" s="8">
        <v>1</v>
      </c>
      <c r="G109" s="9">
        <v>6.5</v>
      </c>
      <c r="H109" s="9">
        <v>6.5</v>
      </c>
      <c r="I109" s="8" t="s">
        <v>15</v>
      </c>
      <c r="J109" s="8" t="s">
        <v>16</v>
      </c>
      <c r="K109" s="8" t="str">
        <f>IF(Table1[[#This Row],[Payment Method]]="PayPal", "Online","Onsite")</f>
        <v>Online</v>
      </c>
    </row>
    <row r="110" spans="2:11" ht="21" customHeight="1" x14ac:dyDescent="0.3">
      <c r="B110" s="11">
        <v>10108</v>
      </c>
      <c r="C110" s="12">
        <v>45399</v>
      </c>
      <c r="D110" s="11" t="s">
        <v>25</v>
      </c>
      <c r="E110" s="11" t="s">
        <v>128</v>
      </c>
      <c r="F110" s="11">
        <v>1</v>
      </c>
      <c r="G110" s="13">
        <v>399.99</v>
      </c>
      <c r="H110" s="13">
        <v>399.99</v>
      </c>
      <c r="I110" s="11" t="s">
        <v>19</v>
      </c>
      <c r="J110" s="11" t="s">
        <v>12</v>
      </c>
      <c r="K110" s="11" t="str">
        <f>IF(Table1[[#This Row],[Payment Method]]="PayPal", "Online","Onsite")</f>
        <v>Onsite</v>
      </c>
    </row>
    <row r="111" spans="2:11" ht="21" customHeight="1" x14ac:dyDescent="0.3">
      <c r="B111" s="8">
        <v>10109</v>
      </c>
      <c r="C111" s="10">
        <v>45400</v>
      </c>
      <c r="D111" s="8" t="s">
        <v>9</v>
      </c>
      <c r="E111" s="8" t="s">
        <v>129</v>
      </c>
      <c r="F111" s="8">
        <v>2</v>
      </c>
      <c r="G111" s="9">
        <v>229.99</v>
      </c>
      <c r="H111" s="9">
        <v>459.98</v>
      </c>
      <c r="I111" s="8" t="s">
        <v>11</v>
      </c>
      <c r="J111" s="8" t="s">
        <v>12</v>
      </c>
      <c r="K111" s="8" t="str">
        <f>IF(Table1[[#This Row],[Payment Method]]="PayPal", "Online","Onsite")</f>
        <v>Onsite</v>
      </c>
    </row>
    <row r="112" spans="2:11" ht="21" customHeight="1" x14ac:dyDescent="0.3">
      <c r="B112" s="11">
        <v>10110</v>
      </c>
      <c r="C112" s="12">
        <v>45401</v>
      </c>
      <c r="D112" s="11" t="s">
        <v>13</v>
      </c>
      <c r="E112" s="11" t="s">
        <v>130</v>
      </c>
      <c r="F112" s="11">
        <v>1</v>
      </c>
      <c r="G112" s="13">
        <v>159.99</v>
      </c>
      <c r="H112" s="13">
        <v>159.99</v>
      </c>
      <c r="I112" s="11" t="s">
        <v>15</v>
      </c>
      <c r="J112" s="11" t="s">
        <v>16</v>
      </c>
      <c r="K112" s="11" t="str">
        <f>IF(Table1[[#This Row],[Payment Method]]="PayPal", "Online","Onsite")</f>
        <v>Online</v>
      </c>
    </row>
    <row r="113" spans="2:11" ht="21" customHeight="1" x14ac:dyDescent="0.3">
      <c r="B113" s="8">
        <v>10111</v>
      </c>
      <c r="C113" s="10">
        <v>45402</v>
      </c>
      <c r="D113" s="8" t="s">
        <v>17</v>
      </c>
      <c r="E113" s="8" t="s">
        <v>131</v>
      </c>
      <c r="F113" s="8">
        <v>4</v>
      </c>
      <c r="G113" s="9">
        <v>14.99</v>
      </c>
      <c r="H113" s="9">
        <v>59.96</v>
      </c>
      <c r="I113" s="8" t="s">
        <v>19</v>
      </c>
      <c r="J113" s="8" t="s">
        <v>20</v>
      </c>
      <c r="K113" s="8" t="str">
        <f>IF(Table1[[#This Row],[Payment Method]]="PayPal", "Online","Onsite")</f>
        <v>Onsite</v>
      </c>
    </row>
    <row r="114" spans="2:11" ht="21" customHeight="1" x14ac:dyDescent="0.3">
      <c r="B114" s="11">
        <v>10112</v>
      </c>
      <c r="C114" s="12">
        <v>45403</v>
      </c>
      <c r="D114" s="11" t="s">
        <v>21</v>
      </c>
      <c r="E114" s="11" t="s">
        <v>132</v>
      </c>
      <c r="F114" s="11">
        <v>2</v>
      </c>
      <c r="G114" s="13">
        <v>18.989999999999998</v>
      </c>
      <c r="H114" s="13">
        <v>37.979999999999997</v>
      </c>
      <c r="I114" s="11" t="s">
        <v>11</v>
      </c>
      <c r="J114" s="11" t="s">
        <v>12</v>
      </c>
      <c r="K114" s="11" t="str">
        <f>IF(Table1[[#This Row],[Payment Method]]="PayPal", "Online","Onsite")</f>
        <v>Onsite</v>
      </c>
    </row>
    <row r="115" spans="2:11" ht="21" customHeight="1" x14ac:dyDescent="0.3">
      <c r="B115" s="8">
        <v>10113</v>
      </c>
      <c r="C115" s="10">
        <v>45404</v>
      </c>
      <c r="D115" s="8" t="s">
        <v>23</v>
      </c>
      <c r="E115" s="8" t="s">
        <v>133</v>
      </c>
      <c r="F115" s="8">
        <v>1</v>
      </c>
      <c r="G115" s="9">
        <v>15</v>
      </c>
      <c r="H115" s="9">
        <v>15</v>
      </c>
      <c r="I115" s="8" t="s">
        <v>15</v>
      </c>
      <c r="J115" s="8" t="s">
        <v>16</v>
      </c>
      <c r="K115" s="8" t="str">
        <f>IF(Table1[[#This Row],[Payment Method]]="PayPal", "Online","Onsite")</f>
        <v>Online</v>
      </c>
    </row>
    <row r="116" spans="2:11" ht="21" customHeight="1" x14ac:dyDescent="0.3">
      <c r="B116" s="11">
        <v>10114</v>
      </c>
      <c r="C116" s="12">
        <v>45405</v>
      </c>
      <c r="D116" s="11" t="s">
        <v>25</v>
      </c>
      <c r="E116" s="11" t="s">
        <v>134</v>
      </c>
      <c r="F116" s="11">
        <v>3</v>
      </c>
      <c r="G116" s="13">
        <v>229.95</v>
      </c>
      <c r="H116" s="13">
        <v>689.85</v>
      </c>
      <c r="I116" s="11" t="s">
        <v>19</v>
      </c>
      <c r="J116" s="11" t="s">
        <v>12</v>
      </c>
      <c r="K116" s="11" t="str">
        <f>IF(Table1[[#This Row],[Payment Method]]="PayPal", "Online","Onsite")</f>
        <v>Onsite</v>
      </c>
    </row>
    <row r="117" spans="2:11" ht="21" customHeight="1" x14ac:dyDescent="0.3">
      <c r="B117" s="8">
        <v>10115</v>
      </c>
      <c r="C117" s="10">
        <v>45406</v>
      </c>
      <c r="D117" s="8" t="s">
        <v>9</v>
      </c>
      <c r="E117" s="8" t="s">
        <v>135</v>
      </c>
      <c r="F117" s="8">
        <v>1</v>
      </c>
      <c r="G117" s="9">
        <v>249.99</v>
      </c>
      <c r="H117" s="9">
        <v>249.99</v>
      </c>
      <c r="I117" s="8" t="s">
        <v>11</v>
      </c>
      <c r="J117" s="8" t="s">
        <v>12</v>
      </c>
      <c r="K117" s="8" t="str">
        <f>IF(Table1[[#This Row],[Payment Method]]="PayPal", "Online","Onsite")</f>
        <v>Onsite</v>
      </c>
    </row>
    <row r="118" spans="2:11" ht="21" customHeight="1" x14ac:dyDescent="0.3">
      <c r="B118" s="11">
        <v>10116</v>
      </c>
      <c r="C118" s="12">
        <v>45407</v>
      </c>
      <c r="D118" s="11" t="s">
        <v>13</v>
      </c>
      <c r="E118" s="11" t="s">
        <v>136</v>
      </c>
      <c r="F118" s="11">
        <v>2</v>
      </c>
      <c r="G118" s="13">
        <v>299.95</v>
      </c>
      <c r="H118" s="13">
        <v>599.9</v>
      </c>
      <c r="I118" s="11" t="s">
        <v>15</v>
      </c>
      <c r="J118" s="11" t="s">
        <v>16</v>
      </c>
      <c r="K118" s="11" t="str">
        <f>IF(Table1[[#This Row],[Payment Method]]="PayPal", "Online","Onsite")</f>
        <v>Online</v>
      </c>
    </row>
    <row r="119" spans="2:11" ht="21" customHeight="1" x14ac:dyDescent="0.3">
      <c r="B119" s="8">
        <v>10117</v>
      </c>
      <c r="C119" s="10">
        <v>45408</v>
      </c>
      <c r="D119" s="8" t="s">
        <v>17</v>
      </c>
      <c r="E119" s="8" t="s">
        <v>137</v>
      </c>
      <c r="F119" s="8">
        <v>3</v>
      </c>
      <c r="G119" s="9">
        <v>49.99</v>
      </c>
      <c r="H119" s="9">
        <v>149.97</v>
      </c>
      <c r="I119" s="8" t="s">
        <v>19</v>
      </c>
      <c r="J119" s="8" t="s">
        <v>20</v>
      </c>
      <c r="K119" s="8" t="str">
        <f>IF(Table1[[#This Row],[Payment Method]]="PayPal", "Online","Onsite")</f>
        <v>Onsite</v>
      </c>
    </row>
    <row r="120" spans="2:11" ht="21" customHeight="1" x14ac:dyDescent="0.3">
      <c r="B120" s="11">
        <v>10118</v>
      </c>
      <c r="C120" s="12">
        <v>45409</v>
      </c>
      <c r="D120" s="11" t="s">
        <v>21</v>
      </c>
      <c r="E120" s="11" t="s">
        <v>138</v>
      </c>
      <c r="F120" s="11">
        <v>4</v>
      </c>
      <c r="G120" s="13">
        <v>16.989999999999998</v>
      </c>
      <c r="H120" s="13">
        <v>67.959999999999994</v>
      </c>
      <c r="I120" s="11" t="s">
        <v>11</v>
      </c>
      <c r="J120" s="11" t="s">
        <v>12</v>
      </c>
      <c r="K120" s="11" t="str">
        <f>IF(Table1[[#This Row],[Payment Method]]="PayPal", "Online","Onsite")</f>
        <v>Onsite</v>
      </c>
    </row>
    <row r="121" spans="2:11" ht="21" customHeight="1" x14ac:dyDescent="0.3">
      <c r="B121" s="8">
        <v>10119</v>
      </c>
      <c r="C121" s="10">
        <v>45410</v>
      </c>
      <c r="D121" s="8" t="s">
        <v>23</v>
      </c>
      <c r="E121" s="8" t="s">
        <v>139</v>
      </c>
      <c r="F121" s="8">
        <v>2</v>
      </c>
      <c r="G121" s="9">
        <v>14.99</v>
      </c>
      <c r="H121" s="9">
        <v>29.98</v>
      </c>
      <c r="I121" s="8" t="s">
        <v>15</v>
      </c>
      <c r="J121" s="8" t="s">
        <v>16</v>
      </c>
      <c r="K121" s="8" t="str">
        <f>IF(Table1[[#This Row],[Payment Method]]="PayPal", "Online","Onsite")</f>
        <v>Online</v>
      </c>
    </row>
    <row r="122" spans="2:11" ht="21" customHeight="1" x14ac:dyDescent="0.3">
      <c r="B122" s="11">
        <v>10120</v>
      </c>
      <c r="C122" s="12">
        <v>45411</v>
      </c>
      <c r="D122" s="11" t="s">
        <v>25</v>
      </c>
      <c r="E122" s="11" t="s">
        <v>140</v>
      </c>
      <c r="F122" s="11">
        <v>1</v>
      </c>
      <c r="G122" s="13">
        <v>249.99</v>
      </c>
      <c r="H122" s="13">
        <v>249.99</v>
      </c>
      <c r="I122" s="11" t="s">
        <v>19</v>
      </c>
      <c r="J122" s="11" t="s">
        <v>12</v>
      </c>
      <c r="K122" s="11" t="str">
        <f>IF(Table1[[#This Row],[Payment Method]]="PayPal", "Online","Onsite")</f>
        <v>Onsite</v>
      </c>
    </row>
    <row r="123" spans="2:11" ht="21" customHeight="1" x14ac:dyDescent="0.3">
      <c r="B123" s="8">
        <v>10121</v>
      </c>
      <c r="C123" s="10">
        <v>45412</v>
      </c>
      <c r="D123" s="8" t="s">
        <v>9</v>
      </c>
      <c r="E123" s="8" t="s">
        <v>141</v>
      </c>
      <c r="F123" s="8">
        <v>2</v>
      </c>
      <c r="G123" s="9">
        <v>599.99</v>
      </c>
      <c r="H123" s="9">
        <v>1199.98</v>
      </c>
      <c r="I123" s="8" t="s">
        <v>11</v>
      </c>
      <c r="J123" s="8" t="s">
        <v>12</v>
      </c>
      <c r="K123" s="8" t="str">
        <f>IF(Table1[[#This Row],[Payment Method]]="PayPal", "Online","Onsite")</f>
        <v>Onsite</v>
      </c>
    </row>
    <row r="124" spans="2:11" ht="21" customHeight="1" x14ac:dyDescent="0.3">
      <c r="B124" s="11">
        <v>10122</v>
      </c>
      <c r="C124" s="12">
        <v>45413</v>
      </c>
      <c r="D124" s="11" t="s">
        <v>13</v>
      </c>
      <c r="E124" s="11" t="s">
        <v>142</v>
      </c>
      <c r="F124" s="11">
        <v>1</v>
      </c>
      <c r="G124" s="13">
        <v>89.99</v>
      </c>
      <c r="H124" s="13">
        <v>89.99</v>
      </c>
      <c r="I124" s="11" t="s">
        <v>15</v>
      </c>
      <c r="J124" s="11" t="s">
        <v>16</v>
      </c>
      <c r="K124" s="11" t="str">
        <f>IF(Table1[[#This Row],[Payment Method]]="PayPal", "Online","Onsite")</f>
        <v>Online</v>
      </c>
    </row>
    <row r="125" spans="2:11" ht="21" customHeight="1" x14ac:dyDescent="0.3">
      <c r="B125" s="8">
        <v>10123</v>
      </c>
      <c r="C125" s="10">
        <v>45414</v>
      </c>
      <c r="D125" s="8" t="s">
        <v>17</v>
      </c>
      <c r="E125" s="8" t="s">
        <v>143</v>
      </c>
      <c r="F125" s="8">
        <v>5</v>
      </c>
      <c r="G125" s="9">
        <v>12.99</v>
      </c>
      <c r="H125" s="9">
        <v>64.95</v>
      </c>
      <c r="I125" s="8" t="s">
        <v>19</v>
      </c>
      <c r="J125" s="8" t="s">
        <v>20</v>
      </c>
      <c r="K125" s="8" t="str">
        <f>IF(Table1[[#This Row],[Payment Method]]="PayPal", "Online","Onsite")</f>
        <v>Onsite</v>
      </c>
    </row>
    <row r="126" spans="2:11" ht="21" customHeight="1" x14ac:dyDescent="0.3">
      <c r="B126" s="11">
        <v>10124</v>
      </c>
      <c r="C126" s="12">
        <v>45415</v>
      </c>
      <c r="D126" s="11" t="s">
        <v>21</v>
      </c>
      <c r="E126" s="11" t="s">
        <v>144</v>
      </c>
      <c r="F126" s="11">
        <v>3</v>
      </c>
      <c r="G126" s="13">
        <v>14.99</v>
      </c>
      <c r="H126" s="13">
        <v>44.97</v>
      </c>
      <c r="I126" s="11" t="s">
        <v>11</v>
      </c>
      <c r="J126" s="11" t="s">
        <v>12</v>
      </c>
      <c r="K126" s="11" t="str">
        <f>IF(Table1[[#This Row],[Payment Method]]="PayPal", "Online","Onsite")</f>
        <v>Onsite</v>
      </c>
    </row>
    <row r="127" spans="2:11" ht="21" customHeight="1" x14ac:dyDescent="0.3">
      <c r="B127" s="8">
        <v>10125</v>
      </c>
      <c r="C127" s="10">
        <v>45416</v>
      </c>
      <c r="D127" s="8" t="s">
        <v>23</v>
      </c>
      <c r="E127" s="8" t="s">
        <v>145</v>
      </c>
      <c r="F127" s="8">
        <v>1</v>
      </c>
      <c r="G127" s="9">
        <v>30</v>
      </c>
      <c r="H127" s="9">
        <v>30</v>
      </c>
      <c r="I127" s="8" t="s">
        <v>15</v>
      </c>
      <c r="J127" s="8" t="s">
        <v>16</v>
      </c>
      <c r="K127" s="8" t="str">
        <f>IF(Table1[[#This Row],[Payment Method]]="PayPal", "Online","Onsite")</f>
        <v>Online</v>
      </c>
    </row>
    <row r="128" spans="2:11" ht="21" customHeight="1" x14ac:dyDescent="0.3">
      <c r="B128" s="11">
        <v>10126</v>
      </c>
      <c r="C128" s="12">
        <v>45417</v>
      </c>
      <c r="D128" s="11" t="s">
        <v>25</v>
      </c>
      <c r="E128" s="11" t="s">
        <v>146</v>
      </c>
      <c r="F128" s="11">
        <v>1</v>
      </c>
      <c r="G128" s="13">
        <v>199.99</v>
      </c>
      <c r="H128" s="13">
        <v>199.99</v>
      </c>
      <c r="I128" s="11" t="s">
        <v>19</v>
      </c>
      <c r="J128" s="11" t="s">
        <v>12</v>
      </c>
      <c r="K128" s="11" t="str">
        <f>IF(Table1[[#This Row],[Payment Method]]="PayPal", "Online","Onsite")</f>
        <v>Onsite</v>
      </c>
    </row>
    <row r="129" spans="2:11" ht="21" customHeight="1" x14ac:dyDescent="0.3">
      <c r="B129" s="8">
        <v>10127</v>
      </c>
      <c r="C129" s="10">
        <v>45418</v>
      </c>
      <c r="D129" s="8" t="s">
        <v>9</v>
      </c>
      <c r="E129" s="8" t="s">
        <v>147</v>
      </c>
      <c r="F129" s="8">
        <v>1</v>
      </c>
      <c r="G129" s="9">
        <v>499.99</v>
      </c>
      <c r="H129" s="9">
        <v>499.99</v>
      </c>
      <c r="I129" s="8" t="s">
        <v>11</v>
      </c>
      <c r="J129" s="8" t="s">
        <v>12</v>
      </c>
      <c r="K129" s="8" t="str">
        <f>IF(Table1[[#This Row],[Payment Method]]="PayPal", "Online","Onsite")</f>
        <v>Onsite</v>
      </c>
    </row>
    <row r="130" spans="2:11" ht="21" customHeight="1" x14ac:dyDescent="0.3">
      <c r="B130" s="11">
        <v>10128</v>
      </c>
      <c r="C130" s="12">
        <v>45419</v>
      </c>
      <c r="D130" s="11" t="s">
        <v>13</v>
      </c>
      <c r="E130" s="11" t="s">
        <v>37</v>
      </c>
      <c r="F130" s="11">
        <v>2</v>
      </c>
      <c r="G130" s="13">
        <v>399.99</v>
      </c>
      <c r="H130" s="13">
        <v>799.98</v>
      </c>
      <c r="I130" s="11" t="s">
        <v>15</v>
      </c>
      <c r="J130" s="11" t="s">
        <v>16</v>
      </c>
      <c r="K130" s="11" t="str">
        <f>IF(Table1[[#This Row],[Payment Method]]="PayPal", "Online","Onsite")</f>
        <v>Online</v>
      </c>
    </row>
    <row r="131" spans="2:11" ht="21" customHeight="1" x14ac:dyDescent="0.3">
      <c r="B131" s="8">
        <v>10129</v>
      </c>
      <c r="C131" s="10">
        <v>45420</v>
      </c>
      <c r="D131" s="8" t="s">
        <v>17</v>
      </c>
      <c r="E131" s="8" t="s">
        <v>148</v>
      </c>
      <c r="F131" s="8">
        <v>3</v>
      </c>
      <c r="G131" s="9">
        <v>98</v>
      </c>
      <c r="H131" s="9">
        <v>294</v>
      </c>
      <c r="I131" s="8" t="s">
        <v>19</v>
      </c>
      <c r="J131" s="8" t="s">
        <v>20</v>
      </c>
      <c r="K131" s="8" t="str">
        <f>IF(Table1[[#This Row],[Payment Method]]="PayPal", "Online","Onsite")</f>
        <v>Onsite</v>
      </c>
    </row>
    <row r="132" spans="2:11" ht="21" customHeight="1" x14ac:dyDescent="0.3">
      <c r="B132" s="11">
        <v>10130</v>
      </c>
      <c r="C132" s="12">
        <v>45421</v>
      </c>
      <c r="D132" s="11" t="s">
        <v>21</v>
      </c>
      <c r="E132" s="11" t="s">
        <v>149</v>
      </c>
      <c r="F132" s="11">
        <v>2</v>
      </c>
      <c r="G132" s="13">
        <v>8.99</v>
      </c>
      <c r="H132" s="13">
        <v>17.98</v>
      </c>
      <c r="I132" s="11" t="s">
        <v>11</v>
      </c>
      <c r="J132" s="11" t="s">
        <v>12</v>
      </c>
      <c r="K132" s="11" t="str">
        <f>IF(Table1[[#This Row],[Payment Method]]="PayPal", "Online","Onsite")</f>
        <v>Onsite</v>
      </c>
    </row>
    <row r="133" spans="2:11" ht="21" customHeight="1" x14ac:dyDescent="0.3">
      <c r="B133" s="8">
        <v>10131</v>
      </c>
      <c r="C133" s="10">
        <v>45422</v>
      </c>
      <c r="D133" s="8" t="s">
        <v>23</v>
      </c>
      <c r="E133" s="8" t="s">
        <v>150</v>
      </c>
      <c r="F133" s="8">
        <v>1</v>
      </c>
      <c r="G133" s="9">
        <v>36</v>
      </c>
      <c r="H133" s="9">
        <v>36</v>
      </c>
      <c r="I133" s="8" t="s">
        <v>15</v>
      </c>
      <c r="J133" s="8" t="s">
        <v>16</v>
      </c>
      <c r="K133" s="8" t="str">
        <f>IF(Table1[[#This Row],[Payment Method]]="PayPal", "Online","Onsite")</f>
        <v>Online</v>
      </c>
    </row>
    <row r="134" spans="2:11" ht="21" customHeight="1" x14ac:dyDescent="0.3">
      <c r="B134" s="11">
        <v>10132</v>
      </c>
      <c r="C134" s="12">
        <v>45423</v>
      </c>
      <c r="D134" s="11" t="s">
        <v>25</v>
      </c>
      <c r="E134" s="11" t="s">
        <v>151</v>
      </c>
      <c r="F134" s="11">
        <v>4</v>
      </c>
      <c r="G134" s="13">
        <v>39.950000000000003</v>
      </c>
      <c r="H134" s="13">
        <v>159.80000000000001</v>
      </c>
      <c r="I134" s="11" t="s">
        <v>19</v>
      </c>
      <c r="J134" s="11" t="s">
        <v>12</v>
      </c>
      <c r="K134" s="11" t="str">
        <f>IF(Table1[[#This Row],[Payment Method]]="PayPal", "Online","Onsite")</f>
        <v>Onsite</v>
      </c>
    </row>
    <row r="135" spans="2:11" ht="21" customHeight="1" x14ac:dyDescent="0.3">
      <c r="B135" s="8">
        <v>10133</v>
      </c>
      <c r="C135" s="10">
        <v>45424</v>
      </c>
      <c r="D135" s="8" t="s">
        <v>9</v>
      </c>
      <c r="E135" s="8" t="s">
        <v>152</v>
      </c>
      <c r="F135" s="8">
        <v>1</v>
      </c>
      <c r="G135" s="9">
        <v>1299.99</v>
      </c>
      <c r="H135" s="9">
        <v>1299.99</v>
      </c>
      <c r="I135" s="8" t="s">
        <v>11</v>
      </c>
      <c r="J135" s="8" t="s">
        <v>12</v>
      </c>
      <c r="K135" s="8" t="str">
        <f>IF(Table1[[#This Row],[Payment Method]]="PayPal", "Online","Onsite")</f>
        <v>Onsite</v>
      </c>
    </row>
    <row r="136" spans="2:11" ht="21" customHeight="1" x14ac:dyDescent="0.3">
      <c r="B136" s="11">
        <v>10134</v>
      </c>
      <c r="C136" s="12">
        <v>45425</v>
      </c>
      <c r="D136" s="11" t="s">
        <v>13</v>
      </c>
      <c r="E136" s="11" t="s">
        <v>153</v>
      </c>
      <c r="F136" s="11">
        <v>2</v>
      </c>
      <c r="G136" s="13">
        <v>79.989999999999995</v>
      </c>
      <c r="H136" s="13">
        <v>159.97999999999999</v>
      </c>
      <c r="I136" s="11" t="s">
        <v>15</v>
      </c>
      <c r="J136" s="11" t="s">
        <v>16</v>
      </c>
      <c r="K136" s="11" t="str">
        <f>IF(Table1[[#This Row],[Payment Method]]="PayPal", "Online","Onsite")</f>
        <v>Online</v>
      </c>
    </row>
    <row r="137" spans="2:11" ht="21" customHeight="1" x14ac:dyDescent="0.3">
      <c r="B137" s="8">
        <v>10135</v>
      </c>
      <c r="C137" s="10">
        <v>45426</v>
      </c>
      <c r="D137" s="8" t="s">
        <v>17</v>
      </c>
      <c r="E137" s="8" t="s">
        <v>154</v>
      </c>
      <c r="F137" s="8">
        <v>4</v>
      </c>
      <c r="G137" s="9">
        <v>34.99</v>
      </c>
      <c r="H137" s="9">
        <v>139.96</v>
      </c>
      <c r="I137" s="8" t="s">
        <v>19</v>
      </c>
      <c r="J137" s="8" t="s">
        <v>20</v>
      </c>
      <c r="K137" s="8" t="str">
        <f>IF(Table1[[#This Row],[Payment Method]]="PayPal", "Online","Onsite")</f>
        <v>Onsite</v>
      </c>
    </row>
    <row r="138" spans="2:11" ht="21" customHeight="1" x14ac:dyDescent="0.3">
      <c r="B138" s="11">
        <v>10136</v>
      </c>
      <c r="C138" s="12">
        <v>45427</v>
      </c>
      <c r="D138" s="11" t="s">
        <v>21</v>
      </c>
      <c r="E138" s="11" t="s">
        <v>155</v>
      </c>
      <c r="F138" s="11">
        <v>3</v>
      </c>
      <c r="G138" s="13">
        <v>9.99</v>
      </c>
      <c r="H138" s="13">
        <v>29.97</v>
      </c>
      <c r="I138" s="11" t="s">
        <v>11</v>
      </c>
      <c r="J138" s="11" t="s">
        <v>12</v>
      </c>
      <c r="K138" s="11" t="str">
        <f>IF(Table1[[#This Row],[Payment Method]]="PayPal", "Online","Onsite")</f>
        <v>Onsite</v>
      </c>
    </row>
    <row r="139" spans="2:11" ht="21" customHeight="1" x14ac:dyDescent="0.3">
      <c r="B139" s="8">
        <v>10137</v>
      </c>
      <c r="C139" s="10">
        <v>45428</v>
      </c>
      <c r="D139" s="8" t="s">
        <v>23</v>
      </c>
      <c r="E139" s="8" t="s">
        <v>156</v>
      </c>
      <c r="F139" s="8">
        <v>1</v>
      </c>
      <c r="G139" s="9">
        <v>6.8</v>
      </c>
      <c r="H139" s="9">
        <v>6.8</v>
      </c>
      <c r="I139" s="8" t="s">
        <v>15</v>
      </c>
      <c r="J139" s="8" t="s">
        <v>16</v>
      </c>
      <c r="K139" s="8" t="str">
        <f>IF(Table1[[#This Row],[Payment Method]]="PayPal", "Online","Onsite")</f>
        <v>Online</v>
      </c>
    </row>
    <row r="140" spans="2:11" ht="21" customHeight="1" x14ac:dyDescent="0.3">
      <c r="B140" s="11">
        <v>10138</v>
      </c>
      <c r="C140" s="12">
        <v>45429</v>
      </c>
      <c r="D140" s="11" t="s">
        <v>25</v>
      </c>
      <c r="E140" s="11" t="s">
        <v>157</v>
      </c>
      <c r="F140" s="11">
        <v>2</v>
      </c>
      <c r="G140" s="13">
        <v>99.95</v>
      </c>
      <c r="H140" s="13">
        <v>199.9</v>
      </c>
      <c r="I140" s="11" t="s">
        <v>19</v>
      </c>
      <c r="J140" s="11" t="s">
        <v>12</v>
      </c>
      <c r="K140" s="11" t="str">
        <f>IF(Table1[[#This Row],[Payment Method]]="PayPal", "Online","Onsite")</f>
        <v>Onsite</v>
      </c>
    </row>
    <row r="141" spans="2:11" ht="21" customHeight="1" x14ac:dyDescent="0.3">
      <c r="B141" s="8">
        <v>10139</v>
      </c>
      <c r="C141" s="10">
        <v>45430</v>
      </c>
      <c r="D141" s="8" t="s">
        <v>9</v>
      </c>
      <c r="E141" s="8" t="s">
        <v>158</v>
      </c>
      <c r="F141" s="8">
        <v>1</v>
      </c>
      <c r="G141" s="9">
        <v>1499.99</v>
      </c>
      <c r="H141" s="9">
        <v>1499.99</v>
      </c>
      <c r="I141" s="8" t="s">
        <v>11</v>
      </c>
      <c r="J141" s="8" t="s">
        <v>12</v>
      </c>
      <c r="K141" s="8" t="str">
        <f>IF(Table1[[#This Row],[Payment Method]]="PayPal", "Online","Onsite")</f>
        <v>Onsite</v>
      </c>
    </row>
    <row r="142" spans="2:11" ht="21" customHeight="1" x14ac:dyDescent="0.3">
      <c r="B142" s="11">
        <v>10140</v>
      </c>
      <c r="C142" s="12">
        <v>45431</v>
      </c>
      <c r="D142" s="11" t="s">
        <v>13</v>
      </c>
      <c r="E142" s="11" t="s">
        <v>159</v>
      </c>
      <c r="F142" s="11">
        <v>1</v>
      </c>
      <c r="G142" s="13">
        <v>139.99</v>
      </c>
      <c r="H142" s="13">
        <v>139.99</v>
      </c>
      <c r="I142" s="11" t="s">
        <v>15</v>
      </c>
      <c r="J142" s="11" t="s">
        <v>16</v>
      </c>
      <c r="K142" s="11" t="str">
        <f>IF(Table1[[#This Row],[Payment Method]]="PayPal", "Online","Onsite")</f>
        <v>Online</v>
      </c>
    </row>
    <row r="143" spans="2:11" ht="21" customHeight="1" x14ac:dyDescent="0.3">
      <c r="B143" s="8">
        <v>10141</v>
      </c>
      <c r="C143" s="10">
        <v>45432</v>
      </c>
      <c r="D143" s="8" t="s">
        <v>17</v>
      </c>
      <c r="E143" s="8" t="s">
        <v>160</v>
      </c>
      <c r="F143" s="8">
        <v>3</v>
      </c>
      <c r="G143" s="9">
        <v>44.99</v>
      </c>
      <c r="H143" s="9">
        <v>134.97</v>
      </c>
      <c r="I143" s="8" t="s">
        <v>19</v>
      </c>
      <c r="J143" s="8" t="s">
        <v>20</v>
      </c>
      <c r="K143" s="8" t="str">
        <f>IF(Table1[[#This Row],[Payment Method]]="PayPal", "Online","Onsite")</f>
        <v>Onsite</v>
      </c>
    </row>
    <row r="144" spans="2:11" ht="21" customHeight="1" x14ac:dyDescent="0.3">
      <c r="B144" s="11">
        <v>10142</v>
      </c>
      <c r="C144" s="12">
        <v>45433</v>
      </c>
      <c r="D144" s="11" t="s">
        <v>21</v>
      </c>
      <c r="E144" s="11" t="s">
        <v>161</v>
      </c>
      <c r="F144" s="11">
        <v>2</v>
      </c>
      <c r="G144" s="13">
        <v>11.99</v>
      </c>
      <c r="H144" s="13">
        <v>23.98</v>
      </c>
      <c r="I144" s="11" t="s">
        <v>11</v>
      </c>
      <c r="J144" s="11" t="s">
        <v>12</v>
      </c>
      <c r="K144" s="11" t="str">
        <f>IF(Table1[[#This Row],[Payment Method]]="PayPal", "Online","Onsite")</f>
        <v>Onsite</v>
      </c>
    </row>
    <row r="145" spans="2:11" ht="21" customHeight="1" x14ac:dyDescent="0.3">
      <c r="B145" s="8">
        <v>10143</v>
      </c>
      <c r="C145" s="10">
        <v>45434</v>
      </c>
      <c r="D145" s="8" t="s">
        <v>23</v>
      </c>
      <c r="E145" s="8" t="s">
        <v>162</v>
      </c>
      <c r="F145" s="8">
        <v>1</v>
      </c>
      <c r="G145" s="9">
        <v>29.5</v>
      </c>
      <c r="H145" s="9">
        <v>29.5</v>
      </c>
      <c r="I145" s="8" t="s">
        <v>15</v>
      </c>
      <c r="J145" s="8" t="s">
        <v>16</v>
      </c>
      <c r="K145" s="8" t="str">
        <f>IF(Table1[[#This Row],[Payment Method]]="PayPal", "Online","Onsite")</f>
        <v>Online</v>
      </c>
    </row>
    <row r="146" spans="2:11" ht="21" customHeight="1" x14ac:dyDescent="0.3">
      <c r="B146" s="11">
        <v>10144</v>
      </c>
      <c r="C146" s="12">
        <v>45435</v>
      </c>
      <c r="D146" s="11" t="s">
        <v>25</v>
      </c>
      <c r="E146" s="11" t="s">
        <v>163</v>
      </c>
      <c r="F146" s="11">
        <v>1</v>
      </c>
      <c r="G146" s="13">
        <v>299.99</v>
      </c>
      <c r="H146" s="13">
        <v>299.99</v>
      </c>
      <c r="I146" s="11" t="s">
        <v>19</v>
      </c>
      <c r="J146" s="11" t="s">
        <v>12</v>
      </c>
      <c r="K146" s="11" t="str">
        <f>IF(Table1[[#This Row],[Payment Method]]="PayPal", "Online","Onsite")</f>
        <v>Onsite</v>
      </c>
    </row>
    <row r="147" spans="2:11" ht="21" customHeight="1" x14ac:dyDescent="0.3">
      <c r="B147" s="8">
        <v>10145</v>
      </c>
      <c r="C147" s="10">
        <v>45436</v>
      </c>
      <c r="D147" s="8" t="s">
        <v>9</v>
      </c>
      <c r="E147" s="8" t="s">
        <v>164</v>
      </c>
      <c r="F147" s="8">
        <v>1</v>
      </c>
      <c r="G147" s="9">
        <v>549</v>
      </c>
      <c r="H147" s="9">
        <v>549</v>
      </c>
      <c r="I147" s="8" t="s">
        <v>11</v>
      </c>
      <c r="J147" s="8" t="s">
        <v>12</v>
      </c>
      <c r="K147" s="8" t="str">
        <f>IF(Table1[[#This Row],[Payment Method]]="PayPal", "Online","Onsite")</f>
        <v>Onsite</v>
      </c>
    </row>
    <row r="148" spans="2:11" ht="21" customHeight="1" x14ac:dyDescent="0.3">
      <c r="B148" s="11">
        <v>10146</v>
      </c>
      <c r="C148" s="12">
        <v>45437</v>
      </c>
      <c r="D148" s="11" t="s">
        <v>13</v>
      </c>
      <c r="E148" s="11" t="s">
        <v>165</v>
      </c>
      <c r="F148" s="11">
        <v>2</v>
      </c>
      <c r="G148" s="13">
        <v>199.95</v>
      </c>
      <c r="H148" s="13">
        <v>399.9</v>
      </c>
      <c r="I148" s="11" t="s">
        <v>15</v>
      </c>
      <c r="J148" s="11" t="s">
        <v>16</v>
      </c>
      <c r="K148" s="11" t="str">
        <f>IF(Table1[[#This Row],[Payment Method]]="PayPal", "Online","Onsite")</f>
        <v>Online</v>
      </c>
    </row>
    <row r="149" spans="2:11" ht="21" customHeight="1" x14ac:dyDescent="0.3">
      <c r="B149" s="8">
        <v>10147</v>
      </c>
      <c r="C149" s="10">
        <v>45438</v>
      </c>
      <c r="D149" s="8" t="s">
        <v>17</v>
      </c>
      <c r="E149" s="8" t="s">
        <v>166</v>
      </c>
      <c r="F149" s="8">
        <v>2</v>
      </c>
      <c r="G149" s="9">
        <v>98</v>
      </c>
      <c r="H149" s="9">
        <v>196</v>
      </c>
      <c r="I149" s="8" t="s">
        <v>19</v>
      </c>
      <c r="J149" s="8" t="s">
        <v>20</v>
      </c>
      <c r="K149" s="8" t="str">
        <f>IF(Table1[[#This Row],[Payment Method]]="PayPal", "Online","Onsite")</f>
        <v>Onsite</v>
      </c>
    </row>
    <row r="150" spans="2:11" ht="21" customHeight="1" x14ac:dyDescent="0.3">
      <c r="B150" s="11">
        <v>10148</v>
      </c>
      <c r="C150" s="12">
        <v>45439</v>
      </c>
      <c r="D150" s="11" t="s">
        <v>21</v>
      </c>
      <c r="E150" s="11" t="s">
        <v>167</v>
      </c>
      <c r="F150" s="11">
        <v>3</v>
      </c>
      <c r="G150" s="13">
        <v>10.99</v>
      </c>
      <c r="H150" s="13">
        <v>32.97</v>
      </c>
      <c r="I150" s="11" t="s">
        <v>11</v>
      </c>
      <c r="J150" s="11" t="s">
        <v>12</v>
      </c>
      <c r="K150" s="11" t="str">
        <f>IF(Table1[[#This Row],[Payment Method]]="PayPal", "Online","Onsite")</f>
        <v>Onsite</v>
      </c>
    </row>
    <row r="151" spans="2:11" ht="21" customHeight="1" x14ac:dyDescent="0.3">
      <c r="B151" s="8">
        <v>10149</v>
      </c>
      <c r="C151" s="10">
        <v>45440</v>
      </c>
      <c r="D151" s="8" t="s">
        <v>23</v>
      </c>
      <c r="E151" s="8" t="s">
        <v>168</v>
      </c>
      <c r="F151" s="8">
        <v>1</v>
      </c>
      <c r="G151" s="9">
        <v>25</v>
      </c>
      <c r="H151" s="9">
        <v>25</v>
      </c>
      <c r="I151" s="8" t="s">
        <v>15</v>
      </c>
      <c r="J151" s="8" t="s">
        <v>16</v>
      </c>
      <c r="K151" s="8" t="str">
        <f>IF(Table1[[#This Row],[Payment Method]]="PayPal", "Online","Onsite")</f>
        <v>Online</v>
      </c>
    </row>
    <row r="152" spans="2:11" ht="21" customHeight="1" x14ac:dyDescent="0.3">
      <c r="B152" s="11">
        <v>10150</v>
      </c>
      <c r="C152" s="12">
        <v>45441</v>
      </c>
      <c r="D152" s="11" t="s">
        <v>25</v>
      </c>
      <c r="E152" s="11" t="s">
        <v>169</v>
      </c>
      <c r="F152" s="11">
        <v>2</v>
      </c>
      <c r="G152" s="13">
        <v>149.99</v>
      </c>
      <c r="H152" s="13">
        <v>299.98</v>
      </c>
      <c r="I152" s="11" t="s">
        <v>19</v>
      </c>
      <c r="J152" s="11" t="s">
        <v>12</v>
      </c>
      <c r="K152" s="11" t="str">
        <f>IF(Table1[[#This Row],[Payment Method]]="PayPal", "Online","Onsite")</f>
        <v>Onsite</v>
      </c>
    </row>
    <row r="153" spans="2:11" ht="21" customHeight="1" x14ac:dyDescent="0.3">
      <c r="B153" s="8">
        <v>10151</v>
      </c>
      <c r="C153" s="10">
        <v>45442</v>
      </c>
      <c r="D153" s="8" t="s">
        <v>9</v>
      </c>
      <c r="E153" s="8" t="s">
        <v>51</v>
      </c>
      <c r="F153" s="8">
        <v>1</v>
      </c>
      <c r="G153" s="9">
        <v>349.99</v>
      </c>
      <c r="H153" s="9">
        <v>349.99</v>
      </c>
      <c r="I153" s="8" t="s">
        <v>11</v>
      </c>
      <c r="J153" s="8" t="s">
        <v>12</v>
      </c>
      <c r="K153" s="8" t="str">
        <f>IF(Table1[[#This Row],[Payment Method]]="PayPal", "Online","Onsite")</f>
        <v>Onsite</v>
      </c>
    </row>
    <row r="154" spans="2:11" ht="21" customHeight="1" x14ac:dyDescent="0.3">
      <c r="B154" s="11">
        <v>10152</v>
      </c>
      <c r="C154" s="12">
        <v>45443</v>
      </c>
      <c r="D154" s="11" t="s">
        <v>13</v>
      </c>
      <c r="E154" s="11" t="s">
        <v>170</v>
      </c>
      <c r="F154" s="11">
        <v>2</v>
      </c>
      <c r="G154" s="13">
        <v>199.99</v>
      </c>
      <c r="H154" s="13">
        <v>399.98</v>
      </c>
      <c r="I154" s="11" t="s">
        <v>15</v>
      </c>
      <c r="J154" s="11" t="s">
        <v>16</v>
      </c>
      <c r="K154" s="11" t="str">
        <f>IF(Table1[[#This Row],[Payment Method]]="PayPal", "Online","Onsite")</f>
        <v>Online</v>
      </c>
    </row>
    <row r="155" spans="2:11" ht="21" customHeight="1" x14ac:dyDescent="0.3">
      <c r="B155" s="8">
        <v>10153</v>
      </c>
      <c r="C155" s="10">
        <v>45444</v>
      </c>
      <c r="D155" s="8" t="s">
        <v>17</v>
      </c>
      <c r="E155" s="8" t="s">
        <v>171</v>
      </c>
      <c r="F155" s="8">
        <v>3</v>
      </c>
      <c r="G155" s="9">
        <v>54.99</v>
      </c>
      <c r="H155" s="9">
        <v>164.97</v>
      </c>
      <c r="I155" s="8" t="s">
        <v>19</v>
      </c>
      <c r="J155" s="8" t="s">
        <v>20</v>
      </c>
      <c r="K155" s="8" t="str">
        <f>IF(Table1[[#This Row],[Payment Method]]="PayPal", "Online","Onsite")</f>
        <v>Onsite</v>
      </c>
    </row>
    <row r="156" spans="2:11" ht="21" customHeight="1" x14ac:dyDescent="0.3">
      <c r="B156" s="11">
        <v>10154</v>
      </c>
      <c r="C156" s="12">
        <v>45445</v>
      </c>
      <c r="D156" s="11" t="s">
        <v>21</v>
      </c>
      <c r="E156" s="11" t="s">
        <v>172</v>
      </c>
      <c r="F156" s="11">
        <v>2</v>
      </c>
      <c r="G156" s="13">
        <v>16.989999999999998</v>
      </c>
      <c r="H156" s="13">
        <v>33.979999999999997</v>
      </c>
      <c r="I156" s="11" t="s">
        <v>11</v>
      </c>
      <c r="J156" s="11" t="s">
        <v>12</v>
      </c>
      <c r="K156" s="11" t="str">
        <f>IF(Table1[[#This Row],[Payment Method]]="PayPal", "Online","Onsite")</f>
        <v>Onsite</v>
      </c>
    </row>
    <row r="157" spans="2:11" ht="21" customHeight="1" x14ac:dyDescent="0.3">
      <c r="B157" s="8">
        <v>10155</v>
      </c>
      <c r="C157" s="10">
        <v>45446</v>
      </c>
      <c r="D157" s="8" t="s">
        <v>23</v>
      </c>
      <c r="E157" s="8" t="s">
        <v>173</v>
      </c>
      <c r="F157" s="8">
        <v>1</v>
      </c>
      <c r="G157" s="9">
        <v>59</v>
      </c>
      <c r="H157" s="9">
        <v>59</v>
      </c>
      <c r="I157" s="8" t="s">
        <v>15</v>
      </c>
      <c r="J157" s="8" t="s">
        <v>16</v>
      </c>
      <c r="K157" s="8" t="str">
        <f>IF(Table1[[#This Row],[Payment Method]]="PayPal", "Online","Onsite")</f>
        <v>Online</v>
      </c>
    </row>
    <row r="158" spans="2:11" ht="21" customHeight="1" x14ac:dyDescent="0.3">
      <c r="B158" s="11">
        <v>10156</v>
      </c>
      <c r="C158" s="12">
        <v>45447</v>
      </c>
      <c r="D158" s="11" t="s">
        <v>25</v>
      </c>
      <c r="E158" s="11" t="s">
        <v>174</v>
      </c>
      <c r="F158" s="11">
        <v>1</v>
      </c>
      <c r="G158" s="13">
        <v>299.99</v>
      </c>
      <c r="H158" s="13">
        <v>299.99</v>
      </c>
      <c r="I158" s="11" t="s">
        <v>19</v>
      </c>
      <c r="J158" s="11" t="s">
        <v>12</v>
      </c>
      <c r="K158" s="11" t="str">
        <f>IF(Table1[[#This Row],[Payment Method]]="PayPal", "Online","Onsite")</f>
        <v>Onsite</v>
      </c>
    </row>
    <row r="159" spans="2:11" ht="21" customHeight="1" x14ac:dyDescent="0.3">
      <c r="B159" s="8">
        <v>10157</v>
      </c>
      <c r="C159" s="10">
        <v>45448</v>
      </c>
      <c r="D159" s="8" t="s">
        <v>9</v>
      </c>
      <c r="E159" s="8" t="s">
        <v>175</v>
      </c>
      <c r="F159" s="8">
        <v>1</v>
      </c>
      <c r="G159" s="9">
        <v>899.99</v>
      </c>
      <c r="H159" s="9">
        <v>899.99</v>
      </c>
      <c r="I159" s="8" t="s">
        <v>11</v>
      </c>
      <c r="J159" s="8" t="s">
        <v>12</v>
      </c>
      <c r="K159" s="8" t="str">
        <f>IF(Table1[[#This Row],[Payment Method]]="PayPal", "Online","Onsite")</f>
        <v>Onsite</v>
      </c>
    </row>
    <row r="160" spans="2:11" ht="21" customHeight="1" x14ac:dyDescent="0.3">
      <c r="B160" s="11">
        <v>10158</v>
      </c>
      <c r="C160" s="12">
        <v>45449</v>
      </c>
      <c r="D160" s="11" t="s">
        <v>13</v>
      </c>
      <c r="E160" s="11" t="s">
        <v>176</v>
      </c>
      <c r="F160" s="11">
        <v>1</v>
      </c>
      <c r="G160" s="13">
        <v>499.95</v>
      </c>
      <c r="H160" s="13">
        <v>499.95</v>
      </c>
      <c r="I160" s="11" t="s">
        <v>15</v>
      </c>
      <c r="J160" s="11" t="s">
        <v>16</v>
      </c>
      <c r="K160" s="11" t="str">
        <f>IF(Table1[[#This Row],[Payment Method]]="PayPal", "Online","Onsite")</f>
        <v>Online</v>
      </c>
    </row>
    <row r="161" spans="2:11" ht="21" customHeight="1" x14ac:dyDescent="0.3">
      <c r="B161" s="8">
        <v>10159</v>
      </c>
      <c r="C161" s="10">
        <v>45450</v>
      </c>
      <c r="D161" s="8" t="s">
        <v>17</v>
      </c>
      <c r="E161" s="8" t="s">
        <v>177</v>
      </c>
      <c r="F161" s="8">
        <v>4</v>
      </c>
      <c r="G161" s="9">
        <v>24.99</v>
      </c>
      <c r="H161" s="9">
        <v>99.96</v>
      </c>
      <c r="I161" s="8" t="s">
        <v>19</v>
      </c>
      <c r="J161" s="8" t="s">
        <v>20</v>
      </c>
      <c r="K161" s="8" t="str">
        <f>IF(Table1[[#This Row],[Payment Method]]="PayPal", "Online","Onsite")</f>
        <v>Onsite</v>
      </c>
    </row>
    <row r="162" spans="2:11" ht="21" customHeight="1" x14ac:dyDescent="0.3">
      <c r="B162" s="11">
        <v>10160</v>
      </c>
      <c r="C162" s="12">
        <v>45451</v>
      </c>
      <c r="D162" s="11" t="s">
        <v>21</v>
      </c>
      <c r="E162" s="11" t="s">
        <v>178</v>
      </c>
      <c r="F162" s="11">
        <v>3</v>
      </c>
      <c r="G162" s="13">
        <v>7.99</v>
      </c>
      <c r="H162" s="13">
        <v>23.97</v>
      </c>
      <c r="I162" s="11" t="s">
        <v>11</v>
      </c>
      <c r="J162" s="11" t="s">
        <v>12</v>
      </c>
      <c r="K162" s="11" t="str">
        <f>IF(Table1[[#This Row],[Payment Method]]="PayPal", "Online","Onsite")</f>
        <v>Onsite</v>
      </c>
    </row>
    <row r="163" spans="2:11" ht="21" customHeight="1" x14ac:dyDescent="0.3">
      <c r="B163" s="8">
        <v>10161</v>
      </c>
      <c r="C163" s="10">
        <v>45452</v>
      </c>
      <c r="D163" s="8" t="s">
        <v>23</v>
      </c>
      <c r="E163" s="8" t="s">
        <v>179</v>
      </c>
      <c r="F163" s="8">
        <v>1</v>
      </c>
      <c r="G163" s="9">
        <v>36</v>
      </c>
      <c r="H163" s="9">
        <v>36</v>
      </c>
      <c r="I163" s="8" t="s">
        <v>15</v>
      </c>
      <c r="J163" s="8" t="s">
        <v>16</v>
      </c>
      <c r="K163" s="8" t="str">
        <f>IF(Table1[[#This Row],[Payment Method]]="PayPal", "Online","Onsite")</f>
        <v>Online</v>
      </c>
    </row>
    <row r="164" spans="2:11" ht="21" customHeight="1" x14ac:dyDescent="0.3">
      <c r="B164" s="11">
        <v>10162</v>
      </c>
      <c r="C164" s="12">
        <v>45453</v>
      </c>
      <c r="D164" s="11" t="s">
        <v>25</v>
      </c>
      <c r="E164" s="11" t="s">
        <v>180</v>
      </c>
      <c r="F164" s="11">
        <v>2</v>
      </c>
      <c r="G164" s="13">
        <v>34.99</v>
      </c>
      <c r="H164" s="13">
        <v>69.98</v>
      </c>
      <c r="I164" s="11" t="s">
        <v>19</v>
      </c>
      <c r="J164" s="11" t="s">
        <v>12</v>
      </c>
      <c r="K164" s="11" t="str">
        <f>IF(Table1[[#This Row],[Payment Method]]="PayPal", "Online","Onsite")</f>
        <v>Onsite</v>
      </c>
    </row>
    <row r="165" spans="2:11" ht="21" customHeight="1" x14ac:dyDescent="0.3">
      <c r="B165" s="8">
        <v>10163</v>
      </c>
      <c r="C165" s="10">
        <v>45454</v>
      </c>
      <c r="D165" s="8" t="s">
        <v>9</v>
      </c>
      <c r="E165" s="8" t="s">
        <v>181</v>
      </c>
      <c r="F165" s="8">
        <v>1</v>
      </c>
      <c r="G165" s="9">
        <v>1199.99</v>
      </c>
      <c r="H165" s="9">
        <v>1199.99</v>
      </c>
      <c r="I165" s="8" t="s">
        <v>11</v>
      </c>
      <c r="J165" s="8" t="s">
        <v>12</v>
      </c>
      <c r="K165" s="8" t="str">
        <f>IF(Table1[[#This Row],[Payment Method]]="PayPal", "Online","Onsite")</f>
        <v>Onsite</v>
      </c>
    </row>
    <row r="166" spans="2:11" ht="21" customHeight="1" x14ac:dyDescent="0.3">
      <c r="B166" s="11">
        <v>10164</v>
      </c>
      <c r="C166" s="12">
        <v>45455</v>
      </c>
      <c r="D166" s="11" t="s">
        <v>13</v>
      </c>
      <c r="E166" s="11" t="s">
        <v>182</v>
      </c>
      <c r="F166" s="11">
        <v>1</v>
      </c>
      <c r="G166" s="13">
        <v>199.99</v>
      </c>
      <c r="H166" s="13">
        <v>199.99</v>
      </c>
      <c r="I166" s="11" t="s">
        <v>15</v>
      </c>
      <c r="J166" s="11" t="s">
        <v>16</v>
      </c>
      <c r="K166" s="11" t="str">
        <f>IF(Table1[[#This Row],[Payment Method]]="PayPal", "Online","Onsite")</f>
        <v>Online</v>
      </c>
    </row>
    <row r="167" spans="2:11" ht="21" customHeight="1" x14ac:dyDescent="0.3">
      <c r="B167" s="8">
        <v>10165</v>
      </c>
      <c r="C167" s="10">
        <v>45456</v>
      </c>
      <c r="D167" s="8" t="s">
        <v>17</v>
      </c>
      <c r="E167" s="8" t="s">
        <v>183</v>
      </c>
      <c r="F167" s="8">
        <v>5</v>
      </c>
      <c r="G167" s="9">
        <v>29.99</v>
      </c>
      <c r="H167" s="9">
        <v>149.94999999999999</v>
      </c>
      <c r="I167" s="8" t="s">
        <v>19</v>
      </c>
      <c r="J167" s="8" t="s">
        <v>20</v>
      </c>
      <c r="K167" s="8" t="str">
        <f>IF(Table1[[#This Row],[Payment Method]]="PayPal", "Online","Onsite")</f>
        <v>Onsite</v>
      </c>
    </row>
    <row r="168" spans="2:11" ht="21" customHeight="1" x14ac:dyDescent="0.3">
      <c r="B168" s="11">
        <v>10166</v>
      </c>
      <c r="C168" s="12">
        <v>45457</v>
      </c>
      <c r="D168" s="11" t="s">
        <v>21</v>
      </c>
      <c r="E168" s="11" t="s">
        <v>184</v>
      </c>
      <c r="F168" s="11">
        <v>4</v>
      </c>
      <c r="G168" s="13">
        <v>8.99</v>
      </c>
      <c r="H168" s="13">
        <v>35.96</v>
      </c>
      <c r="I168" s="11" t="s">
        <v>11</v>
      </c>
      <c r="J168" s="11" t="s">
        <v>12</v>
      </c>
      <c r="K168" s="11" t="str">
        <f>IF(Table1[[#This Row],[Payment Method]]="PayPal", "Online","Onsite")</f>
        <v>Onsite</v>
      </c>
    </row>
    <row r="169" spans="2:11" ht="21" customHeight="1" x14ac:dyDescent="0.3">
      <c r="B169" s="8">
        <v>10167</v>
      </c>
      <c r="C169" s="10">
        <v>45458</v>
      </c>
      <c r="D169" s="8" t="s">
        <v>23</v>
      </c>
      <c r="E169" s="8" t="s">
        <v>185</v>
      </c>
      <c r="F169" s="8">
        <v>1</v>
      </c>
      <c r="G169" s="9">
        <v>16.989999999999998</v>
      </c>
      <c r="H169" s="9">
        <v>16.989999999999998</v>
      </c>
      <c r="I169" s="8" t="s">
        <v>15</v>
      </c>
      <c r="J169" s="8" t="s">
        <v>16</v>
      </c>
      <c r="K169" s="8" t="str">
        <f>IF(Table1[[#This Row],[Payment Method]]="PayPal", "Online","Onsite")</f>
        <v>Online</v>
      </c>
    </row>
    <row r="170" spans="2:11" ht="21" customHeight="1" x14ac:dyDescent="0.3">
      <c r="B170" s="11">
        <v>10168</v>
      </c>
      <c r="C170" s="12">
        <v>45459</v>
      </c>
      <c r="D170" s="11" t="s">
        <v>25</v>
      </c>
      <c r="E170" s="11" t="s">
        <v>186</v>
      </c>
      <c r="F170" s="11">
        <v>3</v>
      </c>
      <c r="G170" s="13">
        <v>49.99</v>
      </c>
      <c r="H170" s="13">
        <v>149.97</v>
      </c>
      <c r="I170" s="11" t="s">
        <v>19</v>
      </c>
      <c r="J170" s="11" t="s">
        <v>12</v>
      </c>
      <c r="K170" s="11" t="str">
        <f>IF(Table1[[#This Row],[Payment Method]]="PayPal", "Online","Onsite")</f>
        <v>Onsite</v>
      </c>
    </row>
    <row r="171" spans="2:11" ht="21" customHeight="1" x14ac:dyDescent="0.3">
      <c r="B171" s="8">
        <v>10169</v>
      </c>
      <c r="C171" s="10">
        <v>45460</v>
      </c>
      <c r="D171" s="8" t="s">
        <v>9</v>
      </c>
      <c r="E171" s="8" t="s">
        <v>187</v>
      </c>
      <c r="F171" s="8">
        <v>1</v>
      </c>
      <c r="G171" s="9">
        <v>699.99</v>
      </c>
      <c r="H171" s="9">
        <v>699.99</v>
      </c>
      <c r="I171" s="8" t="s">
        <v>11</v>
      </c>
      <c r="J171" s="8" t="s">
        <v>12</v>
      </c>
      <c r="K171" s="8" t="str">
        <f>IF(Table1[[#This Row],[Payment Method]]="PayPal", "Online","Onsite")</f>
        <v>Onsite</v>
      </c>
    </row>
    <row r="172" spans="2:11" ht="21" customHeight="1" x14ac:dyDescent="0.3">
      <c r="B172" s="11">
        <v>10170</v>
      </c>
      <c r="C172" s="12">
        <v>45461</v>
      </c>
      <c r="D172" s="11" t="s">
        <v>13</v>
      </c>
      <c r="E172" s="11" t="s">
        <v>188</v>
      </c>
      <c r="F172" s="11">
        <v>2</v>
      </c>
      <c r="G172" s="13">
        <v>139.99</v>
      </c>
      <c r="H172" s="13">
        <v>279.98</v>
      </c>
      <c r="I172" s="11" t="s">
        <v>15</v>
      </c>
      <c r="J172" s="11" t="s">
        <v>16</v>
      </c>
      <c r="K172" s="11" t="str">
        <f>IF(Table1[[#This Row],[Payment Method]]="PayPal", "Online","Onsite")</f>
        <v>Online</v>
      </c>
    </row>
    <row r="173" spans="2:11" ht="21" customHeight="1" x14ac:dyDescent="0.3">
      <c r="B173" s="8">
        <v>10171</v>
      </c>
      <c r="C173" s="10">
        <v>45462</v>
      </c>
      <c r="D173" s="8" t="s">
        <v>17</v>
      </c>
      <c r="E173" s="8" t="s">
        <v>189</v>
      </c>
      <c r="F173" s="8">
        <v>3</v>
      </c>
      <c r="G173" s="9">
        <v>34.99</v>
      </c>
      <c r="H173" s="9">
        <v>104.97</v>
      </c>
      <c r="I173" s="8" t="s">
        <v>19</v>
      </c>
      <c r="J173" s="8" t="s">
        <v>20</v>
      </c>
      <c r="K173" s="8" t="str">
        <f>IF(Table1[[#This Row],[Payment Method]]="PayPal", "Online","Onsite")</f>
        <v>Onsite</v>
      </c>
    </row>
    <row r="174" spans="2:11" ht="21" customHeight="1" x14ac:dyDescent="0.3">
      <c r="B174" s="11">
        <v>10172</v>
      </c>
      <c r="C174" s="12">
        <v>45463</v>
      </c>
      <c r="D174" s="11" t="s">
        <v>21</v>
      </c>
      <c r="E174" s="11" t="s">
        <v>190</v>
      </c>
      <c r="F174" s="11">
        <v>2</v>
      </c>
      <c r="G174" s="13">
        <v>9.99</v>
      </c>
      <c r="H174" s="13">
        <v>19.98</v>
      </c>
      <c r="I174" s="11" t="s">
        <v>11</v>
      </c>
      <c r="J174" s="11" t="s">
        <v>12</v>
      </c>
      <c r="K174" s="11" t="str">
        <f>IF(Table1[[#This Row],[Payment Method]]="PayPal", "Online","Onsite")</f>
        <v>Onsite</v>
      </c>
    </row>
    <row r="175" spans="2:11" ht="21" customHeight="1" x14ac:dyDescent="0.3">
      <c r="B175" s="8">
        <v>10173</v>
      </c>
      <c r="C175" s="10">
        <v>45464</v>
      </c>
      <c r="D175" s="8" t="s">
        <v>23</v>
      </c>
      <c r="E175" s="8" t="s">
        <v>191</v>
      </c>
      <c r="F175" s="8">
        <v>1</v>
      </c>
      <c r="G175" s="9">
        <v>29.5</v>
      </c>
      <c r="H175" s="9">
        <v>29.5</v>
      </c>
      <c r="I175" s="8" t="s">
        <v>15</v>
      </c>
      <c r="J175" s="8" t="s">
        <v>16</v>
      </c>
      <c r="K175" s="8" t="str">
        <f>IF(Table1[[#This Row],[Payment Method]]="PayPal", "Online","Onsite")</f>
        <v>Online</v>
      </c>
    </row>
    <row r="176" spans="2:11" ht="21" customHeight="1" x14ac:dyDescent="0.3">
      <c r="B176" s="11">
        <v>10174</v>
      </c>
      <c r="C176" s="12">
        <v>45465</v>
      </c>
      <c r="D176" s="11" t="s">
        <v>25</v>
      </c>
      <c r="E176" s="11" t="s">
        <v>192</v>
      </c>
      <c r="F176" s="11">
        <v>1</v>
      </c>
      <c r="G176" s="13">
        <v>699.99</v>
      </c>
      <c r="H176" s="13">
        <v>699.99</v>
      </c>
      <c r="I176" s="11" t="s">
        <v>19</v>
      </c>
      <c r="J176" s="11" t="s">
        <v>12</v>
      </c>
      <c r="K176" s="11" t="str">
        <f>IF(Table1[[#This Row],[Payment Method]]="PayPal", "Online","Onsite")</f>
        <v>Onsite</v>
      </c>
    </row>
    <row r="177" spans="2:11" ht="21" customHeight="1" x14ac:dyDescent="0.3">
      <c r="B177" s="8">
        <v>10175</v>
      </c>
      <c r="C177" s="10">
        <v>45466</v>
      </c>
      <c r="D177" s="8" t="s">
        <v>9</v>
      </c>
      <c r="E177" s="8" t="s">
        <v>193</v>
      </c>
      <c r="F177" s="8">
        <v>3</v>
      </c>
      <c r="G177" s="9">
        <v>49.99</v>
      </c>
      <c r="H177" s="9">
        <v>149.97</v>
      </c>
      <c r="I177" s="8" t="s">
        <v>11</v>
      </c>
      <c r="J177" s="8" t="s">
        <v>12</v>
      </c>
      <c r="K177" s="8" t="str">
        <f>IF(Table1[[#This Row],[Payment Method]]="PayPal", "Online","Onsite")</f>
        <v>Onsite</v>
      </c>
    </row>
    <row r="178" spans="2:11" ht="21" customHeight="1" x14ac:dyDescent="0.3">
      <c r="B178" s="11">
        <v>10176</v>
      </c>
      <c r="C178" s="12">
        <v>45467</v>
      </c>
      <c r="D178" s="11" t="s">
        <v>13</v>
      </c>
      <c r="E178" s="11" t="s">
        <v>194</v>
      </c>
      <c r="F178" s="11">
        <v>2</v>
      </c>
      <c r="G178" s="13">
        <v>49.99</v>
      </c>
      <c r="H178" s="13">
        <v>99.98</v>
      </c>
      <c r="I178" s="11" t="s">
        <v>15</v>
      </c>
      <c r="J178" s="11" t="s">
        <v>16</v>
      </c>
      <c r="K178" s="11" t="str">
        <f>IF(Table1[[#This Row],[Payment Method]]="PayPal", "Online","Onsite")</f>
        <v>Online</v>
      </c>
    </row>
    <row r="179" spans="2:11" ht="21" customHeight="1" x14ac:dyDescent="0.3">
      <c r="B179" s="8">
        <v>10177</v>
      </c>
      <c r="C179" s="10">
        <v>45468</v>
      </c>
      <c r="D179" s="8" t="s">
        <v>17</v>
      </c>
      <c r="E179" s="8" t="s">
        <v>195</v>
      </c>
      <c r="F179" s="8">
        <v>4</v>
      </c>
      <c r="G179" s="9">
        <v>14.9</v>
      </c>
      <c r="H179" s="9">
        <v>59.6</v>
      </c>
      <c r="I179" s="8" t="s">
        <v>19</v>
      </c>
      <c r="J179" s="8" t="s">
        <v>20</v>
      </c>
      <c r="K179" s="8" t="str">
        <f>IF(Table1[[#This Row],[Payment Method]]="PayPal", "Online","Onsite")</f>
        <v>Onsite</v>
      </c>
    </row>
    <row r="180" spans="2:11" ht="21" customHeight="1" x14ac:dyDescent="0.3">
      <c r="B180" s="11">
        <v>10178</v>
      </c>
      <c r="C180" s="12">
        <v>45469</v>
      </c>
      <c r="D180" s="11" t="s">
        <v>21</v>
      </c>
      <c r="E180" s="11" t="s">
        <v>196</v>
      </c>
      <c r="F180" s="11">
        <v>3</v>
      </c>
      <c r="G180" s="13">
        <v>11.99</v>
      </c>
      <c r="H180" s="13">
        <v>35.97</v>
      </c>
      <c r="I180" s="11" t="s">
        <v>11</v>
      </c>
      <c r="J180" s="11" t="s">
        <v>12</v>
      </c>
      <c r="K180" s="11" t="str">
        <f>IF(Table1[[#This Row],[Payment Method]]="PayPal", "Online","Onsite")</f>
        <v>Onsite</v>
      </c>
    </row>
    <row r="181" spans="2:11" ht="21" customHeight="1" x14ac:dyDescent="0.3">
      <c r="B181" s="8">
        <v>10179</v>
      </c>
      <c r="C181" s="10">
        <v>45470</v>
      </c>
      <c r="D181" s="8" t="s">
        <v>23</v>
      </c>
      <c r="E181" s="8" t="s">
        <v>197</v>
      </c>
      <c r="F181" s="8">
        <v>2</v>
      </c>
      <c r="G181" s="9">
        <v>34</v>
      </c>
      <c r="H181" s="9">
        <v>68</v>
      </c>
      <c r="I181" s="8" t="s">
        <v>15</v>
      </c>
      <c r="J181" s="8" t="s">
        <v>16</v>
      </c>
      <c r="K181" s="8" t="str">
        <f>IF(Table1[[#This Row],[Payment Method]]="PayPal", "Online","Onsite")</f>
        <v>Online</v>
      </c>
    </row>
    <row r="182" spans="2:11" ht="21" customHeight="1" x14ac:dyDescent="0.3">
      <c r="B182" s="11">
        <v>10180</v>
      </c>
      <c r="C182" s="12">
        <v>45471</v>
      </c>
      <c r="D182" s="11" t="s">
        <v>25</v>
      </c>
      <c r="E182" s="11" t="s">
        <v>198</v>
      </c>
      <c r="F182" s="11">
        <v>1</v>
      </c>
      <c r="G182" s="13">
        <v>146</v>
      </c>
      <c r="H182" s="13">
        <v>146</v>
      </c>
      <c r="I182" s="11" t="s">
        <v>19</v>
      </c>
      <c r="J182" s="11" t="s">
        <v>12</v>
      </c>
      <c r="K182" s="11" t="str">
        <f>IF(Table1[[#This Row],[Payment Method]]="PayPal", "Online","Onsite")</f>
        <v>Onsite</v>
      </c>
    </row>
    <row r="183" spans="2:11" ht="21" customHeight="1" x14ac:dyDescent="0.3">
      <c r="B183" s="8">
        <v>10181</v>
      </c>
      <c r="C183" s="10">
        <v>45472</v>
      </c>
      <c r="D183" s="8" t="s">
        <v>9</v>
      </c>
      <c r="E183" s="8" t="s">
        <v>199</v>
      </c>
      <c r="F183" s="8">
        <v>1</v>
      </c>
      <c r="G183" s="9">
        <v>649.99</v>
      </c>
      <c r="H183" s="9">
        <v>649.99</v>
      </c>
      <c r="I183" s="8" t="s">
        <v>11</v>
      </c>
      <c r="J183" s="8" t="s">
        <v>12</v>
      </c>
      <c r="K183" s="8" t="str">
        <f>IF(Table1[[#This Row],[Payment Method]]="PayPal", "Online","Onsite")</f>
        <v>Onsite</v>
      </c>
    </row>
    <row r="184" spans="2:11" ht="21" customHeight="1" x14ac:dyDescent="0.3">
      <c r="B184" s="11">
        <v>10182</v>
      </c>
      <c r="C184" s="12">
        <v>45473</v>
      </c>
      <c r="D184" s="11" t="s">
        <v>13</v>
      </c>
      <c r="E184" s="11" t="s">
        <v>200</v>
      </c>
      <c r="F184" s="11">
        <v>1</v>
      </c>
      <c r="G184" s="13">
        <v>399.99</v>
      </c>
      <c r="H184" s="13">
        <v>399.99</v>
      </c>
      <c r="I184" s="11" t="s">
        <v>15</v>
      </c>
      <c r="J184" s="11" t="s">
        <v>16</v>
      </c>
      <c r="K184" s="11" t="str">
        <f>IF(Table1[[#This Row],[Payment Method]]="PayPal", "Online","Onsite")</f>
        <v>Online</v>
      </c>
    </row>
    <row r="185" spans="2:11" ht="21" customHeight="1" x14ac:dyDescent="0.3">
      <c r="B185" s="8">
        <v>10183</v>
      </c>
      <c r="C185" s="10">
        <v>45474</v>
      </c>
      <c r="D185" s="8" t="s">
        <v>17</v>
      </c>
      <c r="E185" s="8" t="s">
        <v>201</v>
      </c>
      <c r="F185" s="8">
        <v>3</v>
      </c>
      <c r="G185" s="9">
        <v>59.99</v>
      </c>
      <c r="H185" s="9">
        <v>179.97</v>
      </c>
      <c r="I185" s="8" t="s">
        <v>19</v>
      </c>
      <c r="J185" s="8" t="s">
        <v>20</v>
      </c>
      <c r="K185" s="8" t="str">
        <f>IF(Table1[[#This Row],[Payment Method]]="PayPal", "Online","Onsite")</f>
        <v>Onsite</v>
      </c>
    </row>
    <row r="186" spans="2:11" ht="21" customHeight="1" x14ac:dyDescent="0.3">
      <c r="B186" s="11">
        <v>10184</v>
      </c>
      <c r="C186" s="12">
        <v>45475</v>
      </c>
      <c r="D186" s="11" t="s">
        <v>21</v>
      </c>
      <c r="E186" s="11" t="s">
        <v>202</v>
      </c>
      <c r="F186" s="11">
        <v>2</v>
      </c>
      <c r="G186" s="13">
        <v>12.99</v>
      </c>
      <c r="H186" s="13">
        <v>25.98</v>
      </c>
      <c r="I186" s="11" t="s">
        <v>11</v>
      </c>
      <c r="J186" s="11" t="s">
        <v>12</v>
      </c>
      <c r="K186" s="11" t="str">
        <f>IF(Table1[[#This Row],[Payment Method]]="PayPal", "Online","Onsite")</f>
        <v>Onsite</v>
      </c>
    </row>
    <row r="187" spans="2:11" ht="21" customHeight="1" x14ac:dyDescent="0.3">
      <c r="B187" s="8">
        <v>10185</v>
      </c>
      <c r="C187" s="10">
        <v>45476</v>
      </c>
      <c r="D187" s="8" t="s">
        <v>23</v>
      </c>
      <c r="E187" s="8" t="s">
        <v>203</v>
      </c>
      <c r="F187" s="8">
        <v>1</v>
      </c>
      <c r="G187" s="9">
        <v>190</v>
      </c>
      <c r="H187" s="9">
        <v>190</v>
      </c>
      <c r="I187" s="8" t="s">
        <v>15</v>
      </c>
      <c r="J187" s="8" t="s">
        <v>16</v>
      </c>
      <c r="K187" s="8" t="str">
        <f>IF(Table1[[#This Row],[Payment Method]]="PayPal", "Online","Onsite")</f>
        <v>Online</v>
      </c>
    </row>
    <row r="188" spans="2:11" ht="21" customHeight="1" x14ac:dyDescent="0.3">
      <c r="B188" s="11">
        <v>10186</v>
      </c>
      <c r="C188" s="12">
        <v>45477</v>
      </c>
      <c r="D188" s="11" t="s">
        <v>25</v>
      </c>
      <c r="E188" s="11" t="s">
        <v>204</v>
      </c>
      <c r="F188" s="11">
        <v>1</v>
      </c>
      <c r="G188" s="13">
        <v>499.95</v>
      </c>
      <c r="H188" s="13">
        <v>499.95</v>
      </c>
      <c r="I188" s="11" t="s">
        <v>19</v>
      </c>
      <c r="J188" s="11" t="s">
        <v>12</v>
      </c>
      <c r="K188" s="11" t="str">
        <f>IF(Table1[[#This Row],[Payment Method]]="PayPal", "Online","Onsite")</f>
        <v>Onsite</v>
      </c>
    </row>
    <row r="189" spans="2:11" ht="21" customHeight="1" x14ac:dyDescent="0.3">
      <c r="B189" s="8">
        <v>10187</v>
      </c>
      <c r="C189" s="10">
        <v>45478</v>
      </c>
      <c r="D189" s="8" t="s">
        <v>9</v>
      </c>
      <c r="E189" s="8" t="s">
        <v>205</v>
      </c>
      <c r="F189" s="8">
        <v>1</v>
      </c>
      <c r="G189" s="9">
        <v>399</v>
      </c>
      <c r="H189" s="9">
        <v>399</v>
      </c>
      <c r="I189" s="8" t="s">
        <v>11</v>
      </c>
      <c r="J189" s="8" t="s">
        <v>12</v>
      </c>
      <c r="K189" s="8" t="str">
        <f>IF(Table1[[#This Row],[Payment Method]]="PayPal", "Online","Onsite")</f>
        <v>Onsite</v>
      </c>
    </row>
    <row r="190" spans="2:11" ht="21" customHeight="1" x14ac:dyDescent="0.3">
      <c r="B190" s="11">
        <v>10188</v>
      </c>
      <c r="C190" s="12">
        <v>45479</v>
      </c>
      <c r="D190" s="11" t="s">
        <v>13</v>
      </c>
      <c r="E190" s="11" t="s">
        <v>206</v>
      </c>
      <c r="F190" s="11">
        <v>2</v>
      </c>
      <c r="G190" s="13">
        <v>199</v>
      </c>
      <c r="H190" s="13">
        <v>398</v>
      </c>
      <c r="I190" s="11" t="s">
        <v>15</v>
      </c>
      <c r="J190" s="11" t="s">
        <v>16</v>
      </c>
      <c r="K190" s="11" t="str">
        <f>IF(Table1[[#This Row],[Payment Method]]="PayPal", "Online","Onsite")</f>
        <v>Online</v>
      </c>
    </row>
    <row r="191" spans="2:11" ht="21" customHeight="1" x14ac:dyDescent="0.3">
      <c r="B191" s="8">
        <v>10189</v>
      </c>
      <c r="C191" s="10">
        <v>45480</v>
      </c>
      <c r="D191" s="8" t="s">
        <v>17</v>
      </c>
      <c r="E191" s="8" t="s">
        <v>207</v>
      </c>
      <c r="F191" s="8">
        <v>4</v>
      </c>
      <c r="G191" s="9">
        <v>34.99</v>
      </c>
      <c r="H191" s="9">
        <v>139.96</v>
      </c>
      <c r="I191" s="8" t="s">
        <v>19</v>
      </c>
      <c r="J191" s="8" t="s">
        <v>20</v>
      </c>
      <c r="K191" s="8" t="str">
        <f>IF(Table1[[#This Row],[Payment Method]]="PayPal", "Online","Onsite")</f>
        <v>Onsite</v>
      </c>
    </row>
    <row r="192" spans="2:11" ht="21" customHeight="1" x14ac:dyDescent="0.3">
      <c r="B192" s="11">
        <v>10190</v>
      </c>
      <c r="C192" s="12">
        <v>45481</v>
      </c>
      <c r="D192" s="11" t="s">
        <v>21</v>
      </c>
      <c r="E192" s="11" t="s">
        <v>108</v>
      </c>
      <c r="F192" s="11">
        <v>3</v>
      </c>
      <c r="G192" s="13">
        <v>10.99</v>
      </c>
      <c r="H192" s="13">
        <v>32.97</v>
      </c>
      <c r="I192" s="11" t="s">
        <v>11</v>
      </c>
      <c r="J192" s="11" t="s">
        <v>12</v>
      </c>
      <c r="K192" s="11" t="str">
        <f>IF(Table1[[#This Row],[Payment Method]]="PayPal", "Online","Onsite")</f>
        <v>Onsite</v>
      </c>
    </row>
    <row r="193" spans="2:11" ht="21" customHeight="1" x14ac:dyDescent="0.3">
      <c r="B193" s="8">
        <v>10191</v>
      </c>
      <c r="C193" s="10">
        <v>45482</v>
      </c>
      <c r="D193" s="8" t="s">
        <v>23</v>
      </c>
      <c r="E193" s="8" t="s">
        <v>208</v>
      </c>
      <c r="F193" s="8">
        <v>1</v>
      </c>
      <c r="G193" s="9">
        <v>18</v>
      </c>
      <c r="H193" s="9">
        <v>18</v>
      </c>
      <c r="I193" s="8" t="s">
        <v>15</v>
      </c>
      <c r="J193" s="8" t="s">
        <v>16</v>
      </c>
      <c r="K193" s="8" t="str">
        <f>IF(Table1[[#This Row],[Payment Method]]="PayPal", "Online","Onsite")</f>
        <v>Online</v>
      </c>
    </row>
    <row r="194" spans="2:11" ht="21" customHeight="1" x14ac:dyDescent="0.3">
      <c r="B194" s="11">
        <v>10192</v>
      </c>
      <c r="C194" s="12">
        <v>45483</v>
      </c>
      <c r="D194" s="11" t="s">
        <v>25</v>
      </c>
      <c r="E194" s="11" t="s">
        <v>209</v>
      </c>
      <c r="F194" s="11">
        <v>1</v>
      </c>
      <c r="G194" s="13">
        <v>169.95</v>
      </c>
      <c r="H194" s="13">
        <v>169.95</v>
      </c>
      <c r="I194" s="11" t="s">
        <v>19</v>
      </c>
      <c r="J194" s="11" t="s">
        <v>12</v>
      </c>
      <c r="K194" s="11" t="str">
        <f>IF(Table1[[#This Row],[Payment Method]]="PayPal", "Online","Onsite")</f>
        <v>Onsite</v>
      </c>
    </row>
    <row r="195" spans="2:11" ht="21" customHeight="1" x14ac:dyDescent="0.3">
      <c r="B195" s="8">
        <v>10193</v>
      </c>
      <c r="C195" s="10">
        <v>45484</v>
      </c>
      <c r="D195" s="8" t="s">
        <v>9</v>
      </c>
      <c r="E195" s="8" t="s">
        <v>210</v>
      </c>
      <c r="F195" s="8">
        <v>1</v>
      </c>
      <c r="G195" s="9">
        <v>199.99</v>
      </c>
      <c r="H195" s="9">
        <v>199.99</v>
      </c>
      <c r="I195" s="8" t="s">
        <v>11</v>
      </c>
      <c r="J195" s="8" t="s">
        <v>12</v>
      </c>
      <c r="K195" s="8" t="str">
        <f>IF(Table1[[#This Row],[Payment Method]]="PayPal", "Online","Onsite")</f>
        <v>Onsite</v>
      </c>
    </row>
    <row r="196" spans="2:11" ht="21" customHeight="1" x14ac:dyDescent="0.3">
      <c r="B196" s="11">
        <v>10194</v>
      </c>
      <c r="C196" s="12">
        <v>45485</v>
      </c>
      <c r="D196" s="11" t="s">
        <v>13</v>
      </c>
      <c r="E196" s="11" t="s">
        <v>211</v>
      </c>
      <c r="F196" s="11">
        <v>1</v>
      </c>
      <c r="G196" s="13">
        <v>199.95</v>
      </c>
      <c r="H196" s="13">
        <v>199.95</v>
      </c>
      <c r="I196" s="11" t="s">
        <v>15</v>
      </c>
      <c r="J196" s="11" t="s">
        <v>16</v>
      </c>
      <c r="K196" s="11" t="str">
        <f>IF(Table1[[#This Row],[Payment Method]]="PayPal", "Online","Onsite")</f>
        <v>Online</v>
      </c>
    </row>
    <row r="197" spans="2:11" ht="21" customHeight="1" x14ac:dyDescent="0.3">
      <c r="B197" s="8">
        <v>10195</v>
      </c>
      <c r="C197" s="10">
        <v>45486</v>
      </c>
      <c r="D197" s="8" t="s">
        <v>17</v>
      </c>
      <c r="E197" s="8" t="s">
        <v>212</v>
      </c>
      <c r="F197" s="8">
        <v>2</v>
      </c>
      <c r="G197" s="9">
        <v>179.99</v>
      </c>
      <c r="H197" s="9">
        <v>359.98</v>
      </c>
      <c r="I197" s="8" t="s">
        <v>19</v>
      </c>
      <c r="J197" s="8" t="s">
        <v>20</v>
      </c>
      <c r="K197" s="8" t="str">
        <f>IF(Table1[[#This Row],[Payment Method]]="PayPal", "Online","Onsite")</f>
        <v>Onsite</v>
      </c>
    </row>
    <row r="198" spans="2:11" ht="21" customHeight="1" x14ac:dyDescent="0.3">
      <c r="B198" s="11">
        <v>10196</v>
      </c>
      <c r="C198" s="12">
        <v>45487</v>
      </c>
      <c r="D198" s="11" t="s">
        <v>21</v>
      </c>
      <c r="E198" s="11" t="s">
        <v>213</v>
      </c>
      <c r="F198" s="11">
        <v>2</v>
      </c>
      <c r="G198" s="13">
        <v>11.99</v>
      </c>
      <c r="H198" s="13">
        <v>23.98</v>
      </c>
      <c r="I198" s="11" t="s">
        <v>11</v>
      </c>
      <c r="J198" s="11" t="s">
        <v>12</v>
      </c>
      <c r="K198" s="11" t="str">
        <f>IF(Table1[[#This Row],[Payment Method]]="PayPal", "Online","Onsite")</f>
        <v>Onsite</v>
      </c>
    </row>
    <row r="199" spans="2:11" ht="21" customHeight="1" x14ac:dyDescent="0.3">
      <c r="B199" s="8">
        <v>10197</v>
      </c>
      <c r="C199" s="10">
        <v>45488</v>
      </c>
      <c r="D199" s="8" t="s">
        <v>23</v>
      </c>
      <c r="E199" s="8" t="s">
        <v>214</v>
      </c>
      <c r="F199" s="8">
        <v>1</v>
      </c>
      <c r="G199" s="9">
        <v>125</v>
      </c>
      <c r="H199" s="9">
        <v>125</v>
      </c>
      <c r="I199" s="8" t="s">
        <v>15</v>
      </c>
      <c r="J199" s="8" t="s">
        <v>16</v>
      </c>
      <c r="K199" s="8" t="str">
        <f>IF(Table1[[#This Row],[Payment Method]]="PayPal", "Online","Onsite")</f>
        <v>Online</v>
      </c>
    </row>
    <row r="200" spans="2:11" ht="21" customHeight="1" x14ac:dyDescent="0.3">
      <c r="B200" s="11">
        <v>10198</v>
      </c>
      <c r="C200" s="12">
        <v>45489</v>
      </c>
      <c r="D200" s="11" t="s">
        <v>25</v>
      </c>
      <c r="E200" s="11" t="s">
        <v>215</v>
      </c>
      <c r="F200" s="11">
        <v>1</v>
      </c>
      <c r="G200" s="13">
        <v>449.99</v>
      </c>
      <c r="H200" s="13">
        <v>449.99</v>
      </c>
      <c r="I200" s="11" t="s">
        <v>19</v>
      </c>
      <c r="J200" s="11" t="s">
        <v>12</v>
      </c>
      <c r="K200" s="11" t="str">
        <f>IF(Table1[[#This Row],[Payment Method]]="PayPal", "Online","Onsite")</f>
        <v>Onsite</v>
      </c>
    </row>
    <row r="201" spans="2:11" ht="21" customHeight="1" x14ac:dyDescent="0.3">
      <c r="B201" s="8">
        <v>10199</v>
      </c>
      <c r="C201" s="10">
        <v>45490</v>
      </c>
      <c r="D201" s="8" t="s">
        <v>9</v>
      </c>
      <c r="E201" s="8" t="s">
        <v>216</v>
      </c>
      <c r="F201" s="8">
        <v>2</v>
      </c>
      <c r="G201" s="9">
        <v>179</v>
      </c>
      <c r="H201" s="9">
        <v>358</v>
      </c>
      <c r="I201" s="8" t="s">
        <v>11</v>
      </c>
      <c r="J201" s="8" t="s">
        <v>12</v>
      </c>
      <c r="K201" s="8" t="str">
        <f>IF(Table1[[#This Row],[Payment Method]]="PayPal", "Online","Onsite")</f>
        <v>Onsite</v>
      </c>
    </row>
    <row r="202" spans="2:11" ht="21" customHeight="1" x14ac:dyDescent="0.3">
      <c r="B202" s="11">
        <v>10200</v>
      </c>
      <c r="C202" s="12">
        <v>45491</v>
      </c>
      <c r="D202" s="11" t="s">
        <v>13</v>
      </c>
      <c r="E202" s="11" t="s">
        <v>217</v>
      </c>
      <c r="F202" s="11">
        <v>1</v>
      </c>
      <c r="G202" s="13">
        <v>99.95</v>
      </c>
      <c r="H202" s="13">
        <v>99.95</v>
      </c>
      <c r="I202" s="11" t="s">
        <v>15</v>
      </c>
      <c r="J202" s="11" t="s">
        <v>16</v>
      </c>
      <c r="K202" s="11" t="str">
        <f>IF(Table1[[#This Row],[Payment Method]]="PayPal", "Online","Onsite")</f>
        <v>Online</v>
      </c>
    </row>
    <row r="203" spans="2:11" ht="21" customHeight="1" x14ac:dyDescent="0.3">
      <c r="B203" s="8">
        <v>10201</v>
      </c>
      <c r="C203" s="10">
        <v>45492</v>
      </c>
      <c r="D203" s="8" t="s">
        <v>17</v>
      </c>
      <c r="E203" s="8" t="s">
        <v>218</v>
      </c>
      <c r="F203" s="8">
        <v>3</v>
      </c>
      <c r="G203" s="9">
        <v>59.99</v>
      </c>
      <c r="H203" s="9">
        <v>179.97</v>
      </c>
      <c r="I203" s="8" t="s">
        <v>19</v>
      </c>
      <c r="J203" s="8" t="s">
        <v>20</v>
      </c>
      <c r="K203" s="8" t="str">
        <f>IF(Table1[[#This Row],[Payment Method]]="PayPal", "Online","Onsite")</f>
        <v>Onsite</v>
      </c>
    </row>
    <row r="204" spans="2:11" ht="21" customHeight="1" x14ac:dyDescent="0.3">
      <c r="B204" s="11">
        <v>10202</v>
      </c>
      <c r="C204" s="12">
        <v>45493</v>
      </c>
      <c r="D204" s="11" t="s">
        <v>21</v>
      </c>
      <c r="E204" s="11" t="s">
        <v>219</v>
      </c>
      <c r="F204" s="11">
        <v>2</v>
      </c>
      <c r="G204" s="13">
        <v>14.99</v>
      </c>
      <c r="H204" s="13">
        <v>29.98</v>
      </c>
      <c r="I204" s="11" t="s">
        <v>11</v>
      </c>
      <c r="J204" s="11" t="s">
        <v>12</v>
      </c>
      <c r="K204" s="11" t="str">
        <f>IF(Table1[[#This Row],[Payment Method]]="PayPal", "Online","Onsite")</f>
        <v>Onsite</v>
      </c>
    </row>
    <row r="205" spans="2:11" ht="21" customHeight="1" x14ac:dyDescent="0.3">
      <c r="B205" s="8">
        <v>10203</v>
      </c>
      <c r="C205" s="10">
        <v>45494</v>
      </c>
      <c r="D205" s="8" t="s">
        <v>23</v>
      </c>
      <c r="E205" s="8" t="s">
        <v>220</v>
      </c>
      <c r="F205" s="8">
        <v>1</v>
      </c>
      <c r="G205" s="9">
        <v>52</v>
      </c>
      <c r="H205" s="9">
        <v>52</v>
      </c>
      <c r="I205" s="8" t="s">
        <v>15</v>
      </c>
      <c r="J205" s="8" t="s">
        <v>16</v>
      </c>
      <c r="K205" s="8" t="str">
        <f>IF(Table1[[#This Row],[Payment Method]]="PayPal", "Online","Onsite")</f>
        <v>Online</v>
      </c>
    </row>
    <row r="206" spans="2:11" ht="21" customHeight="1" x14ac:dyDescent="0.3">
      <c r="B206" s="11">
        <v>10204</v>
      </c>
      <c r="C206" s="12">
        <v>45495</v>
      </c>
      <c r="D206" s="11" t="s">
        <v>25</v>
      </c>
      <c r="E206" s="11" t="s">
        <v>221</v>
      </c>
      <c r="F206" s="11">
        <v>1</v>
      </c>
      <c r="G206" s="13">
        <v>399.99</v>
      </c>
      <c r="H206" s="13">
        <v>399.99</v>
      </c>
      <c r="I206" s="11" t="s">
        <v>19</v>
      </c>
      <c r="J206" s="11" t="s">
        <v>12</v>
      </c>
      <c r="K206" s="11" t="str">
        <f>IF(Table1[[#This Row],[Payment Method]]="PayPal", "Online","Onsite")</f>
        <v>Onsite</v>
      </c>
    </row>
    <row r="207" spans="2:11" ht="21" customHeight="1" x14ac:dyDescent="0.3">
      <c r="B207" s="8">
        <v>10205</v>
      </c>
      <c r="C207" s="10">
        <v>45496</v>
      </c>
      <c r="D207" s="8" t="s">
        <v>9</v>
      </c>
      <c r="E207" s="8" t="s">
        <v>222</v>
      </c>
      <c r="F207" s="8">
        <v>1</v>
      </c>
      <c r="G207" s="9">
        <v>299.99</v>
      </c>
      <c r="H207" s="9">
        <v>299.99</v>
      </c>
      <c r="I207" s="8" t="s">
        <v>11</v>
      </c>
      <c r="J207" s="8" t="s">
        <v>12</v>
      </c>
      <c r="K207" s="8" t="str">
        <f>IF(Table1[[#This Row],[Payment Method]]="PayPal", "Online","Onsite")</f>
        <v>Onsite</v>
      </c>
    </row>
    <row r="208" spans="2:11" ht="21" customHeight="1" x14ac:dyDescent="0.3">
      <c r="B208" s="11">
        <v>10206</v>
      </c>
      <c r="C208" s="12">
        <v>45497</v>
      </c>
      <c r="D208" s="11" t="s">
        <v>13</v>
      </c>
      <c r="E208" s="11" t="s">
        <v>223</v>
      </c>
      <c r="F208" s="11">
        <v>1</v>
      </c>
      <c r="G208" s="13">
        <v>379.99</v>
      </c>
      <c r="H208" s="13">
        <v>379.99</v>
      </c>
      <c r="I208" s="11" t="s">
        <v>15</v>
      </c>
      <c r="J208" s="11" t="s">
        <v>16</v>
      </c>
      <c r="K208" s="11" t="str">
        <f>IF(Table1[[#This Row],[Payment Method]]="PayPal", "Online","Onsite")</f>
        <v>Online</v>
      </c>
    </row>
    <row r="209" spans="2:11" ht="21" customHeight="1" x14ac:dyDescent="0.3">
      <c r="B209" s="8">
        <v>10207</v>
      </c>
      <c r="C209" s="10">
        <v>45498</v>
      </c>
      <c r="D209" s="8" t="s">
        <v>17</v>
      </c>
      <c r="E209" s="8" t="s">
        <v>224</v>
      </c>
      <c r="F209" s="8">
        <v>2</v>
      </c>
      <c r="G209" s="9">
        <v>98</v>
      </c>
      <c r="H209" s="9">
        <v>196</v>
      </c>
      <c r="I209" s="8" t="s">
        <v>19</v>
      </c>
      <c r="J209" s="8" t="s">
        <v>20</v>
      </c>
      <c r="K209" s="8" t="str">
        <f>IF(Table1[[#This Row],[Payment Method]]="PayPal", "Online","Onsite")</f>
        <v>Onsite</v>
      </c>
    </row>
    <row r="210" spans="2:11" ht="21" customHeight="1" x14ac:dyDescent="0.3">
      <c r="B210" s="11">
        <v>10208</v>
      </c>
      <c r="C210" s="12">
        <v>45499</v>
      </c>
      <c r="D210" s="11" t="s">
        <v>21</v>
      </c>
      <c r="E210" s="11" t="s">
        <v>225</v>
      </c>
      <c r="F210" s="11">
        <v>3</v>
      </c>
      <c r="G210" s="13">
        <v>16.989999999999998</v>
      </c>
      <c r="H210" s="13">
        <v>50.97</v>
      </c>
      <c r="I210" s="11" t="s">
        <v>11</v>
      </c>
      <c r="J210" s="11" t="s">
        <v>12</v>
      </c>
      <c r="K210" s="11" t="str">
        <f>IF(Table1[[#This Row],[Payment Method]]="PayPal", "Online","Onsite")</f>
        <v>Onsite</v>
      </c>
    </row>
    <row r="211" spans="2:11" ht="21" customHeight="1" x14ac:dyDescent="0.3">
      <c r="B211" s="8">
        <v>10209</v>
      </c>
      <c r="C211" s="10">
        <v>45500</v>
      </c>
      <c r="D211" s="8" t="s">
        <v>23</v>
      </c>
      <c r="E211" s="8" t="s">
        <v>226</v>
      </c>
      <c r="F211" s="8">
        <v>1</v>
      </c>
      <c r="G211" s="9">
        <v>79</v>
      </c>
      <c r="H211" s="9">
        <v>79</v>
      </c>
      <c r="I211" s="8" t="s">
        <v>15</v>
      </c>
      <c r="J211" s="8" t="s">
        <v>16</v>
      </c>
      <c r="K211" s="8" t="str">
        <f>IF(Table1[[#This Row],[Payment Method]]="PayPal", "Online","Onsite")</f>
        <v>Online</v>
      </c>
    </row>
    <row r="212" spans="2:11" ht="21" customHeight="1" x14ac:dyDescent="0.3">
      <c r="B212" s="11">
        <v>10210</v>
      </c>
      <c r="C212" s="12">
        <v>45501</v>
      </c>
      <c r="D212" s="11" t="s">
        <v>25</v>
      </c>
      <c r="E212" s="11" t="s">
        <v>227</v>
      </c>
      <c r="F212" s="11">
        <v>1</v>
      </c>
      <c r="G212" s="13">
        <v>129</v>
      </c>
      <c r="H212" s="13">
        <v>129</v>
      </c>
      <c r="I212" s="11" t="s">
        <v>19</v>
      </c>
      <c r="J212" s="11" t="s">
        <v>12</v>
      </c>
      <c r="K212" s="11" t="str">
        <f>IF(Table1[[#This Row],[Payment Method]]="PayPal", "Online","Onsite")</f>
        <v>Onsite</v>
      </c>
    </row>
    <row r="213" spans="2:11" ht="21" customHeight="1" x14ac:dyDescent="0.3">
      <c r="B213" s="8">
        <v>10211</v>
      </c>
      <c r="C213" s="10">
        <v>45502</v>
      </c>
      <c r="D213" s="8" t="s">
        <v>9</v>
      </c>
      <c r="E213" s="8" t="s">
        <v>228</v>
      </c>
      <c r="F213" s="8">
        <v>1</v>
      </c>
      <c r="G213" s="9">
        <v>749.99</v>
      </c>
      <c r="H213" s="9">
        <v>749.99</v>
      </c>
      <c r="I213" s="8" t="s">
        <v>11</v>
      </c>
      <c r="J213" s="8" t="s">
        <v>12</v>
      </c>
      <c r="K213" s="8" t="str">
        <f>IF(Table1[[#This Row],[Payment Method]]="PayPal", "Online","Onsite")</f>
        <v>Onsite</v>
      </c>
    </row>
    <row r="214" spans="2:11" ht="21" customHeight="1" x14ac:dyDescent="0.3">
      <c r="B214" s="11">
        <v>10212</v>
      </c>
      <c r="C214" s="12">
        <v>45503</v>
      </c>
      <c r="D214" s="11" t="s">
        <v>13</v>
      </c>
      <c r="E214" s="11" t="s">
        <v>34</v>
      </c>
      <c r="F214" s="11">
        <v>2</v>
      </c>
      <c r="G214" s="13">
        <v>169.99</v>
      </c>
      <c r="H214" s="13">
        <v>339.98</v>
      </c>
      <c r="I214" s="11" t="s">
        <v>15</v>
      </c>
      <c r="J214" s="11" t="s">
        <v>16</v>
      </c>
      <c r="K214" s="11" t="str">
        <f>IF(Table1[[#This Row],[Payment Method]]="PayPal", "Online","Onsite")</f>
        <v>Online</v>
      </c>
    </row>
    <row r="215" spans="2:11" ht="21" customHeight="1" x14ac:dyDescent="0.3">
      <c r="B215" s="8">
        <v>10213</v>
      </c>
      <c r="C215" s="10">
        <v>45504</v>
      </c>
      <c r="D215" s="8" t="s">
        <v>17</v>
      </c>
      <c r="E215" s="8" t="s">
        <v>229</v>
      </c>
      <c r="F215" s="8">
        <v>4</v>
      </c>
      <c r="G215" s="9">
        <v>9.9</v>
      </c>
      <c r="H215" s="9">
        <v>39.6</v>
      </c>
      <c r="I215" s="8" t="s">
        <v>19</v>
      </c>
      <c r="J215" s="8" t="s">
        <v>20</v>
      </c>
      <c r="K215" s="8" t="str">
        <f>IF(Table1[[#This Row],[Payment Method]]="PayPal", "Online","Onsite")</f>
        <v>Onsite</v>
      </c>
    </row>
    <row r="216" spans="2:11" ht="21" customHeight="1" x14ac:dyDescent="0.3">
      <c r="B216" s="11">
        <v>10214</v>
      </c>
      <c r="C216" s="12">
        <v>45505</v>
      </c>
      <c r="D216" s="11" t="s">
        <v>21</v>
      </c>
      <c r="E216" s="11" t="s">
        <v>190</v>
      </c>
      <c r="F216" s="11">
        <v>3</v>
      </c>
      <c r="G216" s="13">
        <v>10.99</v>
      </c>
      <c r="H216" s="13">
        <v>32.97</v>
      </c>
      <c r="I216" s="11" t="s">
        <v>11</v>
      </c>
      <c r="J216" s="11" t="s">
        <v>12</v>
      </c>
      <c r="K216" s="11" t="str">
        <f>IF(Table1[[#This Row],[Payment Method]]="PayPal", "Online","Onsite")</f>
        <v>Onsite</v>
      </c>
    </row>
    <row r="217" spans="2:11" ht="21" customHeight="1" x14ac:dyDescent="0.3">
      <c r="B217" s="8">
        <v>10215</v>
      </c>
      <c r="C217" s="10">
        <v>45506</v>
      </c>
      <c r="D217" s="8" t="s">
        <v>23</v>
      </c>
      <c r="E217" s="8" t="s">
        <v>230</v>
      </c>
      <c r="F217" s="8">
        <v>2</v>
      </c>
      <c r="G217" s="9">
        <v>29</v>
      </c>
      <c r="H217" s="9">
        <v>58</v>
      </c>
      <c r="I217" s="8" t="s">
        <v>15</v>
      </c>
      <c r="J217" s="8" t="s">
        <v>16</v>
      </c>
      <c r="K217" s="8" t="str">
        <f>IF(Table1[[#This Row],[Payment Method]]="PayPal", "Online","Onsite")</f>
        <v>Online</v>
      </c>
    </row>
    <row r="218" spans="2:11" ht="21" customHeight="1" x14ac:dyDescent="0.3">
      <c r="B218" s="11">
        <v>10216</v>
      </c>
      <c r="C218" s="12">
        <v>45507</v>
      </c>
      <c r="D218" s="11" t="s">
        <v>25</v>
      </c>
      <c r="E218" s="11" t="s">
        <v>231</v>
      </c>
      <c r="F218" s="11">
        <v>1</v>
      </c>
      <c r="G218" s="13">
        <v>349.99</v>
      </c>
      <c r="H218" s="13">
        <v>349.99</v>
      </c>
      <c r="I218" s="11" t="s">
        <v>19</v>
      </c>
      <c r="J218" s="11" t="s">
        <v>12</v>
      </c>
      <c r="K218" s="11" t="str">
        <f>IF(Table1[[#This Row],[Payment Method]]="PayPal", "Online","Onsite")</f>
        <v>Onsite</v>
      </c>
    </row>
    <row r="219" spans="2:11" ht="21" customHeight="1" x14ac:dyDescent="0.3">
      <c r="B219" s="8">
        <v>10217</v>
      </c>
      <c r="C219" s="10">
        <v>45508</v>
      </c>
      <c r="D219" s="8" t="s">
        <v>9</v>
      </c>
      <c r="E219" s="8" t="s">
        <v>232</v>
      </c>
      <c r="F219" s="8">
        <v>1</v>
      </c>
      <c r="G219" s="9">
        <v>2399</v>
      </c>
      <c r="H219" s="9">
        <v>2399</v>
      </c>
      <c r="I219" s="8" t="s">
        <v>11</v>
      </c>
      <c r="J219" s="8" t="s">
        <v>12</v>
      </c>
      <c r="K219" s="8" t="str">
        <f>IF(Table1[[#This Row],[Payment Method]]="PayPal", "Online","Onsite")</f>
        <v>Onsite</v>
      </c>
    </row>
    <row r="220" spans="2:11" ht="21" customHeight="1" x14ac:dyDescent="0.3">
      <c r="B220" s="11">
        <v>10218</v>
      </c>
      <c r="C220" s="12">
        <v>45509</v>
      </c>
      <c r="D220" s="11" t="s">
        <v>13</v>
      </c>
      <c r="E220" s="11" t="s">
        <v>233</v>
      </c>
      <c r="F220" s="11">
        <v>1</v>
      </c>
      <c r="G220" s="13">
        <v>449.99</v>
      </c>
      <c r="H220" s="13">
        <v>449.99</v>
      </c>
      <c r="I220" s="11" t="s">
        <v>15</v>
      </c>
      <c r="J220" s="11" t="s">
        <v>16</v>
      </c>
      <c r="K220" s="11" t="str">
        <f>IF(Table1[[#This Row],[Payment Method]]="PayPal", "Online","Onsite")</f>
        <v>Online</v>
      </c>
    </row>
    <row r="221" spans="2:11" ht="21" customHeight="1" x14ac:dyDescent="0.3">
      <c r="B221" s="8">
        <v>10219</v>
      </c>
      <c r="C221" s="10">
        <v>45510</v>
      </c>
      <c r="D221" s="8" t="s">
        <v>17</v>
      </c>
      <c r="E221" s="8" t="s">
        <v>234</v>
      </c>
      <c r="F221" s="8">
        <v>3</v>
      </c>
      <c r="G221" s="9">
        <v>49.99</v>
      </c>
      <c r="H221" s="9">
        <v>149.97</v>
      </c>
      <c r="I221" s="8" t="s">
        <v>19</v>
      </c>
      <c r="J221" s="8" t="s">
        <v>20</v>
      </c>
      <c r="K221" s="8" t="str">
        <f>IF(Table1[[#This Row],[Payment Method]]="PayPal", "Online","Onsite")</f>
        <v>Onsite</v>
      </c>
    </row>
    <row r="222" spans="2:11" ht="21" customHeight="1" x14ac:dyDescent="0.3">
      <c r="B222" s="11">
        <v>10220</v>
      </c>
      <c r="C222" s="12">
        <v>45511</v>
      </c>
      <c r="D222" s="11" t="s">
        <v>21</v>
      </c>
      <c r="E222" s="11" t="s">
        <v>235</v>
      </c>
      <c r="F222" s="11">
        <v>2</v>
      </c>
      <c r="G222" s="13">
        <v>12.99</v>
      </c>
      <c r="H222" s="13">
        <v>25.98</v>
      </c>
      <c r="I222" s="11" t="s">
        <v>11</v>
      </c>
      <c r="J222" s="11" t="s">
        <v>12</v>
      </c>
      <c r="K222" s="11" t="str">
        <f>IF(Table1[[#This Row],[Payment Method]]="PayPal", "Online","Onsite")</f>
        <v>Onsite</v>
      </c>
    </row>
    <row r="223" spans="2:11" ht="21" customHeight="1" x14ac:dyDescent="0.3">
      <c r="B223" s="8">
        <v>10221</v>
      </c>
      <c r="C223" s="10">
        <v>45512</v>
      </c>
      <c r="D223" s="8" t="s">
        <v>23</v>
      </c>
      <c r="E223" s="8" t="s">
        <v>236</v>
      </c>
      <c r="F223" s="8">
        <v>1</v>
      </c>
      <c r="G223" s="9">
        <v>27</v>
      </c>
      <c r="H223" s="9">
        <v>27</v>
      </c>
      <c r="I223" s="8" t="s">
        <v>15</v>
      </c>
      <c r="J223" s="8" t="s">
        <v>16</v>
      </c>
      <c r="K223" s="8" t="str">
        <f>IF(Table1[[#This Row],[Payment Method]]="PayPal", "Online","Onsite")</f>
        <v>Online</v>
      </c>
    </row>
    <row r="224" spans="2:11" ht="21" customHeight="1" x14ac:dyDescent="0.3">
      <c r="B224" s="11">
        <v>10222</v>
      </c>
      <c r="C224" s="12">
        <v>45513</v>
      </c>
      <c r="D224" s="11" t="s">
        <v>25</v>
      </c>
      <c r="E224" s="11" t="s">
        <v>39</v>
      </c>
      <c r="F224" s="11">
        <v>1</v>
      </c>
      <c r="G224" s="13">
        <v>599.99</v>
      </c>
      <c r="H224" s="13">
        <v>599.99</v>
      </c>
      <c r="I224" s="11" t="s">
        <v>19</v>
      </c>
      <c r="J224" s="11" t="s">
        <v>12</v>
      </c>
      <c r="K224" s="11" t="str">
        <f>IF(Table1[[#This Row],[Payment Method]]="PayPal", "Online","Onsite")</f>
        <v>Onsite</v>
      </c>
    </row>
    <row r="225" spans="2:11" ht="21" customHeight="1" x14ac:dyDescent="0.3">
      <c r="B225" s="8">
        <v>10223</v>
      </c>
      <c r="C225" s="10">
        <v>45514</v>
      </c>
      <c r="D225" s="8" t="s">
        <v>9</v>
      </c>
      <c r="E225" s="8" t="s">
        <v>237</v>
      </c>
      <c r="F225" s="8">
        <v>4</v>
      </c>
      <c r="G225" s="9">
        <v>49.99</v>
      </c>
      <c r="H225" s="9">
        <v>199.96</v>
      </c>
      <c r="I225" s="8" t="s">
        <v>11</v>
      </c>
      <c r="J225" s="8" t="s">
        <v>12</v>
      </c>
      <c r="K225" s="8" t="str">
        <f>IF(Table1[[#This Row],[Payment Method]]="PayPal", "Online","Onsite")</f>
        <v>Onsite</v>
      </c>
    </row>
    <row r="226" spans="2:11" ht="21" customHeight="1" x14ac:dyDescent="0.3">
      <c r="B226" s="11">
        <v>10224</v>
      </c>
      <c r="C226" s="12">
        <v>45515</v>
      </c>
      <c r="D226" s="11" t="s">
        <v>13</v>
      </c>
      <c r="E226" s="11" t="s">
        <v>238</v>
      </c>
      <c r="F226" s="11">
        <v>2</v>
      </c>
      <c r="G226" s="13">
        <v>229.99</v>
      </c>
      <c r="H226" s="13">
        <v>459.98</v>
      </c>
      <c r="I226" s="11" t="s">
        <v>15</v>
      </c>
      <c r="J226" s="11" t="s">
        <v>16</v>
      </c>
      <c r="K226" s="11" t="str">
        <f>IF(Table1[[#This Row],[Payment Method]]="PayPal", "Online","Onsite")</f>
        <v>Online</v>
      </c>
    </row>
    <row r="227" spans="2:11" ht="21" customHeight="1" x14ac:dyDescent="0.3">
      <c r="B227" s="8">
        <v>10225</v>
      </c>
      <c r="C227" s="10">
        <v>45516</v>
      </c>
      <c r="D227" s="8" t="s">
        <v>17</v>
      </c>
      <c r="E227" s="8" t="s">
        <v>239</v>
      </c>
      <c r="F227" s="8">
        <v>2</v>
      </c>
      <c r="G227" s="9">
        <v>44.99</v>
      </c>
      <c r="H227" s="9">
        <v>89.98</v>
      </c>
      <c r="I227" s="8" t="s">
        <v>19</v>
      </c>
      <c r="J227" s="8" t="s">
        <v>20</v>
      </c>
      <c r="K227" s="8" t="str">
        <f>IF(Table1[[#This Row],[Payment Method]]="PayPal", "Online","Onsite")</f>
        <v>Onsite</v>
      </c>
    </row>
    <row r="228" spans="2:11" ht="21" customHeight="1" x14ac:dyDescent="0.3">
      <c r="B228" s="11">
        <v>10226</v>
      </c>
      <c r="C228" s="12">
        <v>45517</v>
      </c>
      <c r="D228" s="11" t="s">
        <v>21</v>
      </c>
      <c r="E228" s="11" t="s">
        <v>72</v>
      </c>
      <c r="F228" s="11">
        <v>3</v>
      </c>
      <c r="G228" s="13">
        <v>26.99</v>
      </c>
      <c r="H228" s="13">
        <v>80.97</v>
      </c>
      <c r="I228" s="11" t="s">
        <v>11</v>
      </c>
      <c r="J228" s="11" t="s">
        <v>12</v>
      </c>
      <c r="K228" s="11" t="str">
        <f>IF(Table1[[#This Row],[Payment Method]]="PayPal", "Online","Onsite")</f>
        <v>Onsite</v>
      </c>
    </row>
    <row r="229" spans="2:11" ht="21" customHeight="1" x14ac:dyDescent="0.3">
      <c r="B229" s="8">
        <v>10227</v>
      </c>
      <c r="C229" s="10">
        <v>45518</v>
      </c>
      <c r="D229" s="8" t="s">
        <v>23</v>
      </c>
      <c r="E229" s="8" t="s">
        <v>240</v>
      </c>
      <c r="F229" s="8">
        <v>1</v>
      </c>
      <c r="G229" s="9">
        <v>6.7</v>
      </c>
      <c r="H229" s="9">
        <v>6.7</v>
      </c>
      <c r="I229" s="8" t="s">
        <v>15</v>
      </c>
      <c r="J229" s="8" t="s">
        <v>16</v>
      </c>
      <c r="K229" s="8" t="str">
        <f>IF(Table1[[#This Row],[Payment Method]]="PayPal", "Online","Onsite")</f>
        <v>Online</v>
      </c>
    </row>
    <row r="230" spans="2:11" ht="21" customHeight="1" x14ac:dyDescent="0.3">
      <c r="B230" s="11">
        <v>10228</v>
      </c>
      <c r="C230" s="12">
        <v>45519</v>
      </c>
      <c r="D230" s="11" t="s">
        <v>25</v>
      </c>
      <c r="E230" s="11" t="s">
        <v>241</v>
      </c>
      <c r="F230" s="11">
        <v>2</v>
      </c>
      <c r="G230" s="13">
        <v>149.94999999999999</v>
      </c>
      <c r="H230" s="13">
        <v>299.89999999999998</v>
      </c>
      <c r="I230" s="11" t="s">
        <v>19</v>
      </c>
      <c r="J230" s="11" t="s">
        <v>12</v>
      </c>
      <c r="K230" s="11" t="str">
        <f>IF(Table1[[#This Row],[Payment Method]]="PayPal", "Online","Onsite")</f>
        <v>Onsite</v>
      </c>
    </row>
    <row r="231" spans="2:11" ht="21" customHeight="1" x14ac:dyDescent="0.3">
      <c r="B231" s="8">
        <v>10229</v>
      </c>
      <c r="C231" s="10">
        <v>45520</v>
      </c>
      <c r="D231" s="8" t="s">
        <v>9</v>
      </c>
      <c r="E231" s="8" t="s">
        <v>242</v>
      </c>
      <c r="F231" s="8">
        <v>1</v>
      </c>
      <c r="G231" s="9">
        <v>169</v>
      </c>
      <c r="H231" s="9">
        <v>169</v>
      </c>
      <c r="I231" s="8" t="s">
        <v>11</v>
      </c>
      <c r="J231" s="8" t="s">
        <v>12</v>
      </c>
      <c r="K231" s="8" t="str">
        <f>IF(Table1[[#This Row],[Payment Method]]="PayPal", "Online","Onsite")</f>
        <v>Onsite</v>
      </c>
    </row>
    <row r="232" spans="2:11" ht="21" customHeight="1" x14ac:dyDescent="0.3">
      <c r="B232" s="11">
        <v>10230</v>
      </c>
      <c r="C232" s="12">
        <v>45521</v>
      </c>
      <c r="D232" s="11" t="s">
        <v>13</v>
      </c>
      <c r="E232" s="11" t="s">
        <v>243</v>
      </c>
      <c r="F232" s="11">
        <v>1</v>
      </c>
      <c r="G232" s="13">
        <v>599</v>
      </c>
      <c r="H232" s="13">
        <v>599</v>
      </c>
      <c r="I232" s="11" t="s">
        <v>15</v>
      </c>
      <c r="J232" s="11" t="s">
        <v>16</v>
      </c>
      <c r="K232" s="11" t="str">
        <f>IF(Table1[[#This Row],[Payment Method]]="PayPal", "Online","Onsite")</f>
        <v>Online</v>
      </c>
    </row>
    <row r="233" spans="2:11" ht="21" customHeight="1" x14ac:dyDescent="0.3">
      <c r="B233" s="8">
        <v>10231</v>
      </c>
      <c r="C233" s="10">
        <v>45522</v>
      </c>
      <c r="D233" s="8" t="s">
        <v>17</v>
      </c>
      <c r="E233" s="8" t="s">
        <v>244</v>
      </c>
      <c r="F233" s="8">
        <v>4</v>
      </c>
      <c r="G233" s="9">
        <v>64.989999999999995</v>
      </c>
      <c r="H233" s="9">
        <v>259.95999999999998</v>
      </c>
      <c r="I233" s="8" t="s">
        <v>19</v>
      </c>
      <c r="J233" s="8" t="s">
        <v>20</v>
      </c>
      <c r="K233" s="8" t="str">
        <f>IF(Table1[[#This Row],[Payment Method]]="PayPal", "Online","Onsite")</f>
        <v>Onsite</v>
      </c>
    </row>
    <row r="234" spans="2:11" ht="21" customHeight="1" x14ac:dyDescent="0.3">
      <c r="B234" s="11">
        <v>10232</v>
      </c>
      <c r="C234" s="12">
        <v>45523</v>
      </c>
      <c r="D234" s="11" t="s">
        <v>21</v>
      </c>
      <c r="E234" s="11" t="s">
        <v>30</v>
      </c>
      <c r="F234" s="11">
        <v>2</v>
      </c>
      <c r="G234" s="13">
        <v>9.99</v>
      </c>
      <c r="H234" s="13">
        <v>19.98</v>
      </c>
      <c r="I234" s="11" t="s">
        <v>11</v>
      </c>
      <c r="J234" s="11" t="s">
        <v>12</v>
      </c>
      <c r="K234" s="11" t="str">
        <f>IF(Table1[[#This Row],[Payment Method]]="PayPal", "Online","Onsite")</f>
        <v>Onsite</v>
      </c>
    </row>
    <row r="235" spans="2:11" ht="21" customHeight="1" x14ac:dyDescent="0.3">
      <c r="B235" s="8">
        <v>10233</v>
      </c>
      <c r="C235" s="10">
        <v>45524</v>
      </c>
      <c r="D235" s="8" t="s">
        <v>23</v>
      </c>
      <c r="E235" s="8" t="s">
        <v>245</v>
      </c>
      <c r="F235" s="8">
        <v>1</v>
      </c>
      <c r="G235" s="9">
        <v>24</v>
      </c>
      <c r="H235" s="9">
        <v>24</v>
      </c>
      <c r="I235" s="8" t="s">
        <v>15</v>
      </c>
      <c r="J235" s="8" t="s">
        <v>16</v>
      </c>
      <c r="K235" s="8" t="str">
        <f>IF(Table1[[#This Row],[Payment Method]]="PayPal", "Online","Onsite")</f>
        <v>Online</v>
      </c>
    </row>
    <row r="236" spans="2:11" ht="21" customHeight="1" x14ac:dyDescent="0.3">
      <c r="B236" s="11">
        <v>10234</v>
      </c>
      <c r="C236" s="12">
        <v>45525</v>
      </c>
      <c r="D236" s="11" t="s">
        <v>25</v>
      </c>
      <c r="E236" s="11" t="s">
        <v>246</v>
      </c>
      <c r="F236" s="11">
        <v>3</v>
      </c>
      <c r="G236" s="13">
        <v>32.950000000000003</v>
      </c>
      <c r="H236" s="13">
        <v>98.85</v>
      </c>
      <c r="I236" s="11" t="s">
        <v>19</v>
      </c>
      <c r="J236" s="11" t="s">
        <v>12</v>
      </c>
      <c r="K236" s="11" t="str">
        <f>IF(Table1[[#This Row],[Payment Method]]="PayPal", "Online","Onsite")</f>
        <v>Onsite</v>
      </c>
    </row>
    <row r="237" spans="2:11" ht="21" customHeight="1" x14ac:dyDescent="0.3">
      <c r="B237" s="8">
        <v>10235</v>
      </c>
      <c r="C237" s="10">
        <v>45526</v>
      </c>
      <c r="D237" s="8" t="s">
        <v>9</v>
      </c>
      <c r="E237" s="8" t="s">
        <v>247</v>
      </c>
      <c r="F237" s="8">
        <v>1</v>
      </c>
      <c r="G237" s="9">
        <v>299</v>
      </c>
      <c r="H237" s="9">
        <v>299</v>
      </c>
      <c r="I237" s="8" t="s">
        <v>11</v>
      </c>
      <c r="J237" s="8" t="s">
        <v>12</v>
      </c>
      <c r="K237" s="8" t="str">
        <f>IF(Table1[[#This Row],[Payment Method]]="PayPal", "Online","Onsite")</f>
        <v>Onsite</v>
      </c>
    </row>
    <row r="238" spans="2:11" ht="21" customHeight="1" x14ac:dyDescent="0.3">
      <c r="B238" s="11">
        <v>10236</v>
      </c>
      <c r="C238" s="12">
        <v>45527</v>
      </c>
      <c r="D238" s="11" t="s">
        <v>13</v>
      </c>
      <c r="E238" s="11" t="s">
        <v>248</v>
      </c>
      <c r="F238" s="11">
        <v>1</v>
      </c>
      <c r="G238" s="13">
        <v>159.99</v>
      </c>
      <c r="H238" s="13">
        <v>159.99</v>
      </c>
      <c r="I238" s="11" t="s">
        <v>15</v>
      </c>
      <c r="J238" s="11" t="s">
        <v>16</v>
      </c>
      <c r="K238" s="11" t="str">
        <f>IF(Table1[[#This Row],[Payment Method]]="PayPal", "Online","Onsite")</f>
        <v>Online</v>
      </c>
    </row>
    <row r="239" spans="2:11" ht="21" customHeight="1" x14ac:dyDescent="0.3">
      <c r="B239" s="8">
        <v>10237</v>
      </c>
      <c r="C239" s="10">
        <v>45528</v>
      </c>
      <c r="D239" s="8" t="s">
        <v>17</v>
      </c>
      <c r="E239" s="8" t="s">
        <v>249</v>
      </c>
      <c r="F239" s="8">
        <v>3</v>
      </c>
      <c r="G239" s="9">
        <v>90</v>
      </c>
      <c r="H239" s="9">
        <v>270</v>
      </c>
      <c r="I239" s="8" t="s">
        <v>19</v>
      </c>
      <c r="J239" s="8" t="s">
        <v>20</v>
      </c>
      <c r="K239" s="8" t="str">
        <f>IF(Table1[[#This Row],[Payment Method]]="PayPal", "Online","Onsite")</f>
        <v>Onsite</v>
      </c>
    </row>
    <row r="240" spans="2:11" ht="21" customHeight="1" x14ac:dyDescent="0.3">
      <c r="B240" s="11">
        <v>10238</v>
      </c>
      <c r="C240" s="12">
        <v>45529</v>
      </c>
      <c r="D240" s="11" t="s">
        <v>21</v>
      </c>
      <c r="E240" s="11" t="s">
        <v>250</v>
      </c>
      <c r="F240" s="11">
        <v>3</v>
      </c>
      <c r="G240" s="13">
        <v>10.99</v>
      </c>
      <c r="H240" s="13">
        <v>32.97</v>
      </c>
      <c r="I240" s="11" t="s">
        <v>11</v>
      </c>
      <c r="J240" s="11" t="s">
        <v>12</v>
      </c>
      <c r="K240" s="11" t="str">
        <f>IF(Table1[[#This Row],[Payment Method]]="PayPal", "Online","Onsite")</f>
        <v>Onsite</v>
      </c>
    </row>
    <row r="241" spans="2:11" ht="21" customHeight="1" x14ac:dyDescent="0.3">
      <c r="B241" s="8">
        <v>10239</v>
      </c>
      <c r="C241" s="10">
        <v>45530</v>
      </c>
      <c r="D241" s="8" t="s">
        <v>23</v>
      </c>
      <c r="E241" s="8" t="s">
        <v>251</v>
      </c>
      <c r="F241" s="8">
        <v>1</v>
      </c>
      <c r="G241" s="9">
        <v>55</v>
      </c>
      <c r="H241" s="9">
        <v>55</v>
      </c>
      <c r="I241" s="8" t="s">
        <v>15</v>
      </c>
      <c r="J241" s="8" t="s">
        <v>16</v>
      </c>
      <c r="K241" s="8" t="str">
        <f>IF(Table1[[#This Row],[Payment Method]]="PayPal", "Online","Onsite")</f>
        <v>Online</v>
      </c>
    </row>
    <row r="242" spans="2:11" ht="21" customHeight="1" x14ac:dyDescent="0.3">
      <c r="B242" s="11">
        <v>10240</v>
      </c>
      <c r="C242" s="12">
        <v>45531</v>
      </c>
      <c r="D242" s="11" t="s">
        <v>25</v>
      </c>
      <c r="E242" s="11" t="s">
        <v>252</v>
      </c>
      <c r="F242" s="11">
        <v>2</v>
      </c>
      <c r="G242" s="13">
        <v>29.99</v>
      </c>
      <c r="H242" s="13">
        <v>59.98</v>
      </c>
      <c r="I242" s="11" t="s">
        <v>19</v>
      </c>
      <c r="J242" s="11" t="s">
        <v>12</v>
      </c>
      <c r="K242" s="11" t="str">
        <f>IF(Table1[[#This Row],[Payment Method]]="PayPal", "Online","Onsite")</f>
        <v>Onsite</v>
      </c>
    </row>
    <row r="243" spans="2:11" ht="15.6" x14ac:dyDescent="0.3">
      <c r="B243" s="11"/>
      <c r="C243" s="12"/>
      <c r="D243" s="5"/>
      <c r="E243" s="5"/>
      <c r="F243" s="5"/>
      <c r="G243" s="7"/>
      <c r="H243" s="7"/>
      <c r="I243" s="5"/>
      <c r="J243" s="5"/>
      <c r="K243" s="20"/>
    </row>
    <row r="244" spans="2:11" ht="15.6" x14ac:dyDescent="0.3">
      <c r="B244" s="5"/>
      <c r="C244" s="6"/>
      <c r="D244" s="5"/>
      <c r="E244" s="5"/>
      <c r="F244" s="5"/>
      <c r="G244" s="7"/>
      <c r="H244" s="7"/>
      <c r="I244" s="5"/>
      <c r="J244" s="5"/>
      <c r="K244" s="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showGridLines="0" showRowColHeaders="0" workbookViewId="0">
      <selection activeCell="S10" sqref="S10"/>
    </sheetView>
  </sheetViews>
  <sheetFormatPr defaultRowHeight="14.4" x14ac:dyDescent="0.3"/>
  <cols>
    <col min="1" max="16384" width="8.88671875" style="16"/>
  </cols>
  <sheetData>
    <row r="1" spans="1:1" x14ac:dyDescent="0.3">
      <c r="A1" s="16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2"/>
  <sheetViews>
    <sheetView showGridLines="0" topLeftCell="C1" workbookViewId="0">
      <selection activeCell="D22" sqref="D22"/>
    </sheetView>
  </sheetViews>
  <sheetFormatPr defaultRowHeight="14.4" x14ac:dyDescent="0.3"/>
  <cols>
    <col min="1" max="1" width="15.109375" style="24" customWidth="1"/>
    <col min="2" max="2" width="17.6640625" style="24" customWidth="1"/>
    <col min="3" max="3" width="12.6640625" style="24" bestFit="1" customWidth="1"/>
    <col min="4" max="4" width="15.109375" style="24" customWidth="1"/>
    <col min="5" max="5" width="17.6640625" style="24" customWidth="1"/>
    <col min="6" max="6" width="17.6640625" style="24" bestFit="1" customWidth="1"/>
    <col min="7" max="9" width="8.88671875" style="24"/>
    <col min="10" max="10" width="20.33203125" style="24" customWidth="1"/>
    <col min="11" max="11" width="12.88671875" style="24" bestFit="1" customWidth="1"/>
    <col min="12" max="12" width="14.6640625" style="24" customWidth="1"/>
    <col min="13" max="13" width="19.6640625" style="24" customWidth="1"/>
    <col min="14" max="14" width="18.6640625" style="24" customWidth="1"/>
    <col min="15" max="17" width="8.88671875" style="24"/>
  </cols>
  <sheetData>
    <row r="1" spans="1:14" x14ac:dyDescent="0.3">
      <c r="B1" s="23"/>
      <c r="H1" s="23"/>
      <c r="J1" s="23"/>
      <c r="N1" s="23"/>
    </row>
    <row r="2" spans="1:14" x14ac:dyDescent="0.3">
      <c r="B2" s="23"/>
      <c r="H2" s="23"/>
      <c r="I2" s="35"/>
      <c r="J2" s="32" t="s">
        <v>273</v>
      </c>
      <c r="N2" s="23"/>
    </row>
    <row r="3" spans="1:14" x14ac:dyDescent="0.3">
      <c r="B3" s="23"/>
      <c r="H3" s="23"/>
      <c r="J3" s="33">
        <f>MAX(M6:M13)</f>
        <v>14548.319999999992</v>
      </c>
      <c r="N3" s="23"/>
    </row>
    <row r="4" spans="1:14" x14ac:dyDescent="0.3">
      <c r="B4" s="23"/>
      <c r="H4" s="23"/>
      <c r="J4" s="23"/>
      <c r="N4" s="23"/>
    </row>
    <row r="5" spans="1:14" x14ac:dyDescent="0.3">
      <c r="B5" s="34" t="s">
        <v>265</v>
      </c>
      <c r="D5" s="26" t="s">
        <v>255</v>
      </c>
      <c r="E5" s="25" t="s">
        <v>266</v>
      </c>
      <c r="G5" s="24" t="s">
        <v>267</v>
      </c>
      <c r="H5" s="23">
        <f>IFERROR(VLOOKUP(G5:G6,D6:E7,2,FALSE),"-")</f>
        <v>160</v>
      </c>
      <c r="I5" s="37">
        <f>GETPIVOTDATA("Purchase Method",$D$5,"Purchase Method","Online")/GETPIVOTDATA("Purchase Method",$D$5)</f>
        <v>0.66666666666666663</v>
      </c>
      <c r="J5" s="32" t="s">
        <v>269</v>
      </c>
      <c r="L5" s="17" t="s">
        <v>271</v>
      </c>
      <c r="M5" t="s">
        <v>265</v>
      </c>
      <c r="N5" t="s">
        <v>272</v>
      </c>
    </row>
    <row r="6" spans="1:14" x14ac:dyDescent="0.3">
      <c r="B6" s="33">
        <v>80567.850000000079</v>
      </c>
      <c r="C6" s="23"/>
      <c r="D6" s="28" t="s">
        <v>267</v>
      </c>
      <c r="E6" s="29">
        <v>160</v>
      </c>
      <c r="G6" s="24" t="s">
        <v>268</v>
      </c>
      <c r="H6" s="23">
        <f>IFERROR(VLOOKUP(G5:G6,D6:E7,2,FALSE), "-")</f>
        <v>80</v>
      </c>
      <c r="I6" s="36">
        <f>GETPIVOTDATA("Purchase Method",$D$5,"Purchase Method","Onsite")/GETPIVOTDATA("Purchase Method",$D$5)</f>
        <v>0.33333333333333331</v>
      </c>
      <c r="J6" s="33">
        <f>AVERAGE(Table1[Sales Value])</f>
        <v>335.69937500000032</v>
      </c>
      <c r="L6" s="18" t="s">
        <v>257</v>
      </c>
      <c r="M6" s="21">
        <v>14548.319999999992</v>
      </c>
      <c r="N6" s="19">
        <v>14548.319999999992</v>
      </c>
    </row>
    <row r="7" spans="1:14" x14ac:dyDescent="0.3">
      <c r="B7" s="23"/>
      <c r="D7" s="28" t="s">
        <v>268</v>
      </c>
      <c r="E7" s="29">
        <v>80</v>
      </c>
      <c r="H7" s="23"/>
      <c r="J7" s="23"/>
      <c r="L7" s="18" t="s">
        <v>258</v>
      </c>
      <c r="M7" s="21">
        <v>10803.369999999999</v>
      </c>
      <c r="N7" s="19">
        <v>10803.369999999999</v>
      </c>
    </row>
    <row r="8" spans="1:14" x14ac:dyDescent="0.3">
      <c r="B8" s="23"/>
      <c r="D8" s="28" t="s">
        <v>256</v>
      </c>
      <c r="E8" s="29">
        <v>240</v>
      </c>
      <c r="H8" s="23"/>
      <c r="I8" s="35"/>
      <c r="J8" s="32" t="s">
        <v>274</v>
      </c>
      <c r="L8" s="18" t="s">
        <v>259</v>
      </c>
      <c r="M8" s="21">
        <v>12849.239999999996</v>
      </c>
      <c r="N8" s="19">
        <v>12849.239999999996</v>
      </c>
    </row>
    <row r="9" spans="1:14" x14ac:dyDescent="0.3">
      <c r="B9" s="23"/>
      <c r="H9" s="23"/>
      <c r="J9" s="33">
        <f>MIN(M6:M13)</f>
        <v>6797.08</v>
      </c>
      <c r="L9" s="18" t="s">
        <v>260</v>
      </c>
      <c r="M9" s="21">
        <v>12451.689999999995</v>
      </c>
      <c r="N9" s="19">
        <v>12451.689999999995</v>
      </c>
    </row>
    <row r="10" spans="1:14" x14ac:dyDescent="0.3">
      <c r="B10" s="23"/>
      <c r="H10" s="23"/>
      <c r="J10" s="23" t="s">
        <v>276</v>
      </c>
      <c r="L10" s="18" t="s">
        <v>261</v>
      </c>
      <c r="M10" s="21">
        <v>8455.49</v>
      </c>
      <c r="N10" s="19">
        <v>8455.49</v>
      </c>
    </row>
    <row r="11" spans="1:14" x14ac:dyDescent="0.3">
      <c r="B11" s="23"/>
      <c r="H11" s="23"/>
      <c r="J11" s="23"/>
      <c r="L11" s="18" t="s">
        <v>262</v>
      </c>
      <c r="M11" s="21">
        <v>7384.5499999999984</v>
      </c>
      <c r="N11" s="19">
        <v>7384.5499999999984</v>
      </c>
    </row>
    <row r="12" spans="1:14" x14ac:dyDescent="0.3">
      <c r="B12" s="23"/>
      <c r="H12" s="23"/>
      <c r="J12" s="23"/>
      <c r="L12" s="18" t="s">
        <v>263</v>
      </c>
      <c r="M12" s="21">
        <v>6797.08</v>
      </c>
      <c r="N12" s="19">
        <v>6797.08</v>
      </c>
    </row>
    <row r="13" spans="1:14" x14ac:dyDescent="0.3">
      <c r="B13" s="23"/>
      <c r="E13" s="25"/>
      <c r="H13" s="23"/>
      <c r="J13" s="23"/>
      <c r="L13" s="18" t="s">
        <v>264</v>
      </c>
      <c r="M13" s="21">
        <v>7278.1099999999988</v>
      </c>
      <c r="N13" s="19">
        <v>7278.1099999999988</v>
      </c>
    </row>
    <row r="14" spans="1:14" x14ac:dyDescent="0.3">
      <c r="A14" s="17" t="s">
        <v>253</v>
      </c>
      <c r="B14" s="22" t="s">
        <v>265</v>
      </c>
      <c r="D14" s="28"/>
      <c r="E14" s="29"/>
      <c r="H14" s="23"/>
      <c r="J14" s="23"/>
      <c r="L14" s="18" t="s">
        <v>256</v>
      </c>
      <c r="M14" s="21">
        <v>80567.849999999977</v>
      </c>
      <c r="N14" s="19">
        <v>80567.849999999977</v>
      </c>
    </row>
    <row r="15" spans="1:14" x14ac:dyDescent="0.3">
      <c r="A15" s="18" t="s">
        <v>9</v>
      </c>
      <c r="B15" s="19">
        <v>34982.410000000011</v>
      </c>
      <c r="D15" s="28"/>
      <c r="E15" s="29"/>
      <c r="H15" s="23"/>
      <c r="I15" s="18"/>
      <c r="J15" s="19"/>
      <c r="N15" s="23"/>
    </row>
    <row r="16" spans="1:14" x14ac:dyDescent="0.3">
      <c r="A16" s="18" t="s">
        <v>13</v>
      </c>
      <c r="B16" s="19">
        <v>18646.16</v>
      </c>
      <c r="D16" s="28"/>
      <c r="E16" s="29"/>
      <c r="H16" s="23"/>
      <c r="I16" s="18"/>
      <c r="J16" s="19"/>
      <c r="N16" s="23"/>
    </row>
    <row r="17" spans="1:16" x14ac:dyDescent="0.3">
      <c r="A17" s="18" t="s">
        <v>25</v>
      </c>
      <c r="B17" s="19">
        <v>14326.519999999997</v>
      </c>
      <c r="H17" s="23"/>
      <c r="I17" s="18"/>
      <c r="J17" s="19"/>
      <c r="N17" s="23"/>
    </row>
    <row r="18" spans="1:16" x14ac:dyDescent="0.3">
      <c r="A18" s="18" t="s">
        <v>17</v>
      </c>
      <c r="B18" s="19">
        <v>8128.9300000000012</v>
      </c>
      <c r="H18" s="23"/>
      <c r="I18" s="18"/>
      <c r="J18" s="19"/>
      <c r="L18" t="s">
        <v>278</v>
      </c>
      <c r="M18"/>
      <c r="N18" s="23"/>
    </row>
    <row r="19" spans="1:16" x14ac:dyDescent="0.3">
      <c r="A19" s="18" t="s">
        <v>23</v>
      </c>
      <c r="B19" s="19">
        <v>2621.8999999999996</v>
      </c>
      <c r="H19" s="23"/>
      <c r="I19" s="18"/>
      <c r="J19" s="19"/>
      <c r="K19" s="24" t="s">
        <v>279</v>
      </c>
      <c r="L19" s="19">
        <v>240</v>
      </c>
      <c r="M19"/>
      <c r="N19" s="23"/>
    </row>
    <row r="20" spans="1:16" x14ac:dyDescent="0.3">
      <c r="A20" s="18" t="s">
        <v>21</v>
      </c>
      <c r="B20" s="19">
        <v>1861.9300000000007</v>
      </c>
      <c r="H20" s="23"/>
      <c r="J20" s="23"/>
      <c r="L20">
        <f>IFERROR(VLOOKUP(K19,K19:L19,2,FALSE),"-")</f>
        <v>240</v>
      </c>
      <c r="M20"/>
      <c r="N20" s="23"/>
    </row>
    <row r="21" spans="1:16" x14ac:dyDescent="0.3">
      <c r="A21" s="18" t="s">
        <v>256</v>
      </c>
      <c r="B21" s="19">
        <v>80567.850000000006</v>
      </c>
      <c r="D21" s="17" t="s">
        <v>255</v>
      </c>
      <c r="E21" t="s">
        <v>265</v>
      </c>
      <c r="F21" t="s">
        <v>9</v>
      </c>
      <c r="G21" s="27">
        <f t="shared" ref="G21:G26" si="0">IFERROR(VLOOKUP(F21:F26,D22:E27,2,FALSE),"-")</f>
        <v>34982.410000000011</v>
      </c>
      <c r="H21" s="23"/>
      <c r="J21" s="23"/>
      <c r="L21"/>
      <c r="M21"/>
      <c r="N21" s="23"/>
      <c r="P21" s="24" t="s">
        <v>253</v>
      </c>
    </row>
    <row r="22" spans="1:16" x14ac:dyDescent="0.3">
      <c r="B22" s="23"/>
      <c r="D22" s="18" t="s">
        <v>9</v>
      </c>
      <c r="E22" s="21">
        <v>34982.410000000011</v>
      </c>
      <c r="F22" t="s">
        <v>13</v>
      </c>
      <c r="G22" s="27">
        <f>IFERROR(VLOOKUP(F22:F27,D23:E28,2,FALSE),"-")</f>
        <v>18646.16</v>
      </c>
      <c r="H22" s="23"/>
      <c r="L22"/>
      <c r="M22"/>
      <c r="N22" s="23"/>
    </row>
    <row r="23" spans="1:16" x14ac:dyDescent="0.3">
      <c r="B23" s="23"/>
      <c r="D23" s="18" t="s">
        <v>13</v>
      </c>
      <c r="E23" s="21">
        <v>18646.16</v>
      </c>
      <c r="F23" t="s">
        <v>25</v>
      </c>
      <c r="G23" s="27">
        <f>IFERROR(VLOOKUP(F23:F28,D24:E29,2,FALSE),"-")</f>
        <v>14326.519999999997</v>
      </c>
      <c r="H23" s="23"/>
      <c r="J23" s="23"/>
      <c r="N23" s="23"/>
    </row>
    <row r="24" spans="1:16" x14ac:dyDescent="0.3">
      <c r="B24" s="23"/>
      <c r="D24" s="18" t="s">
        <v>25</v>
      </c>
      <c r="E24" s="21">
        <v>14326.519999999997</v>
      </c>
      <c r="F24" t="s">
        <v>17</v>
      </c>
      <c r="G24" s="27" t="str">
        <f t="shared" si="0"/>
        <v>-</v>
      </c>
      <c r="H24" s="23"/>
      <c r="J24" s="23"/>
      <c r="L24"/>
      <c r="M24"/>
      <c r="N24"/>
    </row>
    <row r="25" spans="1:16" x14ac:dyDescent="0.3">
      <c r="B25" s="23"/>
      <c r="D25" s="18" t="s">
        <v>256</v>
      </c>
      <c r="E25" s="21">
        <v>67955.09</v>
      </c>
      <c r="F25" t="s">
        <v>23</v>
      </c>
      <c r="G25" s="27" t="str">
        <f t="shared" si="0"/>
        <v>-</v>
      </c>
      <c r="H25" s="23"/>
      <c r="J25" s="23"/>
      <c r="K25" s="17" t="s">
        <v>255</v>
      </c>
      <c r="L25" t="s">
        <v>277</v>
      </c>
      <c r="M25"/>
      <c r="N25"/>
    </row>
    <row r="26" spans="1:16" x14ac:dyDescent="0.3">
      <c r="B26" s="23"/>
      <c r="D26"/>
      <c r="E26"/>
      <c r="F26" t="s">
        <v>21</v>
      </c>
      <c r="G26" s="27" t="str">
        <f t="shared" si="0"/>
        <v>-</v>
      </c>
      <c r="H26" s="23"/>
      <c r="J26" s="23"/>
      <c r="K26" s="18" t="s">
        <v>15</v>
      </c>
      <c r="L26" s="19">
        <v>70</v>
      </c>
      <c r="M26"/>
      <c r="N26"/>
    </row>
    <row r="27" spans="1:16" x14ac:dyDescent="0.3">
      <c r="B27" s="23"/>
      <c r="D27"/>
      <c r="E27"/>
      <c r="F27"/>
      <c r="H27" s="23"/>
      <c r="J27" s="23"/>
      <c r="K27" s="18" t="s">
        <v>19</v>
      </c>
      <c r="L27" s="19">
        <v>76</v>
      </c>
      <c r="M27"/>
      <c r="N27"/>
    </row>
    <row r="28" spans="1:16" x14ac:dyDescent="0.3">
      <c r="B28" s="23"/>
      <c r="D28"/>
      <c r="E28"/>
      <c r="F28"/>
      <c r="J28" s="23"/>
      <c r="K28" s="18" t="s">
        <v>11</v>
      </c>
      <c r="L28" s="19">
        <v>94</v>
      </c>
      <c r="M28"/>
      <c r="N28"/>
    </row>
    <row r="29" spans="1:16" x14ac:dyDescent="0.3">
      <c r="B29" s="23"/>
      <c r="D29"/>
      <c r="E29"/>
      <c r="F29"/>
      <c r="J29" s="23"/>
      <c r="K29" s="18" t="s">
        <v>256</v>
      </c>
      <c r="L29" s="19">
        <v>240</v>
      </c>
      <c r="M29"/>
      <c r="N29"/>
    </row>
    <row r="30" spans="1:16" x14ac:dyDescent="0.3">
      <c r="B30" s="23"/>
      <c r="D30"/>
      <c r="E30"/>
      <c r="F30"/>
      <c r="J30" s="23"/>
      <c r="K30"/>
      <c r="L30"/>
      <c r="M30"/>
      <c r="N30"/>
    </row>
    <row r="31" spans="1:16" x14ac:dyDescent="0.3">
      <c r="B31" s="23"/>
      <c r="D31"/>
      <c r="E31"/>
      <c r="F31"/>
      <c r="J31" s="23"/>
      <c r="K31"/>
      <c r="L31"/>
      <c r="M31"/>
      <c r="N31"/>
    </row>
    <row r="32" spans="1:16" x14ac:dyDescent="0.3">
      <c r="B32" s="23"/>
      <c r="D32"/>
      <c r="E32"/>
      <c r="F32"/>
      <c r="J32" s="23"/>
      <c r="K32"/>
      <c r="L32"/>
      <c r="M32"/>
      <c r="N32"/>
    </row>
    <row r="33" spans="2:14" x14ac:dyDescent="0.3">
      <c r="B33" s="23"/>
      <c r="D33"/>
      <c r="E33"/>
      <c r="F33"/>
      <c r="J33" s="23"/>
      <c r="K33"/>
      <c r="L33"/>
      <c r="M33"/>
      <c r="N33"/>
    </row>
    <row r="34" spans="2:14" x14ac:dyDescent="0.3">
      <c r="B34" s="23"/>
      <c r="D34"/>
      <c r="E34"/>
      <c r="F34"/>
      <c r="J34" s="23"/>
      <c r="K34"/>
      <c r="L34"/>
      <c r="M34"/>
      <c r="N34"/>
    </row>
    <row r="35" spans="2:14" x14ac:dyDescent="0.3">
      <c r="B35" s="23"/>
      <c r="D35"/>
      <c r="E35"/>
      <c r="F35"/>
      <c r="J35" s="23"/>
      <c r="K35"/>
      <c r="L35"/>
      <c r="M35"/>
      <c r="N35"/>
    </row>
    <row r="36" spans="2:14" x14ac:dyDescent="0.3">
      <c r="B36" s="23"/>
      <c r="D36"/>
      <c r="E36"/>
      <c r="F36"/>
      <c r="J36" s="23"/>
      <c r="K36"/>
      <c r="L36"/>
      <c r="M36"/>
      <c r="N36"/>
    </row>
    <row r="37" spans="2:14" x14ac:dyDescent="0.3">
      <c r="B37" s="23"/>
      <c r="D37"/>
      <c r="E37"/>
      <c r="F37"/>
      <c r="J37" s="23"/>
      <c r="K37"/>
      <c r="L37"/>
      <c r="M37"/>
      <c r="N37"/>
    </row>
    <row r="38" spans="2:14" x14ac:dyDescent="0.3">
      <c r="B38" s="23"/>
      <c r="D38"/>
      <c r="E38"/>
      <c r="F38"/>
      <c r="J38" s="23"/>
      <c r="K38"/>
      <c r="L38"/>
      <c r="M38"/>
      <c r="N38"/>
    </row>
    <row r="39" spans="2:14" x14ac:dyDescent="0.3">
      <c r="B39" s="23"/>
      <c r="D39"/>
      <c r="E39"/>
      <c r="F39"/>
      <c r="J39" s="23"/>
      <c r="K39"/>
      <c r="L39"/>
      <c r="M39"/>
      <c r="N39"/>
    </row>
    <row r="40" spans="2:14" x14ac:dyDescent="0.3">
      <c r="B40" s="23"/>
      <c r="J40" s="23"/>
      <c r="K40"/>
      <c r="L40"/>
      <c r="M40"/>
      <c r="N40"/>
    </row>
    <row r="41" spans="2:14" x14ac:dyDescent="0.3">
      <c r="B41" s="23"/>
      <c r="J41" s="23"/>
      <c r="K41"/>
      <c r="L41"/>
      <c r="M41"/>
      <c r="N41"/>
    </row>
    <row r="42" spans="2:14" x14ac:dyDescent="0.3">
      <c r="B42" s="23"/>
      <c r="J42" s="23"/>
      <c r="K42"/>
      <c r="L42"/>
      <c r="M42"/>
      <c r="N42" s="23"/>
    </row>
    <row r="43" spans="2:14" x14ac:dyDescent="0.3">
      <c r="B43" s="23"/>
      <c r="J43" s="23"/>
      <c r="L43"/>
      <c r="M43"/>
      <c r="N43" s="23"/>
    </row>
    <row r="44" spans="2:14" x14ac:dyDescent="0.3">
      <c r="B44" s="23"/>
      <c r="J44" s="23"/>
      <c r="L44"/>
      <c r="M44"/>
      <c r="N44" s="23"/>
    </row>
    <row r="45" spans="2:14" x14ac:dyDescent="0.3">
      <c r="B45" s="23"/>
      <c r="J45" s="23"/>
      <c r="L45"/>
      <c r="M45"/>
      <c r="N45" s="23"/>
    </row>
    <row r="46" spans="2:14" x14ac:dyDescent="0.3">
      <c r="B46" s="23"/>
      <c r="J46" s="23"/>
      <c r="L46"/>
      <c r="M46"/>
      <c r="N46" s="23"/>
    </row>
    <row r="47" spans="2:14" x14ac:dyDescent="0.3">
      <c r="B47" s="23"/>
      <c r="J47" s="23"/>
      <c r="L47"/>
      <c r="M47"/>
    </row>
    <row r="48" spans="2:14" x14ac:dyDescent="0.3">
      <c r="B48" s="23"/>
      <c r="J48" s="23"/>
      <c r="L48"/>
      <c r="M48"/>
    </row>
    <row r="49" spans="2:13" x14ac:dyDescent="0.3">
      <c r="B49" s="23"/>
      <c r="J49" s="23"/>
      <c r="L49"/>
      <c r="M49"/>
    </row>
    <row r="50" spans="2:13" x14ac:dyDescent="0.3">
      <c r="B50" s="23"/>
      <c r="J50" s="23"/>
      <c r="L50"/>
      <c r="M50"/>
    </row>
    <row r="51" spans="2:13" x14ac:dyDescent="0.3">
      <c r="B51" s="23"/>
      <c r="J51" s="23"/>
      <c r="L51"/>
      <c r="M51"/>
    </row>
    <row r="52" spans="2:13" x14ac:dyDescent="0.3">
      <c r="B52" s="23"/>
      <c r="J52" s="23"/>
      <c r="L52"/>
      <c r="M52"/>
    </row>
    <row r="53" spans="2:13" x14ac:dyDescent="0.3">
      <c r="B53" s="23"/>
      <c r="J53" s="23"/>
      <c r="L53"/>
      <c r="M53"/>
    </row>
    <row r="54" spans="2:13" x14ac:dyDescent="0.3">
      <c r="B54" s="23"/>
      <c r="J54" s="23"/>
      <c r="L54"/>
      <c r="M54"/>
    </row>
    <row r="55" spans="2:13" x14ac:dyDescent="0.3">
      <c r="B55" s="23"/>
      <c r="J55" s="23"/>
      <c r="L55"/>
      <c r="M55"/>
    </row>
    <row r="56" spans="2:13" x14ac:dyDescent="0.3">
      <c r="B56" s="23"/>
      <c r="J56" s="23"/>
      <c r="L56"/>
      <c r="M56"/>
    </row>
    <row r="57" spans="2:13" x14ac:dyDescent="0.3">
      <c r="B57" s="23"/>
      <c r="J57" s="23"/>
      <c r="L57"/>
      <c r="M57"/>
    </row>
    <row r="58" spans="2:13" x14ac:dyDescent="0.3">
      <c r="B58" s="30"/>
      <c r="J58" s="23"/>
      <c r="L58"/>
      <c r="M58"/>
    </row>
    <row r="59" spans="2:13" x14ac:dyDescent="0.3">
      <c r="B59" s="30"/>
      <c r="J59" s="23"/>
      <c r="L59"/>
      <c r="M59"/>
    </row>
    <row r="60" spans="2:13" x14ac:dyDescent="0.3">
      <c r="B60" s="30"/>
      <c r="J60" s="23"/>
      <c r="L60"/>
      <c r="M60"/>
    </row>
    <row r="61" spans="2:13" x14ac:dyDescent="0.3">
      <c r="B61" s="30"/>
      <c r="J61" s="23"/>
      <c r="L61"/>
      <c r="M61"/>
    </row>
    <row r="62" spans="2:13" x14ac:dyDescent="0.3">
      <c r="B62" s="30"/>
      <c r="J62" s="23"/>
      <c r="L62"/>
      <c r="M62"/>
    </row>
    <row r="63" spans="2:13" x14ac:dyDescent="0.3">
      <c r="B63" s="30"/>
      <c r="J63" s="23"/>
      <c r="L63"/>
      <c r="M63"/>
    </row>
    <row r="64" spans="2:13" x14ac:dyDescent="0.3">
      <c r="B64" s="30"/>
      <c r="J64" s="23"/>
      <c r="L64"/>
      <c r="M64"/>
    </row>
    <row r="65" spans="2:13" x14ac:dyDescent="0.3">
      <c r="B65" s="30"/>
      <c r="J65" s="23"/>
      <c r="L65"/>
      <c r="M65"/>
    </row>
    <row r="66" spans="2:13" x14ac:dyDescent="0.3">
      <c r="B66" s="30"/>
      <c r="J66" s="23"/>
      <c r="L66"/>
      <c r="M66"/>
    </row>
    <row r="67" spans="2:13" x14ac:dyDescent="0.3">
      <c r="B67" s="30"/>
      <c r="J67" s="23"/>
      <c r="L67"/>
      <c r="M67"/>
    </row>
    <row r="68" spans="2:13" x14ac:dyDescent="0.3">
      <c r="B68" s="30"/>
      <c r="J68" s="23"/>
      <c r="L68"/>
      <c r="M68"/>
    </row>
    <row r="69" spans="2:13" x14ac:dyDescent="0.3">
      <c r="B69" s="30"/>
      <c r="L69"/>
      <c r="M69"/>
    </row>
    <row r="70" spans="2:13" x14ac:dyDescent="0.3">
      <c r="B70" s="30"/>
      <c r="L70"/>
      <c r="M70"/>
    </row>
    <row r="71" spans="2:13" x14ac:dyDescent="0.3">
      <c r="B71" s="30"/>
      <c r="L71"/>
      <c r="M71"/>
    </row>
    <row r="72" spans="2:13" x14ac:dyDescent="0.3">
      <c r="B72" s="30"/>
      <c r="L72"/>
      <c r="M72"/>
    </row>
    <row r="73" spans="2:13" x14ac:dyDescent="0.3">
      <c r="B73" s="30"/>
      <c r="L73"/>
      <c r="M73"/>
    </row>
    <row r="74" spans="2:13" x14ac:dyDescent="0.3">
      <c r="B74" s="30"/>
      <c r="L74"/>
      <c r="M74"/>
    </row>
    <row r="75" spans="2:13" x14ac:dyDescent="0.3">
      <c r="B75" s="30"/>
      <c r="L75"/>
      <c r="M75"/>
    </row>
    <row r="76" spans="2:13" x14ac:dyDescent="0.3">
      <c r="B76" s="30"/>
      <c r="L76"/>
      <c r="M76"/>
    </row>
    <row r="77" spans="2:13" x14ac:dyDescent="0.3">
      <c r="B77" s="30"/>
      <c r="L77"/>
      <c r="M77"/>
    </row>
    <row r="78" spans="2:13" x14ac:dyDescent="0.3">
      <c r="B78" s="30"/>
      <c r="L78"/>
      <c r="M78"/>
    </row>
    <row r="79" spans="2:13" x14ac:dyDescent="0.3">
      <c r="B79" s="30"/>
      <c r="L79"/>
      <c r="M79"/>
    </row>
    <row r="80" spans="2:13" x14ac:dyDescent="0.3">
      <c r="B80" s="30"/>
      <c r="L80"/>
      <c r="M80"/>
    </row>
    <row r="81" spans="2:13" x14ac:dyDescent="0.3">
      <c r="B81" s="30"/>
      <c r="L81"/>
      <c r="M81"/>
    </row>
    <row r="82" spans="2:13" x14ac:dyDescent="0.3">
      <c r="B82" s="30"/>
      <c r="L82"/>
      <c r="M82"/>
    </row>
    <row r="83" spans="2:13" x14ac:dyDescent="0.3">
      <c r="B83" s="30"/>
      <c r="L83"/>
      <c r="M83"/>
    </row>
    <row r="84" spans="2:13" x14ac:dyDescent="0.3">
      <c r="B84" s="30"/>
      <c r="L84"/>
      <c r="M84"/>
    </row>
    <row r="85" spans="2:13" x14ac:dyDescent="0.3">
      <c r="B85" s="30"/>
      <c r="L85"/>
      <c r="M85"/>
    </row>
    <row r="86" spans="2:13" x14ac:dyDescent="0.3">
      <c r="B86" s="30"/>
      <c r="L86"/>
      <c r="M86"/>
    </row>
    <row r="87" spans="2:13" x14ac:dyDescent="0.3">
      <c r="B87" s="30"/>
      <c r="L87"/>
      <c r="M87"/>
    </row>
    <row r="88" spans="2:13" x14ac:dyDescent="0.3">
      <c r="B88" s="30"/>
      <c r="L88"/>
      <c r="M88"/>
    </row>
    <row r="89" spans="2:13" x14ac:dyDescent="0.3">
      <c r="B89" s="30"/>
      <c r="L89"/>
      <c r="M89"/>
    </row>
    <row r="90" spans="2:13" x14ac:dyDescent="0.3">
      <c r="B90" s="30"/>
      <c r="L90"/>
      <c r="M90"/>
    </row>
    <row r="91" spans="2:13" x14ac:dyDescent="0.3">
      <c r="B91" s="30"/>
      <c r="L91"/>
      <c r="M91"/>
    </row>
    <row r="92" spans="2:13" x14ac:dyDescent="0.3">
      <c r="B92" s="30"/>
      <c r="L92"/>
      <c r="M92"/>
    </row>
    <row r="93" spans="2:13" x14ac:dyDescent="0.3">
      <c r="B93" s="30"/>
      <c r="L93"/>
      <c r="M93"/>
    </row>
    <row r="94" spans="2:13" x14ac:dyDescent="0.3">
      <c r="B94" s="30"/>
      <c r="L94"/>
      <c r="M94"/>
    </row>
    <row r="95" spans="2:13" x14ac:dyDescent="0.3">
      <c r="B95" s="30"/>
      <c r="L95"/>
      <c r="M95"/>
    </row>
    <row r="96" spans="2:13" x14ac:dyDescent="0.3">
      <c r="B96" s="30"/>
      <c r="L96"/>
      <c r="M96"/>
    </row>
    <row r="97" spans="2:13" x14ac:dyDescent="0.3">
      <c r="B97" s="30"/>
      <c r="L97"/>
      <c r="M97"/>
    </row>
    <row r="98" spans="2:13" x14ac:dyDescent="0.3">
      <c r="B98" s="30"/>
      <c r="L98"/>
      <c r="M98"/>
    </row>
    <row r="99" spans="2:13" x14ac:dyDescent="0.3">
      <c r="B99" s="30"/>
      <c r="L99"/>
      <c r="M99"/>
    </row>
    <row r="100" spans="2:13" x14ac:dyDescent="0.3">
      <c r="B100" s="30"/>
      <c r="L100"/>
      <c r="M100"/>
    </row>
    <row r="101" spans="2:13" x14ac:dyDescent="0.3">
      <c r="B101" s="30"/>
      <c r="L101"/>
      <c r="M101"/>
    </row>
    <row r="102" spans="2:13" x14ac:dyDescent="0.3">
      <c r="B102" s="31"/>
      <c r="L102"/>
      <c r="M102"/>
    </row>
    <row r="103" spans="2:13" x14ac:dyDescent="0.3">
      <c r="L103"/>
      <c r="M103"/>
    </row>
    <row r="104" spans="2:13" x14ac:dyDescent="0.3">
      <c r="L104"/>
      <c r="M104"/>
    </row>
    <row r="105" spans="2:13" x14ac:dyDescent="0.3">
      <c r="L105"/>
      <c r="M105"/>
    </row>
    <row r="106" spans="2:13" x14ac:dyDescent="0.3">
      <c r="L106"/>
      <c r="M106"/>
    </row>
    <row r="107" spans="2:13" x14ac:dyDescent="0.3">
      <c r="L107"/>
      <c r="M107"/>
    </row>
    <row r="108" spans="2:13" x14ac:dyDescent="0.3">
      <c r="L108"/>
      <c r="M108"/>
    </row>
    <row r="109" spans="2:13" x14ac:dyDescent="0.3">
      <c r="L109"/>
      <c r="M109"/>
    </row>
    <row r="110" spans="2:13" x14ac:dyDescent="0.3">
      <c r="L110"/>
      <c r="M110"/>
    </row>
    <row r="111" spans="2:13" x14ac:dyDescent="0.3">
      <c r="L111"/>
      <c r="M111"/>
    </row>
    <row r="112" spans="2:13" x14ac:dyDescent="0.3">
      <c r="L112"/>
      <c r="M112"/>
    </row>
    <row r="113" spans="12:13" x14ac:dyDescent="0.3">
      <c r="L113"/>
      <c r="M113"/>
    </row>
    <row r="114" spans="12:13" x14ac:dyDescent="0.3">
      <c r="L114"/>
      <c r="M114"/>
    </row>
    <row r="115" spans="12:13" x14ac:dyDescent="0.3">
      <c r="L115"/>
      <c r="M115"/>
    </row>
    <row r="116" spans="12:13" x14ac:dyDescent="0.3">
      <c r="L116"/>
      <c r="M116"/>
    </row>
    <row r="117" spans="12:13" x14ac:dyDescent="0.3">
      <c r="L117"/>
      <c r="M117"/>
    </row>
    <row r="118" spans="12:13" x14ac:dyDescent="0.3">
      <c r="L118"/>
      <c r="M118"/>
    </row>
    <row r="119" spans="12:13" x14ac:dyDescent="0.3">
      <c r="L119"/>
      <c r="M119"/>
    </row>
    <row r="120" spans="12:13" x14ac:dyDescent="0.3">
      <c r="L120"/>
      <c r="M120"/>
    </row>
    <row r="121" spans="12:13" x14ac:dyDescent="0.3">
      <c r="L121"/>
      <c r="M121"/>
    </row>
    <row r="122" spans="12:13" x14ac:dyDescent="0.3">
      <c r="L122"/>
      <c r="M122"/>
    </row>
    <row r="123" spans="12:13" x14ac:dyDescent="0.3">
      <c r="L123"/>
      <c r="M123"/>
    </row>
    <row r="124" spans="12:13" x14ac:dyDescent="0.3">
      <c r="L124"/>
      <c r="M124"/>
    </row>
    <row r="125" spans="12:13" x14ac:dyDescent="0.3">
      <c r="L125"/>
      <c r="M125"/>
    </row>
    <row r="126" spans="12:13" x14ac:dyDescent="0.3">
      <c r="L126"/>
      <c r="M126"/>
    </row>
    <row r="127" spans="12:13" x14ac:dyDescent="0.3">
      <c r="L127"/>
      <c r="M127"/>
    </row>
    <row r="128" spans="12:13" x14ac:dyDescent="0.3">
      <c r="L128"/>
      <c r="M128"/>
    </row>
    <row r="129" spans="12:13" x14ac:dyDescent="0.3">
      <c r="L129"/>
      <c r="M129"/>
    </row>
    <row r="130" spans="12:13" x14ac:dyDescent="0.3">
      <c r="L130"/>
      <c r="M130"/>
    </row>
    <row r="131" spans="12:13" x14ac:dyDescent="0.3">
      <c r="L131"/>
      <c r="M131"/>
    </row>
    <row r="132" spans="12:13" x14ac:dyDescent="0.3">
      <c r="L132"/>
      <c r="M132"/>
    </row>
    <row r="133" spans="12:13" x14ac:dyDescent="0.3">
      <c r="L133"/>
      <c r="M133"/>
    </row>
    <row r="134" spans="12:13" x14ac:dyDescent="0.3">
      <c r="L134"/>
      <c r="M134"/>
    </row>
    <row r="135" spans="12:13" x14ac:dyDescent="0.3">
      <c r="L135"/>
      <c r="M135"/>
    </row>
    <row r="136" spans="12:13" x14ac:dyDescent="0.3">
      <c r="L136"/>
      <c r="M136"/>
    </row>
    <row r="137" spans="12:13" x14ac:dyDescent="0.3">
      <c r="L137"/>
      <c r="M137"/>
    </row>
    <row r="138" spans="12:13" x14ac:dyDescent="0.3">
      <c r="L138"/>
      <c r="M138"/>
    </row>
    <row r="139" spans="12:13" x14ac:dyDescent="0.3">
      <c r="L139"/>
      <c r="M139"/>
    </row>
    <row r="140" spans="12:13" x14ac:dyDescent="0.3">
      <c r="L140"/>
      <c r="M140"/>
    </row>
    <row r="141" spans="12:13" x14ac:dyDescent="0.3">
      <c r="L141"/>
      <c r="M141"/>
    </row>
    <row r="142" spans="12:13" x14ac:dyDescent="0.3">
      <c r="L142"/>
      <c r="M142"/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showGridLines="0" showRowColHeaders="0" workbookViewId="0">
      <selection activeCell="G2" sqref="G2"/>
    </sheetView>
  </sheetViews>
  <sheetFormatPr defaultRowHeight="14.4" x14ac:dyDescent="0.3"/>
  <cols>
    <col min="1" max="1" width="9" bestFit="1" customWidth="1"/>
    <col min="2" max="2" width="9.21875" bestFit="1" customWidth="1"/>
    <col min="3" max="3" width="16.33203125" customWidth="1"/>
    <col min="4" max="4" width="21.88671875" customWidth="1"/>
    <col min="5" max="5" width="11.33203125" customWidth="1"/>
    <col min="6" max="6" width="13.21875" customWidth="1"/>
    <col min="7" max="7" width="18.5546875" customWidth="1"/>
    <col min="8" max="8" width="16.77734375" customWidth="1"/>
    <col min="9" max="9" width="16.5546875" customWidth="1"/>
  </cols>
  <sheetData>
    <row r="1" spans="1:10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 ht="15.6" x14ac:dyDescent="0.3">
      <c r="A2" s="1">
        <v>10001</v>
      </c>
      <c r="B2" s="2">
        <v>45292</v>
      </c>
      <c r="C2" s="1" t="s">
        <v>9</v>
      </c>
      <c r="D2" s="1" t="s">
        <v>10</v>
      </c>
      <c r="E2" s="1">
        <v>2</v>
      </c>
      <c r="F2" s="1">
        <v>999.99</v>
      </c>
      <c r="G2" s="1">
        <v>1999.98</v>
      </c>
      <c r="H2" s="1" t="s">
        <v>11</v>
      </c>
      <c r="I2" s="1" t="s">
        <v>12</v>
      </c>
    </row>
    <row r="3" spans="1:10" ht="15.6" x14ac:dyDescent="0.3">
      <c r="A3" s="1">
        <v>10002</v>
      </c>
      <c r="B3" s="2">
        <v>45293</v>
      </c>
      <c r="C3" s="1" t="s">
        <v>13</v>
      </c>
      <c r="D3" s="1" t="s">
        <v>14</v>
      </c>
      <c r="E3" s="1">
        <v>1</v>
      </c>
      <c r="F3" s="1">
        <v>499.99</v>
      </c>
      <c r="G3" s="1">
        <v>499.99</v>
      </c>
      <c r="H3" s="1" t="s">
        <v>15</v>
      </c>
      <c r="I3" s="1" t="s">
        <v>16</v>
      </c>
    </row>
    <row r="4" spans="1:10" ht="15.6" x14ac:dyDescent="0.3">
      <c r="A4" s="1">
        <v>10003</v>
      </c>
      <c r="B4" s="2">
        <v>45294</v>
      </c>
      <c r="C4" s="1" t="s">
        <v>17</v>
      </c>
      <c r="D4" s="1" t="s">
        <v>18</v>
      </c>
      <c r="E4" s="1">
        <v>3</v>
      </c>
      <c r="F4" s="1">
        <v>69.989999999999995</v>
      </c>
      <c r="G4" s="1">
        <v>209.97</v>
      </c>
      <c r="H4" s="1" t="s">
        <v>19</v>
      </c>
      <c r="I4" s="1" t="s">
        <v>20</v>
      </c>
      <c r="J4" t="s">
        <v>253</v>
      </c>
    </row>
    <row r="5" spans="1:10" ht="15.6" x14ac:dyDescent="0.3">
      <c r="A5" s="1">
        <v>10004</v>
      </c>
      <c r="B5" s="2">
        <v>45295</v>
      </c>
      <c r="C5" s="1" t="s">
        <v>21</v>
      </c>
      <c r="D5" s="1" t="s">
        <v>22</v>
      </c>
      <c r="E5" s="1">
        <v>4</v>
      </c>
      <c r="F5" s="1">
        <v>15.99</v>
      </c>
      <c r="G5" s="1">
        <v>63.96</v>
      </c>
      <c r="H5" s="1" t="s">
        <v>11</v>
      </c>
      <c r="I5" s="1" t="s">
        <v>12</v>
      </c>
    </row>
    <row r="6" spans="1:10" ht="15.6" x14ac:dyDescent="0.3">
      <c r="A6" s="1">
        <v>10005</v>
      </c>
      <c r="B6" s="2">
        <v>45296</v>
      </c>
      <c r="C6" s="1" t="s">
        <v>23</v>
      </c>
      <c r="D6" s="1" t="s">
        <v>24</v>
      </c>
      <c r="E6" s="1">
        <v>1</v>
      </c>
      <c r="F6" s="1">
        <v>89.99</v>
      </c>
      <c r="G6" s="1">
        <v>89.99</v>
      </c>
      <c r="H6" s="1" t="s">
        <v>15</v>
      </c>
      <c r="I6" s="1" t="s">
        <v>16</v>
      </c>
    </row>
    <row r="7" spans="1:10" ht="15.6" x14ac:dyDescent="0.3">
      <c r="A7" s="1">
        <v>10006</v>
      </c>
      <c r="B7" s="2">
        <v>45297</v>
      </c>
      <c r="C7" s="1" t="s">
        <v>25</v>
      </c>
      <c r="D7" s="1" t="s">
        <v>26</v>
      </c>
      <c r="E7" s="1">
        <v>5</v>
      </c>
      <c r="F7" s="1">
        <v>29.99</v>
      </c>
      <c r="G7" s="1">
        <v>149.94999999999999</v>
      </c>
      <c r="H7" s="1" t="s">
        <v>19</v>
      </c>
      <c r="I7" s="1" t="s">
        <v>12</v>
      </c>
    </row>
    <row r="8" spans="1:10" ht="15.6" x14ac:dyDescent="0.3">
      <c r="A8" s="1">
        <v>10007</v>
      </c>
      <c r="B8" s="2">
        <v>45298</v>
      </c>
      <c r="C8" s="1" t="s">
        <v>9</v>
      </c>
      <c r="D8" s="1" t="s">
        <v>27</v>
      </c>
      <c r="E8" s="1">
        <v>1</v>
      </c>
      <c r="F8" s="1">
        <v>2499.9899999999998</v>
      </c>
      <c r="G8" s="1">
        <v>2499.9899999999998</v>
      </c>
      <c r="H8" s="1" t="s">
        <v>11</v>
      </c>
      <c r="I8" s="1" t="s">
        <v>12</v>
      </c>
    </row>
    <row r="9" spans="1:10" ht="15.6" x14ac:dyDescent="0.3">
      <c r="A9" s="1">
        <v>10008</v>
      </c>
      <c r="B9" s="2">
        <v>45299</v>
      </c>
      <c r="C9" s="1" t="s">
        <v>13</v>
      </c>
      <c r="D9" s="1" t="s">
        <v>28</v>
      </c>
      <c r="E9" s="1">
        <v>2</v>
      </c>
      <c r="F9" s="1">
        <v>599.99</v>
      </c>
      <c r="G9" s="1">
        <v>1199.98</v>
      </c>
      <c r="H9" s="1" t="s">
        <v>15</v>
      </c>
      <c r="I9" s="1" t="s">
        <v>16</v>
      </c>
    </row>
    <row r="10" spans="1:10" ht="15.6" x14ac:dyDescent="0.3">
      <c r="A10" s="1">
        <v>10009</v>
      </c>
      <c r="B10" s="2">
        <v>45300</v>
      </c>
      <c r="C10" s="1" t="s">
        <v>17</v>
      </c>
      <c r="D10" s="1" t="s">
        <v>29</v>
      </c>
      <c r="E10" s="1">
        <v>6</v>
      </c>
      <c r="F10" s="1">
        <v>89.99</v>
      </c>
      <c r="G10" s="1">
        <v>539.94000000000005</v>
      </c>
      <c r="H10" s="1" t="s">
        <v>19</v>
      </c>
      <c r="I10" s="1" t="s">
        <v>20</v>
      </c>
    </row>
    <row r="11" spans="1:10" ht="15.6" x14ac:dyDescent="0.3">
      <c r="A11" s="1">
        <v>10010</v>
      </c>
      <c r="B11" s="2">
        <v>45301</v>
      </c>
      <c r="C11" s="1" t="s">
        <v>21</v>
      </c>
      <c r="D11" s="1" t="s">
        <v>30</v>
      </c>
      <c r="E11" s="1">
        <v>2</v>
      </c>
      <c r="F11" s="1">
        <v>25.99</v>
      </c>
      <c r="G11" s="1">
        <v>51.98</v>
      </c>
      <c r="H11" s="1" t="s">
        <v>11</v>
      </c>
      <c r="I11" s="1" t="s">
        <v>12</v>
      </c>
    </row>
    <row r="12" spans="1:10" ht="15.6" x14ac:dyDescent="0.3">
      <c r="A12" s="1">
        <v>10011</v>
      </c>
      <c r="B12" s="2">
        <v>45302</v>
      </c>
      <c r="C12" s="1" t="s">
        <v>23</v>
      </c>
      <c r="D12" s="1" t="s">
        <v>31</v>
      </c>
      <c r="E12" s="1">
        <v>1</v>
      </c>
      <c r="F12" s="1">
        <v>129.99</v>
      </c>
      <c r="G12" s="1">
        <v>129.99</v>
      </c>
      <c r="H12" s="1" t="s">
        <v>15</v>
      </c>
      <c r="I12" s="1" t="s">
        <v>16</v>
      </c>
    </row>
    <row r="13" spans="1:10" ht="15.6" x14ac:dyDescent="0.3">
      <c r="A13" s="1">
        <v>10012</v>
      </c>
      <c r="B13" s="2">
        <v>45303</v>
      </c>
      <c r="C13" s="1" t="s">
        <v>25</v>
      </c>
      <c r="D13" s="1" t="s">
        <v>32</v>
      </c>
      <c r="E13" s="1">
        <v>3</v>
      </c>
      <c r="F13" s="1">
        <v>199.99</v>
      </c>
      <c r="G13" s="1">
        <v>599.97</v>
      </c>
      <c r="H13" s="1" t="s">
        <v>19</v>
      </c>
      <c r="I13" s="1" t="s">
        <v>12</v>
      </c>
    </row>
    <row r="14" spans="1:10" ht="15.6" x14ac:dyDescent="0.3">
      <c r="A14" s="1">
        <v>10013</v>
      </c>
      <c r="B14" s="2">
        <v>45304</v>
      </c>
      <c r="C14" s="1" t="s">
        <v>9</v>
      </c>
      <c r="D14" s="1" t="s">
        <v>33</v>
      </c>
      <c r="E14" s="1">
        <v>2</v>
      </c>
      <c r="F14" s="1">
        <v>749.99</v>
      </c>
      <c r="G14" s="1">
        <v>1499.98</v>
      </c>
      <c r="H14" s="1" t="s">
        <v>11</v>
      </c>
      <c r="I14" s="1" t="s">
        <v>12</v>
      </c>
    </row>
    <row r="15" spans="1:10" ht="15.6" x14ac:dyDescent="0.3">
      <c r="A15" s="1">
        <v>10014</v>
      </c>
      <c r="B15" s="2">
        <v>45305</v>
      </c>
      <c r="C15" s="1" t="s">
        <v>13</v>
      </c>
      <c r="D15" s="1" t="s">
        <v>34</v>
      </c>
      <c r="E15" s="1">
        <v>1</v>
      </c>
      <c r="F15" s="1">
        <v>189.99</v>
      </c>
      <c r="G15" s="1">
        <v>189.99</v>
      </c>
      <c r="H15" s="1" t="s">
        <v>15</v>
      </c>
      <c r="I15" s="1" t="s">
        <v>16</v>
      </c>
    </row>
    <row r="16" spans="1:10" ht="15.6" x14ac:dyDescent="0.3">
      <c r="A16" s="1">
        <v>10015</v>
      </c>
      <c r="B16" s="2">
        <v>45306</v>
      </c>
      <c r="C16" s="1" t="s">
        <v>17</v>
      </c>
      <c r="D16" s="1" t="s">
        <v>35</v>
      </c>
      <c r="E16" s="1">
        <v>2</v>
      </c>
      <c r="F16" s="1">
        <v>249.99</v>
      </c>
      <c r="G16" s="1">
        <v>499.98</v>
      </c>
      <c r="H16" s="1" t="s">
        <v>19</v>
      </c>
      <c r="I16" s="1" t="s">
        <v>20</v>
      </c>
    </row>
    <row r="17" spans="1:9" ht="15.6" x14ac:dyDescent="0.3">
      <c r="A17" s="1">
        <v>10016</v>
      </c>
      <c r="B17" s="2">
        <v>45307</v>
      </c>
      <c r="C17" s="1" t="s">
        <v>21</v>
      </c>
      <c r="D17" s="1" t="s">
        <v>36</v>
      </c>
      <c r="E17" s="1">
        <v>3</v>
      </c>
      <c r="F17" s="1">
        <v>35.99</v>
      </c>
      <c r="G17" s="1">
        <v>107.97</v>
      </c>
      <c r="H17" s="1" t="s">
        <v>11</v>
      </c>
      <c r="I17" s="1" t="s">
        <v>12</v>
      </c>
    </row>
    <row r="18" spans="1:9" ht="15.6" x14ac:dyDescent="0.3">
      <c r="A18" s="1">
        <v>10017</v>
      </c>
      <c r="B18" s="2">
        <v>45308</v>
      </c>
      <c r="C18" s="1" t="s">
        <v>23</v>
      </c>
      <c r="D18" s="1" t="s">
        <v>37</v>
      </c>
      <c r="E18" s="1">
        <v>1</v>
      </c>
      <c r="F18" s="1">
        <v>399.99</v>
      </c>
      <c r="G18" s="1">
        <v>399.99</v>
      </c>
      <c r="H18" s="1" t="s">
        <v>15</v>
      </c>
      <c r="I18" s="1" t="s">
        <v>16</v>
      </c>
    </row>
    <row r="19" spans="1:9" ht="15.6" x14ac:dyDescent="0.3">
      <c r="A19" s="1">
        <v>10018</v>
      </c>
      <c r="B19" s="2">
        <v>45309</v>
      </c>
      <c r="C19" s="1" t="s">
        <v>25</v>
      </c>
      <c r="D19" s="1" t="s">
        <v>38</v>
      </c>
      <c r="E19" s="1">
        <v>4</v>
      </c>
      <c r="F19" s="1">
        <v>119.99</v>
      </c>
      <c r="G19" s="1">
        <v>479.96</v>
      </c>
      <c r="H19" s="1" t="s">
        <v>19</v>
      </c>
      <c r="I19" s="1" t="s">
        <v>12</v>
      </c>
    </row>
    <row r="20" spans="1:9" ht="15.6" x14ac:dyDescent="0.3">
      <c r="A20" s="1">
        <v>10019</v>
      </c>
      <c r="B20" s="2">
        <v>45310</v>
      </c>
      <c r="C20" s="1" t="s">
        <v>9</v>
      </c>
      <c r="D20" s="1" t="s">
        <v>39</v>
      </c>
      <c r="E20" s="1">
        <v>2</v>
      </c>
      <c r="F20" s="1">
        <v>499.99</v>
      </c>
      <c r="G20" s="1">
        <v>999.98</v>
      </c>
      <c r="H20" s="1" t="s">
        <v>11</v>
      </c>
      <c r="I20" s="1" t="s">
        <v>12</v>
      </c>
    </row>
    <row r="21" spans="1:9" ht="15.6" x14ac:dyDescent="0.3">
      <c r="A21" s="1">
        <v>10020</v>
      </c>
      <c r="B21" s="2">
        <v>45311</v>
      </c>
      <c r="C21" s="1" t="s">
        <v>13</v>
      </c>
      <c r="D21" s="1" t="s">
        <v>40</v>
      </c>
      <c r="E21" s="1">
        <v>1</v>
      </c>
      <c r="F21" s="1">
        <v>99.99</v>
      </c>
      <c r="G21" s="1">
        <v>99.99</v>
      </c>
      <c r="H21" s="1" t="s">
        <v>15</v>
      </c>
      <c r="I21" s="1" t="s">
        <v>16</v>
      </c>
    </row>
    <row r="22" spans="1:9" ht="15.6" x14ac:dyDescent="0.3">
      <c r="A22" s="1">
        <v>10021</v>
      </c>
      <c r="B22" s="2">
        <v>45312</v>
      </c>
      <c r="C22" s="1" t="s">
        <v>17</v>
      </c>
      <c r="D22" s="1" t="s">
        <v>41</v>
      </c>
      <c r="E22" s="1">
        <v>3</v>
      </c>
      <c r="F22" s="1">
        <v>59.99</v>
      </c>
      <c r="G22" s="1">
        <v>179.97</v>
      </c>
      <c r="H22" s="1" t="s">
        <v>19</v>
      </c>
      <c r="I22" s="1" t="s">
        <v>20</v>
      </c>
    </row>
    <row r="23" spans="1:9" ht="15.6" x14ac:dyDescent="0.3">
      <c r="A23" s="1">
        <v>10022</v>
      </c>
      <c r="B23" s="2">
        <v>45313</v>
      </c>
      <c r="C23" s="1" t="s">
        <v>21</v>
      </c>
      <c r="D23" s="1" t="s">
        <v>42</v>
      </c>
      <c r="E23" s="1">
        <v>2</v>
      </c>
      <c r="F23" s="1">
        <v>22.99</v>
      </c>
      <c r="G23" s="1">
        <v>45.98</v>
      </c>
      <c r="H23" s="1" t="s">
        <v>11</v>
      </c>
      <c r="I23" s="1" t="s">
        <v>12</v>
      </c>
    </row>
    <row r="24" spans="1:9" ht="15.6" x14ac:dyDescent="0.3">
      <c r="A24" s="1">
        <v>10023</v>
      </c>
      <c r="B24" s="2">
        <v>45314</v>
      </c>
      <c r="C24" s="1" t="s">
        <v>23</v>
      </c>
      <c r="D24" s="1" t="s">
        <v>43</v>
      </c>
      <c r="E24" s="1">
        <v>1</v>
      </c>
      <c r="F24" s="1">
        <v>49.99</v>
      </c>
      <c r="G24" s="1">
        <v>49.99</v>
      </c>
      <c r="H24" s="1" t="s">
        <v>15</v>
      </c>
      <c r="I24" s="1" t="s">
        <v>16</v>
      </c>
    </row>
    <row r="25" spans="1:9" ht="15.6" x14ac:dyDescent="0.3">
      <c r="A25" s="1">
        <v>10024</v>
      </c>
      <c r="B25" s="2">
        <v>45315</v>
      </c>
      <c r="C25" s="1" t="s">
        <v>25</v>
      </c>
      <c r="D25" s="1" t="s">
        <v>44</v>
      </c>
      <c r="E25" s="1">
        <v>3</v>
      </c>
      <c r="F25" s="1">
        <v>29.99</v>
      </c>
      <c r="G25" s="1">
        <v>89.97</v>
      </c>
      <c r="H25" s="1" t="s">
        <v>19</v>
      </c>
      <c r="I25" s="1" t="s">
        <v>12</v>
      </c>
    </row>
    <row r="26" spans="1:9" ht="15.6" x14ac:dyDescent="0.3">
      <c r="A26" s="1">
        <v>10025</v>
      </c>
      <c r="B26" s="2">
        <v>45316</v>
      </c>
      <c r="C26" s="1" t="s">
        <v>9</v>
      </c>
      <c r="D26" s="1" t="s">
        <v>45</v>
      </c>
      <c r="E26" s="1">
        <v>1</v>
      </c>
      <c r="F26" s="1">
        <v>299.99</v>
      </c>
      <c r="G26" s="1">
        <v>299.99</v>
      </c>
      <c r="H26" s="1" t="s">
        <v>11</v>
      </c>
      <c r="I26" s="1" t="s">
        <v>12</v>
      </c>
    </row>
    <row r="27" spans="1:9" ht="15.6" x14ac:dyDescent="0.3">
      <c r="A27" s="1">
        <v>10026</v>
      </c>
      <c r="B27" s="2">
        <v>45317</v>
      </c>
      <c r="C27" s="1" t="s">
        <v>13</v>
      </c>
      <c r="D27" s="1" t="s">
        <v>46</v>
      </c>
      <c r="E27" s="1">
        <v>1</v>
      </c>
      <c r="F27" s="1">
        <v>179.99</v>
      </c>
      <c r="G27" s="1">
        <v>179.99</v>
      </c>
      <c r="H27" s="1" t="s">
        <v>15</v>
      </c>
      <c r="I27" s="1" t="s">
        <v>16</v>
      </c>
    </row>
    <row r="28" spans="1:9" ht="15.6" x14ac:dyDescent="0.3">
      <c r="A28" s="1">
        <v>10027</v>
      </c>
      <c r="B28" s="2">
        <v>45318</v>
      </c>
      <c r="C28" s="1" t="s">
        <v>17</v>
      </c>
      <c r="D28" s="1" t="s">
        <v>47</v>
      </c>
      <c r="E28" s="1">
        <v>2</v>
      </c>
      <c r="F28" s="1">
        <v>179.99</v>
      </c>
      <c r="G28" s="1">
        <v>359.98</v>
      </c>
      <c r="H28" s="1" t="s">
        <v>19</v>
      </c>
      <c r="I28" s="1" t="s">
        <v>20</v>
      </c>
    </row>
    <row r="29" spans="1:9" ht="15.6" x14ac:dyDescent="0.3">
      <c r="A29" s="1">
        <v>10028</v>
      </c>
      <c r="B29" s="2">
        <v>45319</v>
      </c>
      <c r="C29" s="1" t="s">
        <v>21</v>
      </c>
      <c r="D29" s="1" t="s">
        <v>48</v>
      </c>
      <c r="E29" s="1">
        <v>3</v>
      </c>
      <c r="F29" s="1">
        <v>12.99</v>
      </c>
      <c r="G29" s="1">
        <v>38.97</v>
      </c>
      <c r="H29" s="1" t="s">
        <v>11</v>
      </c>
      <c r="I29" s="1" t="s">
        <v>12</v>
      </c>
    </row>
    <row r="30" spans="1:9" ht="15.6" x14ac:dyDescent="0.3">
      <c r="A30" s="1">
        <v>10029</v>
      </c>
      <c r="B30" s="2">
        <v>45320</v>
      </c>
      <c r="C30" s="1" t="s">
        <v>23</v>
      </c>
      <c r="D30" s="1" t="s">
        <v>49</v>
      </c>
      <c r="E30" s="1">
        <v>1</v>
      </c>
      <c r="F30" s="1">
        <v>29.99</v>
      </c>
      <c r="G30" s="1">
        <v>29.99</v>
      </c>
      <c r="H30" s="1" t="s">
        <v>15</v>
      </c>
      <c r="I30" s="1" t="s">
        <v>16</v>
      </c>
    </row>
    <row r="31" spans="1:9" ht="15.6" x14ac:dyDescent="0.3">
      <c r="A31" s="1">
        <v>10030</v>
      </c>
      <c r="B31" s="2">
        <v>45321</v>
      </c>
      <c r="C31" s="1" t="s">
        <v>25</v>
      </c>
      <c r="D31" s="1" t="s">
        <v>50</v>
      </c>
      <c r="E31" s="1">
        <v>2</v>
      </c>
      <c r="F31" s="1">
        <v>129.99</v>
      </c>
      <c r="G31" s="1">
        <v>259.98</v>
      </c>
      <c r="H31" s="1" t="s">
        <v>19</v>
      </c>
      <c r="I31" s="1" t="s">
        <v>12</v>
      </c>
    </row>
    <row r="32" spans="1:9" ht="15.6" x14ac:dyDescent="0.3">
      <c r="A32" s="1">
        <v>10031</v>
      </c>
      <c r="B32" s="2">
        <v>45322</v>
      </c>
      <c r="C32" s="1" t="s">
        <v>9</v>
      </c>
      <c r="D32" s="1" t="s">
        <v>51</v>
      </c>
      <c r="E32" s="1">
        <v>2</v>
      </c>
      <c r="F32" s="1">
        <v>349.99</v>
      </c>
      <c r="G32" s="1">
        <v>699.98</v>
      </c>
      <c r="H32" s="1" t="s">
        <v>11</v>
      </c>
      <c r="I32" s="1" t="s">
        <v>12</v>
      </c>
    </row>
    <row r="33" spans="1:9" ht="15.6" x14ac:dyDescent="0.3">
      <c r="A33" s="1">
        <v>10032</v>
      </c>
      <c r="B33" s="2">
        <v>45323</v>
      </c>
      <c r="C33" s="1" t="s">
        <v>13</v>
      </c>
      <c r="D33" s="1" t="s">
        <v>52</v>
      </c>
      <c r="E33" s="1">
        <v>3</v>
      </c>
      <c r="F33" s="1">
        <v>89.99</v>
      </c>
      <c r="G33" s="1">
        <v>269.97000000000003</v>
      </c>
      <c r="H33" s="1" t="s">
        <v>15</v>
      </c>
      <c r="I33" s="1" t="s">
        <v>16</v>
      </c>
    </row>
    <row r="34" spans="1:9" ht="15.6" x14ac:dyDescent="0.3">
      <c r="A34" s="1">
        <v>10033</v>
      </c>
      <c r="B34" s="2">
        <v>45324</v>
      </c>
      <c r="C34" s="1" t="s">
        <v>17</v>
      </c>
      <c r="D34" s="1" t="s">
        <v>53</v>
      </c>
      <c r="E34" s="1">
        <v>5</v>
      </c>
      <c r="F34" s="1">
        <v>29.99</v>
      </c>
      <c r="G34" s="1">
        <v>149.94999999999999</v>
      </c>
      <c r="H34" s="1" t="s">
        <v>19</v>
      </c>
      <c r="I34" s="1" t="s">
        <v>20</v>
      </c>
    </row>
    <row r="35" spans="1:9" ht="15.6" x14ac:dyDescent="0.3">
      <c r="A35" s="1">
        <v>10034</v>
      </c>
      <c r="B35" s="2">
        <v>45325</v>
      </c>
      <c r="C35" s="1" t="s">
        <v>21</v>
      </c>
      <c r="D35" s="1" t="s">
        <v>54</v>
      </c>
      <c r="E35" s="1">
        <v>4</v>
      </c>
      <c r="F35" s="1">
        <v>19.989999999999998</v>
      </c>
      <c r="G35" s="1">
        <v>79.959999999999994</v>
      </c>
      <c r="H35" s="1" t="s">
        <v>11</v>
      </c>
      <c r="I35" s="1" t="s">
        <v>12</v>
      </c>
    </row>
    <row r="36" spans="1:9" ht="15.6" x14ac:dyDescent="0.3">
      <c r="A36" s="1">
        <v>10035</v>
      </c>
      <c r="B36" s="2">
        <v>45326</v>
      </c>
      <c r="C36" s="1" t="s">
        <v>23</v>
      </c>
      <c r="D36" s="1" t="s">
        <v>55</v>
      </c>
      <c r="E36" s="1">
        <v>2</v>
      </c>
      <c r="F36" s="1">
        <v>39.99</v>
      </c>
      <c r="G36" s="1">
        <v>79.98</v>
      </c>
      <c r="H36" s="1" t="s">
        <v>15</v>
      </c>
      <c r="I36" s="1" t="s">
        <v>16</v>
      </c>
    </row>
    <row r="37" spans="1:9" ht="15.6" x14ac:dyDescent="0.3">
      <c r="A37" s="1">
        <v>10036</v>
      </c>
      <c r="B37" s="2">
        <v>45327</v>
      </c>
      <c r="C37" s="1" t="s">
        <v>25</v>
      </c>
      <c r="D37" s="1" t="s">
        <v>56</v>
      </c>
      <c r="E37" s="1">
        <v>1</v>
      </c>
      <c r="F37" s="1">
        <v>1895</v>
      </c>
      <c r="G37" s="1">
        <v>1895</v>
      </c>
      <c r="H37" s="1" t="s">
        <v>19</v>
      </c>
      <c r="I37" s="1" t="s">
        <v>12</v>
      </c>
    </row>
    <row r="38" spans="1:9" ht="15.6" x14ac:dyDescent="0.3">
      <c r="A38" s="1">
        <v>10037</v>
      </c>
      <c r="B38" s="2">
        <v>45328</v>
      </c>
      <c r="C38" s="1" t="s">
        <v>9</v>
      </c>
      <c r="D38" s="1" t="s">
        <v>57</v>
      </c>
      <c r="E38" s="1">
        <v>3</v>
      </c>
      <c r="F38" s="1">
        <v>399.99</v>
      </c>
      <c r="G38" s="1">
        <v>1199.97</v>
      </c>
      <c r="H38" s="1" t="s">
        <v>11</v>
      </c>
      <c r="I38" s="1" t="s">
        <v>12</v>
      </c>
    </row>
    <row r="39" spans="1:9" ht="15.6" x14ac:dyDescent="0.3">
      <c r="A39" s="1">
        <v>10038</v>
      </c>
      <c r="B39" s="2">
        <v>45329</v>
      </c>
      <c r="C39" s="1" t="s">
        <v>13</v>
      </c>
      <c r="D39" s="1" t="s">
        <v>58</v>
      </c>
      <c r="E39" s="1">
        <v>2</v>
      </c>
      <c r="F39" s="1">
        <v>799.99</v>
      </c>
      <c r="G39" s="1">
        <v>1599.98</v>
      </c>
      <c r="H39" s="1" t="s">
        <v>15</v>
      </c>
      <c r="I39" s="1" t="s">
        <v>16</v>
      </c>
    </row>
    <row r="40" spans="1:9" ht="15.6" x14ac:dyDescent="0.3">
      <c r="A40" s="1">
        <v>10039</v>
      </c>
      <c r="B40" s="2">
        <v>45330</v>
      </c>
      <c r="C40" s="1" t="s">
        <v>17</v>
      </c>
      <c r="D40" s="1" t="s">
        <v>59</v>
      </c>
      <c r="E40" s="1">
        <v>4</v>
      </c>
      <c r="F40" s="1">
        <v>59.99</v>
      </c>
      <c r="G40" s="1">
        <v>239.96</v>
      </c>
      <c r="H40" s="1" t="s">
        <v>19</v>
      </c>
      <c r="I40" s="1" t="s">
        <v>20</v>
      </c>
    </row>
    <row r="41" spans="1:9" ht="15.6" x14ac:dyDescent="0.3">
      <c r="A41" s="1">
        <v>10040</v>
      </c>
      <c r="B41" s="2">
        <v>45331</v>
      </c>
      <c r="C41" s="1" t="s">
        <v>21</v>
      </c>
      <c r="D41" s="1" t="s">
        <v>60</v>
      </c>
      <c r="E41" s="1">
        <v>3</v>
      </c>
      <c r="F41" s="1">
        <v>24.99</v>
      </c>
      <c r="G41" s="1">
        <v>74.97</v>
      </c>
      <c r="H41" s="1" t="s">
        <v>11</v>
      </c>
      <c r="I41" s="1" t="s">
        <v>12</v>
      </c>
    </row>
    <row r="42" spans="1:9" ht="15.6" x14ac:dyDescent="0.3">
      <c r="A42" s="1">
        <v>10041</v>
      </c>
      <c r="B42" s="2">
        <v>45332</v>
      </c>
      <c r="C42" s="1" t="s">
        <v>23</v>
      </c>
      <c r="D42" s="1" t="s">
        <v>61</v>
      </c>
      <c r="E42" s="1">
        <v>1</v>
      </c>
      <c r="F42" s="1">
        <v>105</v>
      </c>
      <c r="G42" s="1">
        <v>105</v>
      </c>
      <c r="H42" s="1" t="s">
        <v>15</v>
      </c>
      <c r="I42" s="1" t="s">
        <v>16</v>
      </c>
    </row>
    <row r="43" spans="1:9" ht="15.6" x14ac:dyDescent="0.3">
      <c r="A43" s="1">
        <v>10042</v>
      </c>
      <c r="B43" s="2">
        <v>45333</v>
      </c>
      <c r="C43" s="1" t="s">
        <v>25</v>
      </c>
      <c r="D43" s="1" t="s">
        <v>62</v>
      </c>
      <c r="E43" s="1">
        <v>2</v>
      </c>
      <c r="F43" s="1">
        <v>129.99</v>
      </c>
      <c r="G43" s="1">
        <v>259.98</v>
      </c>
      <c r="H43" s="1" t="s">
        <v>19</v>
      </c>
      <c r="I43" s="1" t="s">
        <v>12</v>
      </c>
    </row>
    <row r="44" spans="1:9" ht="15.6" x14ac:dyDescent="0.3">
      <c r="A44" s="1">
        <v>10043</v>
      </c>
      <c r="B44" s="2">
        <v>45334</v>
      </c>
      <c r="C44" s="1" t="s">
        <v>9</v>
      </c>
      <c r="D44" s="1" t="s">
        <v>63</v>
      </c>
      <c r="E44" s="1">
        <v>3</v>
      </c>
      <c r="F44" s="1">
        <v>399.99</v>
      </c>
      <c r="G44" s="1">
        <v>1199.97</v>
      </c>
      <c r="H44" s="1" t="s">
        <v>11</v>
      </c>
      <c r="I44" s="1" t="s">
        <v>12</v>
      </c>
    </row>
    <row r="45" spans="1:9" ht="15.6" x14ac:dyDescent="0.3">
      <c r="A45" s="1">
        <v>10044</v>
      </c>
      <c r="B45" s="2">
        <v>45335</v>
      </c>
      <c r="C45" s="1" t="s">
        <v>13</v>
      </c>
      <c r="D45" s="1" t="s">
        <v>64</v>
      </c>
      <c r="E45" s="1">
        <v>1</v>
      </c>
      <c r="F45" s="1">
        <v>199.99</v>
      </c>
      <c r="G45" s="1">
        <v>199.99</v>
      </c>
      <c r="H45" s="1" t="s">
        <v>15</v>
      </c>
      <c r="I45" s="1" t="s">
        <v>16</v>
      </c>
    </row>
    <row r="46" spans="1:9" ht="15.6" x14ac:dyDescent="0.3">
      <c r="A46" s="1">
        <v>10045</v>
      </c>
      <c r="B46" s="2">
        <v>45336</v>
      </c>
      <c r="C46" s="1" t="s">
        <v>17</v>
      </c>
      <c r="D46" s="1" t="s">
        <v>65</v>
      </c>
      <c r="E46" s="1">
        <v>2</v>
      </c>
      <c r="F46" s="1">
        <v>139.99</v>
      </c>
      <c r="G46" s="1">
        <v>279.98</v>
      </c>
      <c r="H46" s="1" t="s">
        <v>19</v>
      </c>
      <c r="I46" s="1" t="s">
        <v>20</v>
      </c>
    </row>
    <row r="47" spans="1:9" ht="15.6" x14ac:dyDescent="0.3">
      <c r="A47" s="1">
        <v>10046</v>
      </c>
      <c r="B47" s="2">
        <v>45337</v>
      </c>
      <c r="C47" s="1" t="s">
        <v>21</v>
      </c>
      <c r="D47" s="1" t="s">
        <v>66</v>
      </c>
      <c r="E47" s="1">
        <v>4</v>
      </c>
      <c r="F47" s="1">
        <v>32.5</v>
      </c>
      <c r="G47" s="1">
        <v>130</v>
      </c>
      <c r="H47" s="1" t="s">
        <v>11</v>
      </c>
      <c r="I47" s="1" t="s">
        <v>12</v>
      </c>
    </row>
    <row r="48" spans="1:9" ht="15.6" x14ac:dyDescent="0.3">
      <c r="A48" s="1">
        <v>10047</v>
      </c>
      <c r="B48" s="2">
        <v>45338</v>
      </c>
      <c r="C48" s="1" t="s">
        <v>23</v>
      </c>
      <c r="D48" s="1" t="s">
        <v>67</v>
      </c>
      <c r="E48" s="1">
        <v>1</v>
      </c>
      <c r="F48" s="1">
        <v>52</v>
      </c>
      <c r="G48" s="1">
        <v>52</v>
      </c>
      <c r="H48" s="1" t="s">
        <v>15</v>
      </c>
      <c r="I48" s="1" t="s">
        <v>16</v>
      </c>
    </row>
    <row r="49" spans="1:9" ht="15.6" x14ac:dyDescent="0.3">
      <c r="A49" s="1">
        <v>10048</v>
      </c>
      <c r="B49" s="2">
        <v>45339</v>
      </c>
      <c r="C49" s="1" t="s">
        <v>25</v>
      </c>
      <c r="D49" s="1" t="s">
        <v>68</v>
      </c>
      <c r="E49" s="1">
        <v>6</v>
      </c>
      <c r="F49" s="1">
        <v>39.99</v>
      </c>
      <c r="G49" s="1">
        <v>239.94</v>
      </c>
      <c r="H49" s="1" t="s">
        <v>19</v>
      </c>
      <c r="I49" s="1" t="s">
        <v>12</v>
      </c>
    </row>
    <row r="50" spans="1:9" ht="15.6" x14ac:dyDescent="0.3">
      <c r="A50" s="1">
        <v>10049</v>
      </c>
      <c r="B50" s="2">
        <v>45340</v>
      </c>
      <c r="C50" s="1" t="s">
        <v>9</v>
      </c>
      <c r="D50" s="1" t="s">
        <v>69</v>
      </c>
      <c r="E50" s="1">
        <v>2</v>
      </c>
      <c r="F50" s="1">
        <v>129.99</v>
      </c>
      <c r="G50" s="1">
        <v>259.98</v>
      </c>
      <c r="H50" s="1" t="s">
        <v>11</v>
      </c>
      <c r="I50" s="1" t="s">
        <v>12</v>
      </c>
    </row>
    <row r="51" spans="1:9" ht="15.6" x14ac:dyDescent="0.3">
      <c r="A51" s="1">
        <v>10050</v>
      </c>
      <c r="B51" s="2">
        <v>45341</v>
      </c>
      <c r="C51" s="1" t="s">
        <v>13</v>
      </c>
      <c r="D51" s="1" t="s">
        <v>70</v>
      </c>
      <c r="E51" s="1">
        <v>1</v>
      </c>
      <c r="F51" s="1">
        <v>299.99</v>
      </c>
      <c r="G51" s="1">
        <v>299.99</v>
      </c>
      <c r="H51" s="1" t="s">
        <v>15</v>
      </c>
      <c r="I51" s="1" t="s">
        <v>16</v>
      </c>
    </row>
    <row r="52" spans="1:9" ht="15.6" x14ac:dyDescent="0.3">
      <c r="A52" s="1">
        <v>10051</v>
      </c>
      <c r="B52" s="2">
        <v>45342</v>
      </c>
      <c r="C52" s="1" t="s">
        <v>17</v>
      </c>
      <c r="D52" s="1" t="s">
        <v>71</v>
      </c>
      <c r="E52" s="1">
        <v>3</v>
      </c>
      <c r="F52" s="1">
        <v>154.99</v>
      </c>
      <c r="G52" s="1">
        <v>464.97</v>
      </c>
      <c r="H52" s="1" t="s">
        <v>19</v>
      </c>
      <c r="I52" s="1" t="s">
        <v>20</v>
      </c>
    </row>
    <row r="53" spans="1:9" ht="15.6" x14ac:dyDescent="0.3">
      <c r="A53" s="1">
        <v>10052</v>
      </c>
      <c r="B53" s="2">
        <v>45343</v>
      </c>
      <c r="C53" s="1" t="s">
        <v>21</v>
      </c>
      <c r="D53" s="1" t="s">
        <v>72</v>
      </c>
      <c r="E53" s="1">
        <v>2</v>
      </c>
      <c r="F53" s="1">
        <v>26.99</v>
      </c>
      <c r="G53" s="1">
        <v>53.98</v>
      </c>
      <c r="H53" s="1" t="s">
        <v>11</v>
      </c>
      <c r="I53" s="1" t="s">
        <v>12</v>
      </c>
    </row>
    <row r="54" spans="1:9" ht="15.6" x14ac:dyDescent="0.3">
      <c r="A54" s="1">
        <v>10053</v>
      </c>
      <c r="B54" s="2">
        <v>45344</v>
      </c>
      <c r="C54" s="1" t="s">
        <v>23</v>
      </c>
      <c r="D54" s="1" t="s">
        <v>73</v>
      </c>
      <c r="E54" s="1">
        <v>1</v>
      </c>
      <c r="F54" s="1">
        <v>49</v>
      </c>
      <c r="G54" s="1">
        <v>49</v>
      </c>
      <c r="H54" s="1" t="s">
        <v>15</v>
      </c>
      <c r="I54" s="1" t="s">
        <v>16</v>
      </c>
    </row>
    <row r="55" spans="1:9" ht="15.6" x14ac:dyDescent="0.3">
      <c r="A55" s="1">
        <v>10054</v>
      </c>
      <c r="B55" s="2">
        <v>45345</v>
      </c>
      <c r="C55" s="1" t="s">
        <v>25</v>
      </c>
      <c r="D55" s="1" t="s">
        <v>74</v>
      </c>
      <c r="E55" s="1">
        <v>5</v>
      </c>
      <c r="F55" s="1">
        <v>49.99</v>
      </c>
      <c r="G55" s="1">
        <v>249.95</v>
      </c>
      <c r="H55" s="1" t="s">
        <v>19</v>
      </c>
      <c r="I55" s="1" t="s">
        <v>12</v>
      </c>
    </row>
    <row r="56" spans="1:9" ht="15.6" x14ac:dyDescent="0.3">
      <c r="A56" s="1">
        <v>10055</v>
      </c>
      <c r="B56" s="2">
        <v>45346</v>
      </c>
      <c r="C56" s="1" t="s">
        <v>9</v>
      </c>
      <c r="D56" s="1" t="s">
        <v>75</v>
      </c>
      <c r="E56" s="1">
        <v>4</v>
      </c>
      <c r="F56" s="1">
        <v>59.99</v>
      </c>
      <c r="G56" s="1">
        <v>239.96</v>
      </c>
      <c r="H56" s="1" t="s">
        <v>11</v>
      </c>
      <c r="I56" s="1" t="s">
        <v>12</v>
      </c>
    </row>
    <row r="57" spans="1:9" ht="15.6" x14ac:dyDescent="0.3">
      <c r="A57" s="1">
        <v>10056</v>
      </c>
      <c r="B57" s="2">
        <v>45347</v>
      </c>
      <c r="C57" s="1" t="s">
        <v>13</v>
      </c>
      <c r="D57" s="1" t="s">
        <v>76</v>
      </c>
      <c r="E57" s="1">
        <v>1</v>
      </c>
      <c r="F57" s="1">
        <v>499.99</v>
      </c>
      <c r="G57" s="1">
        <v>499.99</v>
      </c>
      <c r="H57" s="1" t="s">
        <v>15</v>
      </c>
      <c r="I57" s="1" t="s">
        <v>16</v>
      </c>
    </row>
    <row r="58" spans="1:9" ht="15.6" x14ac:dyDescent="0.3">
      <c r="A58" s="1">
        <v>10057</v>
      </c>
      <c r="B58" s="2">
        <v>45348</v>
      </c>
      <c r="C58" s="1" t="s">
        <v>17</v>
      </c>
      <c r="D58" s="1" t="s">
        <v>77</v>
      </c>
      <c r="E58" s="1">
        <v>5</v>
      </c>
      <c r="F58" s="1">
        <v>29.99</v>
      </c>
      <c r="G58" s="1">
        <v>149.94999999999999</v>
      </c>
      <c r="H58" s="1" t="s">
        <v>19</v>
      </c>
      <c r="I58" s="1" t="s">
        <v>20</v>
      </c>
    </row>
    <row r="59" spans="1:9" ht="15.6" x14ac:dyDescent="0.3">
      <c r="A59" s="1">
        <v>10058</v>
      </c>
      <c r="B59" s="2">
        <v>45349</v>
      </c>
      <c r="C59" s="1" t="s">
        <v>21</v>
      </c>
      <c r="D59" s="1" t="s">
        <v>78</v>
      </c>
      <c r="E59" s="1">
        <v>3</v>
      </c>
      <c r="F59" s="1">
        <v>28</v>
      </c>
      <c r="G59" s="1">
        <v>84</v>
      </c>
      <c r="H59" s="1" t="s">
        <v>11</v>
      </c>
      <c r="I59" s="1" t="s">
        <v>12</v>
      </c>
    </row>
    <row r="60" spans="1:9" ht="15.6" x14ac:dyDescent="0.3">
      <c r="A60" s="1">
        <v>10059</v>
      </c>
      <c r="B60" s="2">
        <v>45350</v>
      </c>
      <c r="C60" s="1" t="s">
        <v>23</v>
      </c>
      <c r="D60" s="1" t="s">
        <v>79</v>
      </c>
      <c r="E60" s="1">
        <v>2</v>
      </c>
      <c r="F60" s="1">
        <v>23</v>
      </c>
      <c r="G60" s="1">
        <v>46</v>
      </c>
      <c r="H60" s="1" t="s">
        <v>15</v>
      </c>
      <c r="I60" s="1" t="s">
        <v>16</v>
      </c>
    </row>
    <row r="61" spans="1:9" ht="15.6" x14ac:dyDescent="0.3">
      <c r="A61" s="1">
        <v>10060</v>
      </c>
      <c r="B61" s="2">
        <v>45351</v>
      </c>
      <c r="C61" s="1" t="s">
        <v>25</v>
      </c>
      <c r="D61" s="1" t="s">
        <v>80</v>
      </c>
      <c r="E61" s="1">
        <v>1</v>
      </c>
      <c r="F61" s="1">
        <v>349</v>
      </c>
      <c r="G61" s="1">
        <v>349</v>
      </c>
      <c r="H61" s="1" t="s">
        <v>19</v>
      </c>
      <c r="I61" s="1" t="s">
        <v>12</v>
      </c>
    </row>
    <row r="62" spans="1:9" ht="15.6" x14ac:dyDescent="0.3">
      <c r="A62" s="1">
        <v>10061</v>
      </c>
      <c r="B62" s="2">
        <v>45352</v>
      </c>
      <c r="C62" s="1" t="s">
        <v>9</v>
      </c>
      <c r="D62" s="1" t="s">
        <v>81</v>
      </c>
      <c r="E62" s="1">
        <v>3</v>
      </c>
      <c r="F62" s="1">
        <v>299.99</v>
      </c>
      <c r="G62" s="1">
        <v>899.97</v>
      </c>
      <c r="H62" s="1" t="s">
        <v>11</v>
      </c>
      <c r="I62" s="1" t="s">
        <v>12</v>
      </c>
    </row>
    <row r="63" spans="1:9" ht="15.6" x14ac:dyDescent="0.3">
      <c r="A63" s="1">
        <v>10062</v>
      </c>
      <c r="B63" s="2">
        <v>45353</v>
      </c>
      <c r="C63" s="1" t="s">
        <v>13</v>
      </c>
      <c r="D63" s="1" t="s">
        <v>82</v>
      </c>
      <c r="E63" s="1">
        <v>2</v>
      </c>
      <c r="F63" s="1">
        <v>199.99</v>
      </c>
      <c r="G63" s="1">
        <v>399.98</v>
      </c>
      <c r="H63" s="1" t="s">
        <v>15</v>
      </c>
      <c r="I63" s="1" t="s">
        <v>16</v>
      </c>
    </row>
    <row r="64" spans="1:9" ht="15.6" x14ac:dyDescent="0.3">
      <c r="A64" s="1">
        <v>10063</v>
      </c>
      <c r="B64" s="2">
        <v>45354</v>
      </c>
      <c r="C64" s="1" t="s">
        <v>17</v>
      </c>
      <c r="D64" s="1" t="s">
        <v>83</v>
      </c>
      <c r="E64" s="1">
        <v>10</v>
      </c>
      <c r="F64" s="1">
        <v>9.99</v>
      </c>
      <c r="G64" s="1">
        <v>99.9</v>
      </c>
      <c r="H64" s="1" t="s">
        <v>19</v>
      </c>
      <c r="I64" s="1" t="s">
        <v>20</v>
      </c>
    </row>
    <row r="65" spans="1:9" ht="15.6" x14ac:dyDescent="0.3">
      <c r="A65" s="1">
        <v>10064</v>
      </c>
      <c r="B65" s="2">
        <v>45355</v>
      </c>
      <c r="C65" s="1" t="s">
        <v>21</v>
      </c>
      <c r="D65" s="1" t="s">
        <v>84</v>
      </c>
      <c r="E65" s="1">
        <v>4</v>
      </c>
      <c r="F65" s="1">
        <v>18.989999999999998</v>
      </c>
      <c r="G65" s="1">
        <v>75.959999999999994</v>
      </c>
      <c r="H65" s="1" t="s">
        <v>11</v>
      </c>
      <c r="I65" s="1" t="s">
        <v>12</v>
      </c>
    </row>
    <row r="66" spans="1:9" ht="15.6" x14ac:dyDescent="0.3">
      <c r="A66" s="1">
        <v>10065</v>
      </c>
      <c r="B66" s="2">
        <v>45356</v>
      </c>
      <c r="C66" s="1" t="s">
        <v>23</v>
      </c>
      <c r="D66" s="1" t="s">
        <v>85</v>
      </c>
      <c r="E66" s="1">
        <v>1</v>
      </c>
      <c r="F66" s="1">
        <v>102</v>
      </c>
      <c r="G66" s="1">
        <v>102</v>
      </c>
      <c r="H66" s="1" t="s">
        <v>15</v>
      </c>
      <c r="I66" s="1" t="s">
        <v>16</v>
      </c>
    </row>
    <row r="67" spans="1:9" ht="15.6" x14ac:dyDescent="0.3">
      <c r="A67" s="1">
        <v>10066</v>
      </c>
      <c r="B67" s="2">
        <v>45357</v>
      </c>
      <c r="C67" s="1" t="s">
        <v>25</v>
      </c>
      <c r="D67" s="1" t="s">
        <v>86</v>
      </c>
      <c r="E67" s="1">
        <v>2</v>
      </c>
      <c r="F67" s="1">
        <v>299.99</v>
      </c>
      <c r="G67" s="1">
        <v>599.98</v>
      </c>
      <c r="H67" s="1" t="s">
        <v>19</v>
      </c>
      <c r="I67" s="1" t="s">
        <v>12</v>
      </c>
    </row>
    <row r="68" spans="1:9" ht="15.6" x14ac:dyDescent="0.3">
      <c r="A68" s="1">
        <v>10067</v>
      </c>
      <c r="B68" s="2">
        <v>45358</v>
      </c>
      <c r="C68" s="1" t="s">
        <v>9</v>
      </c>
      <c r="D68" s="1" t="s">
        <v>87</v>
      </c>
      <c r="E68" s="1">
        <v>1</v>
      </c>
      <c r="F68" s="1">
        <v>1199.99</v>
      </c>
      <c r="G68" s="1">
        <v>1199.99</v>
      </c>
      <c r="H68" s="1" t="s">
        <v>11</v>
      </c>
      <c r="I68" s="1" t="s">
        <v>12</v>
      </c>
    </row>
    <row r="69" spans="1:9" ht="15.6" x14ac:dyDescent="0.3">
      <c r="A69" s="1">
        <v>10068</v>
      </c>
      <c r="B69" s="2">
        <v>45359</v>
      </c>
      <c r="C69" s="1" t="s">
        <v>13</v>
      </c>
      <c r="D69" s="1" t="s">
        <v>88</v>
      </c>
      <c r="E69" s="1">
        <v>3</v>
      </c>
      <c r="F69" s="1">
        <v>219.99</v>
      </c>
      <c r="G69" s="1">
        <v>659.97</v>
      </c>
      <c r="H69" s="1" t="s">
        <v>15</v>
      </c>
      <c r="I69" s="1" t="s">
        <v>16</v>
      </c>
    </row>
    <row r="70" spans="1:9" ht="15.6" x14ac:dyDescent="0.3">
      <c r="A70" s="1">
        <v>10069</v>
      </c>
      <c r="B70" s="2">
        <v>45360</v>
      </c>
      <c r="C70" s="1" t="s">
        <v>17</v>
      </c>
      <c r="D70" s="1" t="s">
        <v>89</v>
      </c>
      <c r="E70" s="1">
        <v>4</v>
      </c>
      <c r="F70" s="1">
        <v>59.99</v>
      </c>
      <c r="G70" s="1">
        <v>239.96</v>
      </c>
      <c r="H70" s="1" t="s">
        <v>19</v>
      </c>
      <c r="I70" s="1" t="s">
        <v>20</v>
      </c>
    </row>
    <row r="71" spans="1:9" ht="15.6" x14ac:dyDescent="0.3">
      <c r="A71" s="1">
        <v>10070</v>
      </c>
      <c r="B71" s="2">
        <v>45361</v>
      </c>
      <c r="C71" s="1" t="s">
        <v>21</v>
      </c>
      <c r="D71" s="1" t="s">
        <v>90</v>
      </c>
      <c r="E71" s="1">
        <v>2</v>
      </c>
      <c r="F71" s="1">
        <v>10.99</v>
      </c>
      <c r="G71" s="1">
        <v>21.98</v>
      </c>
      <c r="H71" s="1" t="s">
        <v>11</v>
      </c>
      <c r="I71" s="1" t="s">
        <v>12</v>
      </c>
    </row>
    <row r="72" spans="1:9" ht="15.6" x14ac:dyDescent="0.3">
      <c r="A72" s="1">
        <v>10071</v>
      </c>
      <c r="B72" s="2">
        <v>45362</v>
      </c>
      <c r="C72" s="1" t="s">
        <v>23</v>
      </c>
      <c r="D72" s="1" t="s">
        <v>91</v>
      </c>
      <c r="E72" s="1">
        <v>1</v>
      </c>
      <c r="F72" s="1">
        <v>78</v>
      </c>
      <c r="G72" s="1">
        <v>78</v>
      </c>
      <c r="H72" s="1" t="s">
        <v>15</v>
      </c>
      <c r="I72" s="1" t="s">
        <v>16</v>
      </c>
    </row>
    <row r="73" spans="1:9" ht="15.6" x14ac:dyDescent="0.3">
      <c r="A73" s="1">
        <v>10072</v>
      </c>
      <c r="B73" s="2">
        <v>45363</v>
      </c>
      <c r="C73" s="1" t="s">
        <v>25</v>
      </c>
      <c r="D73" s="1" t="s">
        <v>92</v>
      </c>
      <c r="E73" s="1">
        <v>3</v>
      </c>
      <c r="F73" s="1">
        <v>129.99</v>
      </c>
      <c r="G73" s="1">
        <v>389.97</v>
      </c>
      <c r="H73" s="1" t="s">
        <v>19</v>
      </c>
      <c r="I73" s="1" t="s">
        <v>12</v>
      </c>
    </row>
    <row r="74" spans="1:9" ht="15.6" x14ac:dyDescent="0.3">
      <c r="A74" s="1">
        <v>10073</v>
      </c>
      <c r="B74" s="2">
        <v>45364</v>
      </c>
      <c r="C74" s="1" t="s">
        <v>9</v>
      </c>
      <c r="D74" s="1" t="s">
        <v>93</v>
      </c>
      <c r="E74" s="1">
        <v>1</v>
      </c>
      <c r="F74" s="1">
        <v>1599.99</v>
      </c>
      <c r="G74" s="1">
        <v>1599.99</v>
      </c>
      <c r="H74" s="1" t="s">
        <v>11</v>
      </c>
      <c r="I74" s="1" t="s">
        <v>12</v>
      </c>
    </row>
    <row r="75" spans="1:9" ht="15.6" x14ac:dyDescent="0.3">
      <c r="A75" s="1">
        <v>10074</v>
      </c>
      <c r="B75" s="2">
        <v>45365</v>
      </c>
      <c r="C75" s="1" t="s">
        <v>13</v>
      </c>
      <c r="D75" s="1" t="s">
        <v>94</v>
      </c>
      <c r="E75" s="1">
        <v>1</v>
      </c>
      <c r="F75" s="1">
        <v>899.99</v>
      </c>
      <c r="G75" s="1">
        <v>899.99</v>
      </c>
      <c r="H75" s="1" t="s">
        <v>15</v>
      </c>
      <c r="I75" s="1" t="s">
        <v>16</v>
      </c>
    </row>
    <row r="76" spans="1:9" ht="15.6" x14ac:dyDescent="0.3">
      <c r="A76" s="1">
        <v>10075</v>
      </c>
      <c r="B76" s="2">
        <v>45366</v>
      </c>
      <c r="C76" s="1" t="s">
        <v>17</v>
      </c>
      <c r="D76" s="1" t="s">
        <v>95</v>
      </c>
      <c r="E76" s="1">
        <v>5</v>
      </c>
      <c r="F76" s="1">
        <v>49.99</v>
      </c>
      <c r="G76" s="1">
        <v>249.95</v>
      </c>
      <c r="H76" s="1" t="s">
        <v>19</v>
      </c>
      <c r="I76" s="1" t="s">
        <v>20</v>
      </c>
    </row>
    <row r="77" spans="1:9" ht="15.6" x14ac:dyDescent="0.3">
      <c r="A77" s="1">
        <v>10076</v>
      </c>
      <c r="B77" s="2">
        <v>45367</v>
      </c>
      <c r="C77" s="1" t="s">
        <v>21</v>
      </c>
      <c r="D77" s="1" t="s">
        <v>96</v>
      </c>
      <c r="E77" s="1">
        <v>4</v>
      </c>
      <c r="F77" s="1">
        <v>14.99</v>
      </c>
      <c r="G77" s="1">
        <v>59.96</v>
      </c>
      <c r="H77" s="1" t="s">
        <v>11</v>
      </c>
      <c r="I77" s="1" t="s">
        <v>12</v>
      </c>
    </row>
    <row r="78" spans="1:9" ht="15.6" x14ac:dyDescent="0.3">
      <c r="A78" s="1">
        <v>10077</v>
      </c>
      <c r="B78" s="2">
        <v>45368</v>
      </c>
      <c r="C78" s="1" t="s">
        <v>23</v>
      </c>
      <c r="D78" s="1" t="s">
        <v>97</v>
      </c>
      <c r="E78" s="1">
        <v>2</v>
      </c>
      <c r="F78" s="1">
        <v>16</v>
      </c>
      <c r="G78" s="1">
        <v>32</v>
      </c>
      <c r="H78" s="1" t="s">
        <v>15</v>
      </c>
      <c r="I78" s="1" t="s">
        <v>16</v>
      </c>
    </row>
    <row r="79" spans="1:9" ht="15.6" x14ac:dyDescent="0.3">
      <c r="A79" s="1">
        <v>10078</v>
      </c>
      <c r="B79" s="2">
        <v>45369</v>
      </c>
      <c r="C79" s="1" t="s">
        <v>25</v>
      </c>
      <c r="D79" s="1" t="s">
        <v>98</v>
      </c>
      <c r="E79" s="1">
        <v>3</v>
      </c>
      <c r="F79" s="1">
        <v>69.989999999999995</v>
      </c>
      <c r="G79" s="1">
        <v>209.97</v>
      </c>
      <c r="H79" s="1" t="s">
        <v>19</v>
      </c>
      <c r="I79" s="1" t="s">
        <v>12</v>
      </c>
    </row>
    <row r="80" spans="1:9" ht="15.6" x14ac:dyDescent="0.3">
      <c r="A80" s="1">
        <v>10079</v>
      </c>
      <c r="B80" s="2">
        <v>45370</v>
      </c>
      <c r="C80" s="1" t="s">
        <v>9</v>
      </c>
      <c r="D80" s="1" t="s">
        <v>99</v>
      </c>
      <c r="E80" s="1">
        <v>2</v>
      </c>
      <c r="F80" s="1">
        <v>249.99</v>
      </c>
      <c r="G80" s="1">
        <v>499.98</v>
      </c>
      <c r="H80" s="1" t="s">
        <v>11</v>
      </c>
      <c r="I80" s="1" t="s">
        <v>12</v>
      </c>
    </row>
    <row r="81" spans="1:9" ht="15.6" x14ac:dyDescent="0.3">
      <c r="A81" s="1">
        <v>10080</v>
      </c>
      <c r="B81" s="2">
        <v>45371</v>
      </c>
      <c r="C81" s="1" t="s">
        <v>13</v>
      </c>
      <c r="D81" s="1" t="s">
        <v>100</v>
      </c>
      <c r="E81" s="1">
        <v>1</v>
      </c>
      <c r="F81" s="1">
        <v>499.99</v>
      </c>
      <c r="G81" s="1">
        <v>499.99</v>
      </c>
      <c r="H81" s="1" t="s">
        <v>15</v>
      </c>
      <c r="I81" s="1" t="s">
        <v>16</v>
      </c>
    </row>
    <row r="82" spans="1:9" ht="15.6" x14ac:dyDescent="0.3">
      <c r="A82" s="1">
        <v>10081</v>
      </c>
      <c r="B82" s="2">
        <v>45372</v>
      </c>
      <c r="C82" s="1" t="s">
        <v>17</v>
      </c>
      <c r="D82" s="1" t="s">
        <v>101</v>
      </c>
      <c r="E82" s="1">
        <v>2</v>
      </c>
      <c r="F82" s="1">
        <v>89.99</v>
      </c>
      <c r="G82" s="1">
        <v>179.98</v>
      </c>
      <c r="H82" s="1" t="s">
        <v>19</v>
      </c>
      <c r="I82" s="1" t="s">
        <v>20</v>
      </c>
    </row>
    <row r="83" spans="1:9" ht="15.6" x14ac:dyDescent="0.3">
      <c r="A83" s="1">
        <v>10082</v>
      </c>
      <c r="B83" s="2">
        <v>45373</v>
      </c>
      <c r="C83" s="1" t="s">
        <v>21</v>
      </c>
      <c r="D83" s="1" t="s">
        <v>102</v>
      </c>
      <c r="E83" s="1">
        <v>3</v>
      </c>
      <c r="F83" s="1">
        <v>12.99</v>
      </c>
      <c r="G83" s="1">
        <v>38.97</v>
      </c>
      <c r="H83" s="1" t="s">
        <v>11</v>
      </c>
      <c r="I83" s="1" t="s">
        <v>12</v>
      </c>
    </row>
    <row r="84" spans="1:9" ht="15.6" x14ac:dyDescent="0.3">
      <c r="A84" s="1">
        <v>10083</v>
      </c>
      <c r="B84" s="2">
        <v>45374</v>
      </c>
      <c r="C84" s="1" t="s">
        <v>23</v>
      </c>
      <c r="D84" s="1" t="s">
        <v>103</v>
      </c>
      <c r="E84" s="1">
        <v>1</v>
      </c>
      <c r="F84" s="1">
        <v>100</v>
      </c>
      <c r="G84" s="1">
        <v>100</v>
      </c>
      <c r="H84" s="1" t="s">
        <v>15</v>
      </c>
      <c r="I84" s="1" t="s">
        <v>16</v>
      </c>
    </row>
    <row r="85" spans="1:9" ht="15.6" x14ac:dyDescent="0.3">
      <c r="A85" s="1">
        <v>10084</v>
      </c>
      <c r="B85" s="2">
        <v>45375</v>
      </c>
      <c r="C85" s="1" t="s">
        <v>25</v>
      </c>
      <c r="D85" s="1" t="s">
        <v>104</v>
      </c>
      <c r="E85" s="1">
        <v>6</v>
      </c>
      <c r="F85" s="1">
        <v>24.99</v>
      </c>
      <c r="G85" s="1">
        <v>149.94</v>
      </c>
      <c r="H85" s="1" t="s">
        <v>19</v>
      </c>
      <c r="I85" s="1" t="s">
        <v>12</v>
      </c>
    </row>
    <row r="86" spans="1:9" ht="15.6" x14ac:dyDescent="0.3">
      <c r="A86" s="1">
        <v>10085</v>
      </c>
      <c r="B86" s="2">
        <v>45376</v>
      </c>
      <c r="C86" s="1" t="s">
        <v>9</v>
      </c>
      <c r="D86" s="1" t="s">
        <v>105</v>
      </c>
      <c r="E86" s="1">
        <v>1</v>
      </c>
      <c r="F86" s="1">
        <v>99.99</v>
      </c>
      <c r="G86" s="1">
        <v>99.99</v>
      </c>
      <c r="H86" s="1" t="s">
        <v>11</v>
      </c>
      <c r="I86" s="1" t="s">
        <v>12</v>
      </c>
    </row>
    <row r="87" spans="1:9" ht="15.6" x14ac:dyDescent="0.3">
      <c r="A87" s="1">
        <v>10086</v>
      </c>
      <c r="B87" s="2">
        <v>45377</v>
      </c>
      <c r="C87" s="1" t="s">
        <v>13</v>
      </c>
      <c r="D87" s="1" t="s">
        <v>106</v>
      </c>
      <c r="E87" s="1">
        <v>2</v>
      </c>
      <c r="F87" s="1">
        <v>1299.99</v>
      </c>
      <c r="G87" s="1">
        <v>2599.98</v>
      </c>
      <c r="H87" s="1" t="s">
        <v>15</v>
      </c>
      <c r="I87" s="1" t="s">
        <v>16</v>
      </c>
    </row>
    <row r="88" spans="1:9" ht="15.6" x14ac:dyDescent="0.3">
      <c r="A88" s="1">
        <v>10087</v>
      </c>
      <c r="B88" s="2">
        <v>45378</v>
      </c>
      <c r="C88" s="1" t="s">
        <v>17</v>
      </c>
      <c r="D88" s="1" t="s">
        <v>107</v>
      </c>
      <c r="E88" s="1">
        <v>3</v>
      </c>
      <c r="F88" s="1">
        <v>79.989999999999995</v>
      </c>
      <c r="G88" s="1">
        <v>239.97</v>
      </c>
      <c r="H88" s="1" t="s">
        <v>19</v>
      </c>
      <c r="I88" s="1" t="s">
        <v>20</v>
      </c>
    </row>
    <row r="89" spans="1:9" ht="15.6" x14ac:dyDescent="0.3">
      <c r="A89" s="1">
        <v>10088</v>
      </c>
      <c r="B89" s="2">
        <v>45379</v>
      </c>
      <c r="C89" s="1" t="s">
        <v>21</v>
      </c>
      <c r="D89" s="1" t="s">
        <v>108</v>
      </c>
      <c r="E89" s="1">
        <v>4</v>
      </c>
      <c r="F89" s="1">
        <v>13.99</v>
      </c>
      <c r="G89" s="1">
        <v>55.96</v>
      </c>
      <c r="H89" s="1" t="s">
        <v>11</v>
      </c>
      <c r="I89" s="1" t="s">
        <v>12</v>
      </c>
    </row>
    <row r="90" spans="1:9" ht="15.6" x14ac:dyDescent="0.3">
      <c r="A90" s="1">
        <v>10089</v>
      </c>
      <c r="B90" s="2">
        <v>45380</v>
      </c>
      <c r="C90" s="1" t="s">
        <v>23</v>
      </c>
      <c r="D90" s="1" t="s">
        <v>109</v>
      </c>
      <c r="E90" s="1">
        <v>1</v>
      </c>
      <c r="F90" s="1">
        <v>105</v>
      </c>
      <c r="G90" s="1">
        <v>105</v>
      </c>
      <c r="H90" s="1" t="s">
        <v>15</v>
      </c>
      <c r="I90" s="1" t="s">
        <v>16</v>
      </c>
    </row>
    <row r="91" spans="1:9" ht="15.6" x14ac:dyDescent="0.3">
      <c r="A91" s="1">
        <v>10090</v>
      </c>
      <c r="B91" s="2">
        <v>45381</v>
      </c>
      <c r="C91" s="1" t="s">
        <v>25</v>
      </c>
      <c r="D91" s="1" t="s">
        <v>110</v>
      </c>
      <c r="E91" s="1">
        <v>2</v>
      </c>
      <c r="F91" s="1">
        <v>129.99</v>
      </c>
      <c r="G91" s="1">
        <v>259.98</v>
      </c>
      <c r="H91" s="1" t="s">
        <v>19</v>
      </c>
      <c r="I91" s="1" t="s">
        <v>12</v>
      </c>
    </row>
    <row r="92" spans="1:9" ht="15.6" x14ac:dyDescent="0.3">
      <c r="A92" s="1">
        <v>10091</v>
      </c>
      <c r="B92" s="2">
        <v>45382</v>
      </c>
      <c r="C92" s="1" t="s">
        <v>9</v>
      </c>
      <c r="D92" s="1" t="s">
        <v>111</v>
      </c>
      <c r="E92" s="1">
        <v>2</v>
      </c>
      <c r="F92" s="1">
        <v>99.99</v>
      </c>
      <c r="G92" s="1">
        <v>199.98</v>
      </c>
      <c r="H92" s="1" t="s">
        <v>11</v>
      </c>
      <c r="I92" s="1" t="s">
        <v>12</v>
      </c>
    </row>
    <row r="93" spans="1:9" ht="15.6" x14ac:dyDescent="0.3">
      <c r="A93" s="1">
        <v>10092</v>
      </c>
      <c r="B93" s="2">
        <v>45383</v>
      </c>
      <c r="C93" s="1" t="s">
        <v>13</v>
      </c>
      <c r="D93" s="1" t="s">
        <v>112</v>
      </c>
      <c r="E93" s="1">
        <v>1</v>
      </c>
      <c r="F93" s="1">
        <v>179.99</v>
      </c>
      <c r="G93" s="1">
        <v>179.99</v>
      </c>
      <c r="H93" s="1" t="s">
        <v>15</v>
      </c>
      <c r="I93" s="1" t="s">
        <v>16</v>
      </c>
    </row>
    <row r="94" spans="1:9" ht="15.6" x14ac:dyDescent="0.3">
      <c r="A94" s="1">
        <v>10093</v>
      </c>
      <c r="B94" s="2">
        <v>45384</v>
      </c>
      <c r="C94" s="1" t="s">
        <v>17</v>
      </c>
      <c r="D94" s="1" t="s">
        <v>113</v>
      </c>
      <c r="E94" s="1">
        <v>4</v>
      </c>
      <c r="F94" s="1">
        <v>79.989999999999995</v>
      </c>
      <c r="G94" s="1">
        <v>319.95999999999998</v>
      </c>
      <c r="H94" s="1" t="s">
        <v>19</v>
      </c>
      <c r="I94" s="1" t="s">
        <v>20</v>
      </c>
    </row>
    <row r="95" spans="1:9" ht="15.6" x14ac:dyDescent="0.3">
      <c r="A95" s="1">
        <v>10094</v>
      </c>
      <c r="B95" s="2">
        <v>45385</v>
      </c>
      <c r="C95" s="1" t="s">
        <v>21</v>
      </c>
      <c r="D95" s="1" t="s">
        <v>114</v>
      </c>
      <c r="E95" s="1">
        <v>3</v>
      </c>
      <c r="F95" s="1">
        <v>14.99</v>
      </c>
      <c r="G95" s="1">
        <v>44.97</v>
      </c>
      <c r="H95" s="1" t="s">
        <v>11</v>
      </c>
      <c r="I95" s="1" t="s">
        <v>12</v>
      </c>
    </row>
    <row r="96" spans="1:9" ht="15.6" x14ac:dyDescent="0.3">
      <c r="A96" s="1">
        <v>10095</v>
      </c>
      <c r="B96" s="2">
        <v>45386</v>
      </c>
      <c r="C96" s="1" t="s">
        <v>23</v>
      </c>
      <c r="D96" s="1" t="s">
        <v>115</v>
      </c>
      <c r="E96" s="1">
        <v>1</v>
      </c>
      <c r="F96" s="1">
        <v>68</v>
      </c>
      <c r="G96" s="1">
        <v>68</v>
      </c>
      <c r="H96" s="1" t="s">
        <v>15</v>
      </c>
      <c r="I96" s="1" t="s">
        <v>16</v>
      </c>
    </row>
    <row r="97" spans="1:9" ht="15.6" x14ac:dyDescent="0.3">
      <c r="A97" s="1">
        <v>10096</v>
      </c>
      <c r="B97" s="2">
        <v>45387</v>
      </c>
      <c r="C97" s="1" t="s">
        <v>25</v>
      </c>
      <c r="D97" s="1" t="s">
        <v>116</v>
      </c>
      <c r="E97" s="1">
        <v>1</v>
      </c>
      <c r="F97" s="1">
        <v>999.99</v>
      </c>
      <c r="G97" s="1">
        <v>999.99</v>
      </c>
      <c r="H97" s="1" t="s">
        <v>19</v>
      </c>
      <c r="I97" s="1" t="s">
        <v>12</v>
      </c>
    </row>
    <row r="98" spans="1:9" ht="15.6" x14ac:dyDescent="0.3">
      <c r="A98" s="1">
        <v>10097</v>
      </c>
      <c r="B98" s="2">
        <v>45388</v>
      </c>
      <c r="C98" s="1" t="s">
        <v>9</v>
      </c>
      <c r="D98" s="1" t="s">
        <v>117</v>
      </c>
      <c r="E98" s="1">
        <v>3</v>
      </c>
      <c r="F98" s="1">
        <v>299.99</v>
      </c>
      <c r="G98" s="1">
        <v>899.97</v>
      </c>
      <c r="H98" s="1" t="s">
        <v>11</v>
      </c>
      <c r="I98" s="1" t="s">
        <v>12</v>
      </c>
    </row>
    <row r="99" spans="1:9" ht="15.6" x14ac:dyDescent="0.3">
      <c r="A99" s="1">
        <v>10098</v>
      </c>
      <c r="B99" s="2">
        <v>45389</v>
      </c>
      <c r="C99" s="1" t="s">
        <v>13</v>
      </c>
      <c r="D99" s="1" t="s">
        <v>118</v>
      </c>
      <c r="E99" s="1">
        <v>1</v>
      </c>
      <c r="F99" s="1">
        <v>349.99</v>
      </c>
      <c r="G99" s="1">
        <v>349.99</v>
      </c>
      <c r="H99" s="1" t="s">
        <v>15</v>
      </c>
      <c r="I99" s="1" t="s">
        <v>16</v>
      </c>
    </row>
    <row r="100" spans="1:9" ht="15.6" x14ac:dyDescent="0.3">
      <c r="A100" s="1">
        <v>10099</v>
      </c>
      <c r="B100" s="2">
        <v>45390</v>
      </c>
      <c r="C100" s="1" t="s">
        <v>17</v>
      </c>
      <c r="D100" s="1" t="s">
        <v>119</v>
      </c>
      <c r="E100" s="1">
        <v>6</v>
      </c>
      <c r="F100" s="1">
        <v>19.989999999999998</v>
      </c>
      <c r="G100" s="1">
        <v>119.94</v>
      </c>
      <c r="H100" s="1" t="s">
        <v>19</v>
      </c>
      <c r="I100" s="1" t="s">
        <v>20</v>
      </c>
    </row>
    <row r="101" spans="1:9" ht="15.6" x14ac:dyDescent="0.3">
      <c r="A101" s="1">
        <v>10100</v>
      </c>
      <c r="B101" s="2">
        <v>45391</v>
      </c>
      <c r="C101" s="1" t="s">
        <v>21</v>
      </c>
      <c r="D101" s="1" t="s">
        <v>120</v>
      </c>
      <c r="E101" s="1">
        <v>2</v>
      </c>
      <c r="F101" s="1">
        <v>12.99</v>
      </c>
      <c r="G101" s="1">
        <v>25.98</v>
      </c>
      <c r="H101" s="1" t="s">
        <v>11</v>
      </c>
      <c r="I101" s="1" t="s">
        <v>12</v>
      </c>
    </row>
    <row r="102" spans="1:9" ht="15.6" x14ac:dyDescent="0.3">
      <c r="A102" s="1">
        <v>10101</v>
      </c>
      <c r="B102" s="2">
        <v>45392</v>
      </c>
      <c r="C102" s="1" t="s">
        <v>23</v>
      </c>
      <c r="D102" s="1" t="s">
        <v>121</v>
      </c>
      <c r="E102" s="1">
        <v>1</v>
      </c>
      <c r="F102" s="1">
        <v>82</v>
      </c>
      <c r="G102" s="1">
        <v>82</v>
      </c>
      <c r="H102" s="1" t="s">
        <v>15</v>
      </c>
      <c r="I102" s="1" t="s">
        <v>16</v>
      </c>
    </row>
    <row r="103" spans="1:9" ht="15.6" x14ac:dyDescent="0.3">
      <c r="A103" s="1">
        <v>10102</v>
      </c>
      <c r="B103" s="2">
        <v>45393</v>
      </c>
      <c r="C103" s="1" t="s">
        <v>25</v>
      </c>
      <c r="D103" s="1" t="s">
        <v>122</v>
      </c>
      <c r="E103" s="1">
        <v>2</v>
      </c>
      <c r="F103" s="1">
        <v>109.99</v>
      </c>
      <c r="G103" s="1">
        <v>219.98</v>
      </c>
      <c r="H103" s="1" t="s">
        <v>19</v>
      </c>
      <c r="I103" s="1" t="s">
        <v>12</v>
      </c>
    </row>
    <row r="104" spans="1:9" ht="15.6" x14ac:dyDescent="0.3">
      <c r="A104" s="1">
        <v>10103</v>
      </c>
      <c r="B104" s="2">
        <v>45394</v>
      </c>
      <c r="C104" s="1" t="s">
        <v>9</v>
      </c>
      <c r="D104" s="1" t="s">
        <v>123</v>
      </c>
      <c r="E104" s="1">
        <v>1</v>
      </c>
      <c r="F104" s="1">
        <v>3899.99</v>
      </c>
      <c r="G104" s="1">
        <v>3899.99</v>
      </c>
      <c r="H104" s="1" t="s">
        <v>11</v>
      </c>
      <c r="I104" s="1" t="s">
        <v>12</v>
      </c>
    </row>
    <row r="105" spans="1:9" ht="15.6" x14ac:dyDescent="0.3">
      <c r="A105" s="1">
        <v>10104</v>
      </c>
      <c r="B105" s="2">
        <v>45395</v>
      </c>
      <c r="C105" s="1" t="s">
        <v>13</v>
      </c>
      <c r="D105" s="1" t="s">
        <v>124</v>
      </c>
      <c r="E105" s="1">
        <v>2</v>
      </c>
      <c r="F105" s="1">
        <v>349.99</v>
      </c>
      <c r="G105" s="1">
        <v>699.98</v>
      </c>
      <c r="H105" s="1" t="s">
        <v>15</v>
      </c>
      <c r="I105" s="1" t="s">
        <v>16</v>
      </c>
    </row>
    <row r="106" spans="1:9" ht="15.6" x14ac:dyDescent="0.3">
      <c r="A106" s="1">
        <v>10105</v>
      </c>
      <c r="B106" s="2">
        <v>45396</v>
      </c>
      <c r="C106" s="1" t="s">
        <v>17</v>
      </c>
      <c r="D106" s="1" t="s">
        <v>125</v>
      </c>
      <c r="E106" s="1">
        <v>3</v>
      </c>
      <c r="F106" s="1">
        <v>39.99</v>
      </c>
      <c r="G106" s="1">
        <v>119.97</v>
      </c>
      <c r="H106" s="1" t="s">
        <v>19</v>
      </c>
      <c r="I106" s="1" t="s">
        <v>20</v>
      </c>
    </row>
    <row r="107" spans="1:9" ht="15.6" x14ac:dyDescent="0.3">
      <c r="A107" s="1">
        <v>10106</v>
      </c>
      <c r="B107" s="2">
        <v>45397</v>
      </c>
      <c r="C107" s="1" t="s">
        <v>21</v>
      </c>
      <c r="D107" s="1" t="s">
        <v>126</v>
      </c>
      <c r="E107" s="1">
        <v>4</v>
      </c>
      <c r="F107" s="1">
        <v>10.99</v>
      </c>
      <c r="G107" s="1">
        <v>43.96</v>
      </c>
      <c r="H107" s="1" t="s">
        <v>11</v>
      </c>
      <c r="I107" s="1" t="s">
        <v>12</v>
      </c>
    </row>
    <row r="108" spans="1:9" ht="15.6" x14ac:dyDescent="0.3">
      <c r="A108" s="1">
        <v>10107</v>
      </c>
      <c r="B108" s="2">
        <v>45398</v>
      </c>
      <c r="C108" s="1" t="s">
        <v>23</v>
      </c>
      <c r="D108" s="1" t="s">
        <v>127</v>
      </c>
      <c r="E108" s="1">
        <v>1</v>
      </c>
      <c r="F108" s="1">
        <v>6.5</v>
      </c>
      <c r="G108" s="1">
        <v>6.5</v>
      </c>
      <c r="H108" s="1" t="s">
        <v>15</v>
      </c>
      <c r="I108" s="1" t="s">
        <v>16</v>
      </c>
    </row>
    <row r="109" spans="1:9" ht="15.6" x14ac:dyDescent="0.3">
      <c r="A109" s="1">
        <v>10108</v>
      </c>
      <c r="B109" s="2">
        <v>45399</v>
      </c>
      <c r="C109" s="1" t="s">
        <v>25</v>
      </c>
      <c r="D109" s="1" t="s">
        <v>128</v>
      </c>
      <c r="E109" s="1">
        <v>1</v>
      </c>
      <c r="F109" s="1">
        <v>399.99</v>
      </c>
      <c r="G109" s="1">
        <v>399.99</v>
      </c>
      <c r="H109" s="1" t="s">
        <v>19</v>
      </c>
      <c r="I109" s="1" t="s">
        <v>12</v>
      </c>
    </row>
    <row r="110" spans="1:9" ht="15.6" x14ac:dyDescent="0.3">
      <c r="A110" s="1">
        <v>10109</v>
      </c>
      <c r="B110" s="2">
        <v>45400</v>
      </c>
      <c r="C110" s="1" t="s">
        <v>9</v>
      </c>
      <c r="D110" s="1" t="s">
        <v>129</v>
      </c>
      <c r="E110" s="1">
        <v>2</v>
      </c>
      <c r="F110" s="1">
        <v>229.99</v>
      </c>
      <c r="G110" s="1">
        <v>459.98</v>
      </c>
      <c r="H110" s="1" t="s">
        <v>11</v>
      </c>
      <c r="I110" s="1" t="s">
        <v>12</v>
      </c>
    </row>
    <row r="111" spans="1:9" ht="15.6" x14ac:dyDescent="0.3">
      <c r="A111" s="1">
        <v>10110</v>
      </c>
      <c r="B111" s="2">
        <v>45401</v>
      </c>
      <c r="C111" s="1" t="s">
        <v>13</v>
      </c>
      <c r="D111" s="1" t="s">
        <v>130</v>
      </c>
      <c r="E111" s="1">
        <v>1</v>
      </c>
      <c r="F111" s="1">
        <v>159.99</v>
      </c>
      <c r="G111" s="1">
        <v>159.99</v>
      </c>
      <c r="H111" s="1" t="s">
        <v>15</v>
      </c>
      <c r="I111" s="1" t="s">
        <v>16</v>
      </c>
    </row>
    <row r="112" spans="1:9" ht="15.6" x14ac:dyDescent="0.3">
      <c r="A112" s="1">
        <v>10111</v>
      </c>
      <c r="B112" s="2">
        <v>45402</v>
      </c>
      <c r="C112" s="1" t="s">
        <v>17</v>
      </c>
      <c r="D112" s="1" t="s">
        <v>131</v>
      </c>
      <c r="E112" s="1">
        <v>4</v>
      </c>
      <c r="F112" s="1">
        <v>14.99</v>
      </c>
      <c r="G112" s="1">
        <v>59.96</v>
      </c>
      <c r="H112" s="1" t="s">
        <v>19</v>
      </c>
      <c r="I112" s="1" t="s">
        <v>20</v>
      </c>
    </row>
    <row r="113" spans="1:9" ht="15.6" x14ac:dyDescent="0.3">
      <c r="A113" s="1">
        <v>10112</v>
      </c>
      <c r="B113" s="2">
        <v>45403</v>
      </c>
      <c r="C113" s="1" t="s">
        <v>21</v>
      </c>
      <c r="D113" s="1" t="s">
        <v>132</v>
      </c>
      <c r="E113" s="1">
        <v>2</v>
      </c>
      <c r="F113" s="1">
        <v>18.989999999999998</v>
      </c>
      <c r="G113" s="1">
        <v>37.979999999999997</v>
      </c>
      <c r="H113" s="1" t="s">
        <v>11</v>
      </c>
      <c r="I113" s="1" t="s">
        <v>12</v>
      </c>
    </row>
    <row r="114" spans="1:9" ht="15.6" x14ac:dyDescent="0.3">
      <c r="A114" s="1">
        <v>10113</v>
      </c>
      <c r="B114" s="2">
        <v>45404</v>
      </c>
      <c r="C114" s="1" t="s">
        <v>23</v>
      </c>
      <c r="D114" s="1" t="s">
        <v>133</v>
      </c>
      <c r="E114" s="1">
        <v>1</v>
      </c>
      <c r="F114" s="1">
        <v>15</v>
      </c>
      <c r="G114" s="1">
        <v>15</v>
      </c>
      <c r="H114" s="1" t="s">
        <v>15</v>
      </c>
      <c r="I114" s="1" t="s">
        <v>16</v>
      </c>
    </row>
    <row r="115" spans="1:9" ht="15.6" x14ac:dyDescent="0.3">
      <c r="A115" s="1">
        <v>10114</v>
      </c>
      <c r="B115" s="2">
        <v>45405</v>
      </c>
      <c r="C115" s="1" t="s">
        <v>25</v>
      </c>
      <c r="D115" s="1" t="s">
        <v>134</v>
      </c>
      <c r="E115" s="1">
        <v>3</v>
      </c>
      <c r="F115" s="1">
        <v>229.95</v>
      </c>
      <c r="G115" s="1">
        <v>689.85</v>
      </c>
      <c r="H115" s="1" t="s">
        <v>19</v>
      </c>
      <c r="I115" s="1" t="s">
        <v>12</v>
      </c>
    </row>
    <row r="116" spans="1:9" ht="15.6" x14ac:dyDescent="0.3">
      <c r="A116" s="1">
        <v>10115</v>
      </c>
      <c r="B116" s="2">
        <v>45406</v>
      </c>
      <c r="C116" s="1" t="s">
        <v>9</v>
      </c>
      <c r="D116" s="1" t="s">
        <v>135</v>
      </c>
      <c r="E116" s="1">
        <v>1</v>
      </c>
      <c r="F116" s="1">
        <v>249.99</v>
      </c>
      <c r="G116" s="1">
        <v>249.99</v>
      </c>
      <c r="H116" s="1" t="s">
        <v>11</v>
      </c>
      <c r="I116" s="1" t="s">
        <v>12</v>
      </c>
    </row>
    <row r="117" spans="1:9" ht="15.6" x14ac:dyDescent="0.3">
      <c r="A117" s="1">
        <v>10116</v>
      </c>
      <c r="B117" s="2">
        <v>45407</v>
      </c>
      <c r="C117" s="1" t="s">
        <v>13</v>
      </c>
      <c r="D117" s="1" t="s">
        <v>136</v>
      </c>
      <c r="E117" s="1">
        <v>2</v>
      </c>
      <c r="F117" s="1">
        <v>299.95</v>
      </c>
      <c r="G117" s="1">
        <v>599.9</v>
      </c>
      <c r="H117" s="1" t="s">
        <v>15</v>
      </c>
      <c r="I117" s="1" t="s">
        <v>16</v>
      </c>
    </row>
    <row r="118" spans="1:9" ht="15.6" x14ac:dyDescent="0.3">
      <c r="A118" s="1">
        <v>10117</v>
      </c>
      <c r="B118" s="2">
        <v>45408</v>
      </c>
      <c r="C118" s="1" t="s">
        <v>17</v>
      </c>
      <c r="D118" s="1" t="s">
        <v>137</v>
      </c>
      <c r="E118" s="1">
        <v>3</v>
      </c>
      <c r="F118" s="1">
        <v>49.99</v>
      </c>
      <c r="G118" s="1">
        <v>149.97</v>
      </c>
      <c r="H118" s="1" t="s">
        <v>19</v>
      </c>
      <c r="I118" s="1" t="s">
        <v>20</v>
      </c>
    </row>
    <row r="119" spans="1:9" ht="15.6" x14ac:dyDescent="0.3">
      <c r="A119" s="1">
        <v>10118</v>
      </c>
      <c r="B119" s="2">
        <v>45409</v>
      </c>
      <c r="C119" s="1" t="s">
        <v>21</v>
      </c>
      <c r="D119" s="1" t="s">
        <v>138</v>
      </c>
      <c r="E119" s="1">
        <v>4</v>
      </c>
      <c r="F119" s="1">
        <v>16.989999999999998</v>
      </c>
      <c r="G119" s="1">
        <v>67.959999999999994</v>
      </c>
      <c r="H119" s="1" t="s">
        <v>11</v>
      </c>
      <c r="I119" s="1" t="s">
        <v>12</v>
      </c>
    </row>
    <row r="120" spans="1:9" ht="15.6" x14ac:dyDescent="0.3">
      <c r="A120" s="1">
        <v>10119</v>
      </c>
      <c r="B120" s="2">
        <v>45410</v>
      </c>
      <c r="C120" s="1" t="s">
        <v>23</v>
      </c>
      <c r="D120" s="1" t="s">
        <v>139</v>
      </c>
      <c r="E120" s="1">
        <v>2</v>
      </c>
      <c r="F120" s="1">
        <v>14.99</v>
      </c>
      <c r="G120" s="1">
        <v>29.98</v>
      </c>
      <c r="H120" s="1" t="s">
        <v>15</v>
      </c>
      <c r="I120" s="1" t="s">
        <v>16</v>
      </c>
    </row>
    <row r="121" spans="1:9" ht="15.6" x14ac:dyDescent="0.3">
      <c r="A121" s="1">
        <v>10120</v>
      </c>
      <c r="B121" s="2">
        <v>45411</v>
      </c>
      <c r="C121" s="1" t="s">
        <v>25</v>
      </c>
      <c r="D121" s="1" t="s">
        <v>140</v>
      </c>
      <c r="E121" s="1">
        <v>1</v>
      </c>
      <c r="F121" s="1">
        <v>249.99</v>
      </c>
      <c r="G121" s="1">
        <v>249.99</v>
      </c>
      <c r="H121" s="1" t="s">
        <v>19</v>
      </c>
      <c r="I121" s="1" t="s">
        <v>12</v>
      </c>
    </row>
    <row r="122" spans="1:9" ht="15.6" x14ac:dyDescent="0.3">
      <c r="A122" s="1">
        <v>10121</v>
      </c>
      <c r="B122" s="2">
        <v>45412</v>
      </c>
      <c r="C122" s="1" t="s">
        <v>9</v>
      </c>
      <c r="D122" s="1" t="s">
        <v>141</v>
      </c>
      <c r="E122" s="1">
        <v>2</v>
      </c>
      <c r="F122" s="1">
        <v>599.99</v>
      </c>
      <c r="G122" s="1">
        <v>1199.98</v>
      </c>
      <c r="H122" s="1" t="s">
        <v>11</v>
      </c>
      <c r="I122" s="1" t="s">
        <v>12</v>
      </c>
    </row>
    <row r="123" spans="1:9" ht="15.6" x14ac:dyDescent="0.3">
      <c r="A123" s="1">
        <v>10122</v>
      </c>
      <c r="B123" s="2">
        <v>45413</v>
      </c>
      <c r="C123" s="1" t="s">
        <v>13</v>
      </c>
      <c r="D123" s="1" t="s">
        <v>142</v>
      </c>
      <c r="E123" s="1">
        <v>1</v>
      </c>
      <c r="F123" s="1">
        <v>89.99</v>
      </c>
      <c r="G123" s="1">
        <v>89.99</v>
      </c>
      <c r="H123" s="1" t="s">
        <v>15</v>
      </c>
      <c r="I123" s="1" t="s">
        <v>16</v>
      </c>
    </row>
    <row r="124" spans="1:9" ht="15.6" x14ac:dyDescent="0.3">
      <c r="A124" s="1">
        <v>10123</v>
      </c>
      <c r="B124" s="2">
        <v>45414</v>
      </c>
      <c r="C124" s="1" t="s">
        <v>17</v>
      </c>
      <c r="D124" s="1" t="s">
        <v>143</v>
      </c>
      <c r="E124" s="1">
        <v>5</v>
      </c>
      <c r="F124" s="1">
        <v>12.99</v>
      </c>
      <c r="G124" s="1">
        <v>64.95</v>
      </c>
      <c r="H124" s="1" t="s">
        <v>19</v>
      </c>
      <c r="I124" s="1" t="s">
        <v>20</v>
      </c>
    </row>
    <row r="125" spans="1:9" ht="15.6" x14ac:dyDescent="0.3">
      <c r="A125" s="1">
        <v>10124</v>
      </c>
      <c r="B125" s="2">
        <v>45415</v>
      </c>
      <c r="C125" s="1" t="s">
        <v>21</v>
      </c>
      <c r="D125" s="1" t="s">
        <v>144</v>
      </c>
      <c r="E125" s="1">
        <v>3</v>
      </c>
      <c r="F125" s="1">
        <v>14.99</v>
      </c>
      <c r="G125" s="1">
        <v>44.97</v>
      </c>
      <c r="H125" s="1" t="s">
        <v>11</v>
      </c>
      <c r="I125" s="1" t="s">
        <v>12</v>
      </c>
    </row>
    <row r="126" spans="1:9" ht="15.6" x14ac:dyDescent="0.3">
      <c r="A126" s="1">
        <v>10125</v>
      </c>
      <c r="B126" s="2">
        <v>45416</v>
      </c>
      <c r="C126" s="1" t="s">
        <v>23</v>
      </c>
      <c r="D126" s="1" t="s">
        <v>145</v>
      </c>
      <c r="E126" s="1">
        <v>1</v>
      </c>
      <c r="F126" s="1">
        <v>30</v>
      </c>
      <c r="G126" s="1">
        <v>30</v>
      </c>
      <c r="H126" s="1" t="s">
        <v>15</v>
      </c>
      <c r="I126" s="1" t="s">
        <v>16</v>
      </c>
    </row>
    <row r="127" spans="1:9" ht="15.6" x14ac:dyDescent="0.3">
      <c r="A127" s="1">
        <v>10126</v>
      </c>
      <c r="B127" s="2">
        <v>45417</v>
      </c>
      <c r="C127" s="1" t="s">
        <v>25</v>
      </c>
      <c r="D127" s="1" t="s">
        <v>146</v>
      </c>
      <c r="E127" s="1">
        <v>1</v>
      </c>
      <c r="F127" s="1">
        <v>199.99</v>
      </c>
      <c r="G127" s="1">
        <v>199.99</v>
      </c>
      <c r="H127" s="1" t="s">
        <v>19</v>
      </c>
      <c r="I127" s="1" t="s">
        <v>12</v>
      </c>
    </row>
    <row r="128" spans="1:9" ht="15.6" x14ac:dyDescent="0.3">
      <c r="A128" s="1">
        <v>10127</v>
      </c>
      <c r="B128" s="2">
        <v>45418</v>
      </c>
      <c r="C128" s="1" t="s">
        <v>9</v>
      </c>
      <c r="D128" s="1" t="s">
        <v>147</v>
      </c>
      <c r="E128" s="1">
        <v>1</v>
      </c>
      <c r="F128" s="1">
        <v>499.99</v>
      </c>
      <c r="G128" s="1">
        <v>499.99</v>
      </c>
      <c r="H128" s="1" t="s">
        <v>11</v>
      </c>
      <c r="I128" s="1" t="s">
        <v>12</v>
      </c>
    </row>
    <row r="129" spans="1:9" ht="15.6" x14ac:dyDescent="0.3">
      <c r="A129" s="1">
        <v>10128</v>
      </c>
      <c r="B129" s="2">
        <v>45419</v>
      </c>
      <c r="C129" s="1" t="s">
        <v>13</v>
      </c>
      <c r="D129" s="1" t="s">
        <v>37</v>
      </c>
      <c r="E129" s="1">
        <v>2</v>
      </c>
      <c r="F129" s="1">
        <v>399.99</v>
      </c>
      <c r="G129" s="1">
        <v>799.98</v>
      </c>
      <c r="H129" s="1" t="s">
        <v>15</v>
      </c>
      <c r="I129" s="1" t="s">
        <v>16</v>
      </c>
    </row>
    <row r="130" spans="1:9" ht="15.6" x14ac:dyDescent="0.3">
      <c r="A130" s="1">
        <v>10129</v>
      </c>
      <c r="B130" s="2">
        <v>45420</v>
      </c>
      <c r="C130" s="1" t="s">
        <v>17</v>
      </c>
      <c r="D130" s="1" t="s">
        <v>148</v>
      </c>
      <c r="E130" s="1">
        <v>3</v>
      </c>
      <c r="F130" s="1">
        <v>98</v>
      </c>
      <c r="G130" s="1">
        <v>294</v>
      </c>
      <c r="H130" s="1" t="s">
        <v>19</v>
      </c>
      <c r="I130" s="1" t="s">
        <v>20</v>
      </c>
    </row>
    <row r="131" spans="1:9" ht="15.6" x14ac:dyDescent="0.3">
      <c r="A131" s="1">
        <v>10130</v>
      </c>
      <c r="B131" s="2">
        <v>45421</v>
      </c>
      <c r="C131" s="1" t="s">
        <v>21</v>
      </c>
      <c r="D131" s="1" t="s">
        <v>149</v>
      </c>
      <c r="E131" s="1">
        <v>2</v>
      </c>
      <c r="F131" s="1">
        <v>8.99</v>
      </c>
      <c r="G131" s="1">
        <v>17.98</v>
      </c>
      <c r="H131" s="1" t="s">
        <v>11</v>
      </c>
      <c r="I131" s="1" t="s">
        <v>12</v>
      </c>
    </row>
    <row r="132" spans="1:9" ht="15.6" x14ac:dyDescent="0.3">
      <c r="A132" s="1">
        <v>10131</v>
      </c>
      <c r="B132" s="2">
        <v>45422</v>
      </c>
      <c r="C132" s="1" t="s">
        <v>23</v>
      </c>
      <c r="D132" s="1" t="s">
        <v>150</v>
      </c>
      <c r="E132" s="1">
        <v>1</v>
      </c>
      <c r="F132" s="1">
        <v>36</v>
      </c>
      <c r="G132" s="1">
        <v>36</v>
      </c>
      <c r="H132" s="1" t="s">
        <v>15</v>
      </c>
      <c r="I132" s="1" t="s">
        <v>16</v>
      </c>
    </row>
    <row r="133" spans="1:9" ht="15.6" x14ac:dyDescent="0.3">
      <c r="A133" s="1">
        <v>10132</v>
      </c>
      <c r="B133" s="2">
        <v>45423</v>
      </c>
      <c r="C133" s="1" t="s">
        <v>25</v>
      </c>
      <c r="D133" s="1" t="s">
        <v>151</v>
      </c>
      <c r="E133" s="1">
        <v>4</v>
      </c>
      <c r="F133" s="1">
        <v>39.950000000000003</v>
      </c>
      <c r="G133" s="1">
        <v>159.80000000000001</v>
      </c>
      <c r="H133" s="1" t="s">
        <v>19</v>
      </c>
      <c r="I133" s="1" t="s">
        <v>12</v>
      </c>
    </row>
    <row r="134" spans="1:9" ht="15.6" x14ac:dyDescent="0.3">
      <c r="A134" s="1">
        <v>10133</v>
      </c>
      <c r="B134" s="2">
        <v>45424</v>
      </c>
      <c r="C134" s="1" t="s">
        <v>9</v>
      </c>
      <c r="D134" s="1" t="s">
        <v>152</v>
      </c>
      <c r="E134" s="1">
        <v>1</v>
      </c>
      <c r="F134" s="1">
        <v>1299.99</v>
      </c>
      <c r="G134" s="1">
        <v>1299.99</v>
      </c>
      <c r="H134" s="1" t="s">
        <v>11</v>
      </c>
      <c r="I134" s="1" t="s">
        <v>12</v>
      </c>
    </row>
    <row r="135" spans="1:9" ht="15.6" x14ac:dyDescent="0.3">
      <c r="A135" s="1">
        <v>10134</v>
      </c>
      <c r="B135" s="2">
        <v>45425</v>
      </c>
      <c r="C135" s="1" t="s">
        <v>13</v>
      </c>
      <c r="D135" s="1" t="s">
        <v>153</v>
      </c>
      <c r="E135" s="1">
        <v>2</v>
      </c>
      <c r="F135" s="1">
        <v>79.989999999999995</v>
      </c>
      <c r="G135" s="1">
        <v>159.97999999999999</v>
      </c>
      <c r="H135" s="1" t="s">
        <v>15</v>
      </c>
      <c r="I135" s="1" t="s">
        <v>16</v>
      </c>
    </row>
    <row r="136" spans="1:9" ht="15.6" x14ac:dyDescent="0.3">
      <c r="A136" s="1">
        <v>10135</v>
      </c>
      <c r="B136" s="2">
        <v>45426</v>
      </c>
      <c r="C136" s="1" t="s">
        <v>17</v>
      </c>
      <c r="D136" s="1" t="s">
        <v>154</v>
      </c>
      <c r="E136" s="1">
        <v>4</v>
      </c>
      <c r="F136" s="1">
        <v>34.99</v>
      </c>
      <c r="G136" s="1">
        <v>139.96</v>
      </c>
      <c r="H136" s="1" t="s">
        <v>19</v>
      </c>
      <c r="I136" s="1" t="s">
        <v>20</v>
      </c>
    </row>
    <row r="137" spans="1:9" ht="15.6" x14ac:dyDescent="0.3">
      <c r="A137" s="1">
        <v>10136</v>
      </c>
      <c r="B137" s="2">
        <v>45427</v>
      </c>
      <c r="C137" s="1" t="s">
        <v>21</v>
      </c>
      <c r="D137" s="1" t="s">
        <v>155</v>
      </c>
      <c r="E137" s="1">
        <v>3</v>
      </c>
      <c r="F137" s="1">
        <v>9.99</v>
      </c>
      <c r="G137" s="1">
        <v>29.97</v>
      </c>
      <c r="H137" s="1" t="s">
        <v>11</v>
      </c>
      <c r="I137" s="1" t="s">
        <v>12</v>
      </c>
    </row>
    <row r="138" spans="1:9" ht="15.6" x14ac:dyDescent="0.3">
      <c r="A138" s="1">
        <v>10137</v>
      </c>
      <c r="B138" s="2">
        <v>45428</v>
      </c>
      <c r="C138" s="1" t="s">
        <v>23</v>
      </c>
      <c r="D138" s="1" t="s">
        <v>156</v>
      </c>
      <c r="E138" s="1">
        <v>1</v>
      </c>
      <c r="F138" s="1">
        <v>6.8</v>
      </c>
      <c r="G138" s="1">
        <v>6.8</v>
      </c>
      <c r="H138" s="1" t="s">
        <v>15</v>
      </c>
      <c r="I138" s="1" t="s">
        <v>16</v>
      </c>
    </row>
    <row r="139" spans="1:9" ht="15.6" x14ac:dyDescent="0.3">
      <c r="A139" s="1">
        <v>10138</v>
      </c>
      <c r="B139" s="2">
        <v>45429</v>
      </c>
      <c r="C139" s="1" t="s">
        <v>25</v>
      </c>
      <c r="D139" s="1" t="s">
        <v>157</v>
      </c>
      <c r="E139" s="1">
        <v>2</v>
      </c>
      <c r="F139" s="1">
        <v>99.95</v>
      </c>
      <c r="G139" s="1">
        <v>199.9</v>
      </c>
      <c r="H139" s="1" t="s">
        <v>19</v>
      </c>
      <c r="I139" s="1" t="s">
        <v>12</v>
      </c>
    </row>
    <row r="140" spans="1:9" ht="15.6" x14ac:dyDescent="0.3">
      <c r="A140" s="1">
        <v>10139</v>
      </c>
      <c r="B140" s="2">
        <v>45430</v>
      </c>
      <c r="C140" s="1" t="s">
        <v>9</v>
      </c>
      <c r="D140" s="1" t="s">
        <v>158</v>
      </c>
      <c r="E140" s="1">
        <v>1</v>
      </c>
      <c r="F140" s="1">
        <v>1499.99</v>
      </c>
      <c r="G140" s="1">
        <v>1499.99</v>
      </c>
      <c r="H140" s="1" t="s">
        <v>11</v>
      </c>
      <c r="I140" s="1" t="s">
        <v>12</v>
      </c>
    </row>
    <row r="141" spans="1:9" ht="15.6" x14ac:dyDescent="0.3">
      <c r="A141" s="1">
        <v>10140</v>
      </c>
      <c r="B141" s="2">
        <v>45431</v>
      </c>
      <c r="C141" s="1" t="s">
        <v>13</v>
      </c>
      <c r="D141" s="1" t="s">
        <v>159</v>
      </c>
      <c r="E141" s="1">
        <v>1</v>
      </c>
      <c r="F141" s="1">
        <v>139.99</v>
      </c>
      <c r="G141" s="1">
        <v>139.99</v>
      </c>
      <c r="H141" s="1" t="s">
        <v>15</v>
      </c>
      <c r="I141" s="1" t="s">
        <v>16</v>
      </c>
    </row>
    <row r="142" spans="1:9" ht="15.6" x14ac:dyDescent="0.3">
      <c r="A142" s="1">
        <v>10141</v>
      </c>
      <c r="B142" s="2">
        <v>45432</v>
      </c>
      <c r="C142" s="1" t="s">
        <v>17</v>
      </c>
      <c r="D142" s="1" t="s">
        <v>160</v>
      </c>
      <c r="E142" s="1">
        <v>3</v>
      </c>
      <c r="F142" s="1">
        <v>44.99</v>
      </c>
      <c r="G142" s="1">
        <v>134.97</v>
      </c>
      <c r="H142" s="1" t="s">
        <v>19</v>
      </c>
      <c r="I142" s="1" t="s">
        <v>20</v>
      </c>
    </row>
    <row r="143" spans="1:9" ht="15.6" x14ac:dyDescent="0.3">
      <c r="A143" s="1">
        <v>10142</v>
      </c>
      <c r="B143" s="2">
        <v>45433</v>
      </c>
      <c r="C143" s="1" t="s">
        <v>21</v>
      </c>
      <c r="D143" s="1" t="s">
        <v>161</v>
      </c>
      <c r="E143" s="1">
        <v>2</v>
      </c>
      <c r="F143" s="1">
        <v>11.99</v>
      </c>
      <c r="G143" s="1">
        <v>23.98</v>
      </c>
      <c r="H143" s="1" t="s">
        <v>11</v>
      </c>
      <c r="I143" s="1" t="s">
        <v>12</v>
      </c>
    </row>
    <row r="144" spans="1:9" ht="15.6" x14ac:dyDescent="0.3">
      <c r="A144" s="1">
        <v>10143</v>
      </c>
      <c r="B144" s="2">
        <v>45434</v>
      </c>
      <c r="C144" s="1" t="s">
        <v>23</v>
      </c>
      <c r="D144" s="1" t="s">
        <v>162</v>
      </c>
      <c r="E144" s="1">
        <v>1</v>
      </c>
      <c r="F144" s="1">
        <v>29.5</v>
      </c>
      <c r="G144" s="1">
        <v>29.5</v>
      </c>
      <c r="H144" s="1" t="s">
        <v>15</v>
      </c>
      <c r="I144" s="1" t="s">
        <v>16</v>
      </c>
    </row>
    <row r="145" spans="1:9" ht="15.6" x14ac:dyDescent="0.3">
      <c r="A145" s="1">
        <v>10144</v>
      </c>
      <c r="B145" s="2">
        <v>45435</v>
      </c>
      <c r="C145" s="1" t="s">
        <v>25</v>
      </c>
      <c r="D145" s="1" t="s">
        <v>163</v>
      </c>
      <c r="E145" s="1">
        <v>1</v>
      </c>
      <c r="F145" s="1">
        <v>299.99</v>
      </c>
      <c r="G145" s="1">
        <v>299.99</v>
      </c>
      <c r="H145" s="1" t="s">
        <v>19</v>
      </c>
      <c r="I145" s="1" t="s">
        <v>12</v>
      </c>
    </row>
    <row r="146" spans="1:9" ht="15.6" x14ac:dyDescent="0.3">
      <c r="A146" s="1">
        <v>10145</v>
      </c>
      <c r="B146" s="2">
        <v>45436</v>
      </c>
      <c r="C146" s="1" t="s">
        <v>9</v>
      </c>
      <c r="D146" s="1" t="s">
        <v>164</v>
      </c>
      <c r="E146" s="1">
        <v>1</v>
      </c>
      <c r="F146" s="1">
        <v>549</v>
      </c>
      <c r="G146" s="1">
        <v>549</v>
      </c>
      <c r="H146" s="1" t="s">
        <v>11</v>
      </c>
      <c r="I146" s="1" t="s">
        <v>12</v>
      </c>
    </row>
    <row r="147" spans="1:9" ht="15.6" x14ac:dyDescent="0.3">
      <c r="A147" s="1">
        <v>10146</v>
      </c>
      <c r="B147" s="2">
        <v>45437</v>
      </c>
      <c r="C147" s="1" t="s">
        <v>13</v>
      </c>
      <c r="D147" s="1" t="s">
        <v>165</v>
      </c>
      <c r="E147" s="1">
        <v>2</v>
      </c>
      <c r="F147" s="1">
        <v>199.95</v>
      </c>
      <c r="G147" s="1">
        <v>399.9</v>
      </c>
      <c r="H147" s="1" t="s">
        <v>15</v>
      </c>
      <c r="I147" s="1" t="s">
        <v>16</v>
      </c>
    </row>
    <row r="148" spans="1:9" ht="15.6" x14ac:dyDescent="0.3">
      <c r="A148" s="1">
        <v>10147</v>
      </c>
      <c r="B148" s="2">
        <v>45438</v>
      </c>
      <c r="C148" s="1" t="s">
        <v>17</v>
      </c>
      <c r="D148" s="1" t="s">
        <v>166</v>
      </c>
      <c r="E148" s="1">
        <v>2</v>
      </c>
      <c r="F148" s="1">
        <v>98</v>
      </c>
      <c r="G148" s="1">
        <v>196</v>
      </c>
      <c r="H148" s="1" t="s">
        <v>19</v>
      </c>
      <c r="I148" s="1" t="s">
        <v>20</v>
      </c>
    </row>
    <row r="149" spans="1:9" ht="15.6" x14ac:dyDescent="0.3">
      <c r="A149" s="1">
        <v>10148</v>
      </c>
      <c r="B149" s="2">
        <v>45439</v>
      </c>
      <c r="C149" s="1" t="s">
        <v>21</v>
      </c>
      <c r="D149" s="1" t="s">
        <v>167</v>
      </c>
      <c r="E149" s="1">
        <v>3</v>
      </c>
      <c r="F149" s="1">
        <v>10.99</v>
      </c>
      <c r="G149" s="1">
        <v>32.97</v>
      </c>
      <c r="H149" s="1" t="s">
        <v>11</v>
      </c>
      <c r="I149" s="1" t="s">
        <v>12</v>
      </c>
    </row>
    <row r="150" spans="1:9" ht="15.6" x14ac:dyDescent="0.3">
      <c r="A150" s="1">
        <v>10149</v>
      </c>
      <c r="B150" s="2">
        <v>45440</v>
      </c>
      <c r="C150" s="1" t="s">
        <v>23</v>
      </c>
      <c r="D150" s="1" t="s">
        <v>168</v>
      </c>
      <c r="E150" s="1">
        <v>1</v>
      </c>
      <c r="F150" s="1">
        <v>25</v>
      </c>
      <c r="G150" s="1">
        <v>25</v>
      </c>
      <c r="H150" s="1" t="s">
        <v>15</v>
      </c>
      <c r="I150" s="1" t="s">
        <v>16</v>
      </c>
    </row>
    <row r="151" spans="1:9" ht="15.6" x14ac:dyDescent="0.3">
      <c r="A151" s="1">
        <v>10150</v>
      </c>
      <c r="B151" s="2">
        <v>45441</v>
      </c>
      <c r="C151" s="1" t="s">
        <v>25</v>
      </c>
      <c r="D151" s="1" t="s">
        <v>169</v>
      </c>
      <c r="E151" s="1">
        <v>2</v>
      </c>
      <c r="F151" s="1">
        <v>149.99</v>
      </c>
      <c r="G151" s="1">
        <v>299.98</v>
      </c>
      <c r="H151" s="1" t="s">
        <v>19</v>
      </c>
      <c r="I151" s="1" t="s">
        <v>12</v>
      </c>
    </row>
    <row r="152" spans="1:9" ht="15.6" x14ac:dyDescent="0.3">
      <c r="A152" s="1">
        <v>10151</v>
      </c>
      <c r="B152" s="2">
        <v>45442</v>
      </c>
      <c r="C152" s="1" t="s">
        <v>9</v>
      </c>
      <c r="D152" s="1" t="s">
        <v>51</v>
      </c>
      <c r="E152" s="1">
        <v>1</v>
      </c>
      <c r="F152" s="1">
        <v>349.99</v>
      </c>
      <c r="G152" s="1">
        <v>349.99</v>
      </c>
      <c r="H152" s="1" t="s">
        <v>11</v>
      </c>
      <c r="I152" s="1" t="s">
        <v>12</v>
      </c>
    </row>
    <row r="153" spans="1:9" ht="15.6" x14ac:dyDescent="0.3">
      <c r="A153" s="1">
        <v>10152</v>
      </c>
      <c r="B153" s="2">
        <v>45443</v>
      </c>
      <c r="C153" s="1" t="s">
        <v>13</v>
      </c>
      <c r="D153" s="1" t="s">
        <v>170</v>
      </c>
      <c r="E153" s="1">
        <v>2</v>
      </c>
      <c r="F153" s="1">
        <v>199.99</v>
      </c>
      <c r="G153" s="1">
        <v>399.98</v>
      </c>
      <c r="H153" s="1" t="s">
        <v>15</v>
      </c>
      <c r="I153" s="1" t="s">
        <v>16</v>
      </c>
    </row>
    <row r="154" spans="1:9" ht="15.6" x14ac:dyDescent="0.3">
      <c r="A154" s="1">
        <v>10153</v>
      </c>
      <c r="B154" s="2">
        <v>45444</v>
      </c>
      <c r="C154" s="1" t="s">
        <v>17</v>
      </c>
      <c r="D154" s="1" t="s">
        <v>171</v>
      </c>
      <c r="E154" s="1">
        <v>3</v>
      </c>
      <c r="F154" s="1">
        <v>54.99</v>
      </c>
      <c r="G154" s="1">
        <v>164.97</v>
      </c>
      <c r="H154" s="1" t="s">
        <v>19</v>
      </c>
      <c r="I154" s="1" t="s">
        <v>20</v>
      </c>
    </row>
    <row r="155" spans="1:9" ht="15.6" x14ac:dyDescent="0.3">
      <c r="A155" s="1">
        <v>10154</v>
      </c>
      <c r="B155" s="2">
        <v>45445</v>
      </c>
      <c r="C155" s="1" t="s">
        <v>21</v>
      </c>
      <c r="D155" s="1" t="s">
        <v>172</v>
      </c>
      <c r="E155" s="1">
        <v>2</v>
      </c>
      <c r="F155" s="1">
        <v>16.989999999999998</v>
      </c>
      <c r="G155" s="1">
        <v>33.979999999999997</v>
      </c>
      <c r="H155" s="1" t="s">
        <v>11</v>
      </c>
      <c r="I155" s="1" t="s">
        <v>12</v>
      </c>
    </row>
    <row r="156" spans="1:9" ht="15.6" x14ac:dyDescent="0.3">
      <c r="A156" s="1">
        <v>10155</v>
      </c>
      <c r="B156" s="2">
        <v>45446</v>
      </c>
      <c r="C156" s="1" t="s">
        <v>23</v>
      </c>
      <c r="D156" s="1" t="s">
        <v>173</v>
      </c>
      <c r="E156" s="1">
        <v>1</v>
      </c>
      <c r="F156" s="1">
        <v>59</v>
      </c>
      <c r="G156" s="1">
        <v>59</v>
      </c>
      <c r="H156" s="1" t="s">
        <v>15</v>
      </c>
      <c r="I156" s="1" t="s">
        <v>16</v>
      </c>
    </row>
    <row r="157" spans="1:9" ht="15.6" x14ac:dyDescent="0.3">
      <c r="A157" s="1">
        <v>10156</v>
      </c>
      <c r="B157" s="2">
        <v>45447</v>
      </c>
      <c r="C157" s="1" t="s">
        <v>25</v>
      </c>
      <c r="D157" s="1" t="s">
        <v>174</v>
      </c>
      <c r="E157" s="1">
        <v>1</v>
      </c>
      <c r="F157" s="1">
        <v>299.99</v>
      </c>
      <c r="G157" s="1">
        <v>299.99</v>
      </c>
      <c r="H157" s="1" t="s">
        <v>19</v>
      </c>
      <c r="I157" s="1" t="s">
        <v>12</v>
      </c>
    </row>
    <row r="158" spans="1:9" ht="15.6" x14ac:dyDescent="0.3">
      <c r="A158" s="1">
        <v>10157</v>
      </c>
      <c r="B158" s="2">
        <v>45448</v>
      </c>
      <c r="C158" s="1" t="s">
        <v>9</v>
      </c>
      <c r="D158" s="1" t="s">
        <v>175</v>
      </c>
      <c r="E158" s="1">
        <v>1</v>
      </c>
      <c r="F158" s="1">
        <v>899.99</v>
      </c>
      <c r="G158" s="1">
        <v>899.99</v>
      </c>
      <c r="H158" s="1" t="s">
        <v>11</v>
      </c>
      <c r="I158" s="1" t="s">
        <v>12</v>
      </c>
    </row>
    <row r="159" spans="1:9" ht="15.6" x14ac:dyDescent="0.3">
      <c r="A159" s="1">
        <v>10158</v>
      </c>
      <c r="B159" s="2">
        <v>45449</v>
      </c>
      <c r="C159" s="1" t="s">
        <v>13</v>
      </c>
      <c r="D159" s="1" t="s">
        <v>176</v>
      </c>
      <c r="E159" s="1">
        <v>1</v>
      </c>
      <c r="F159" s="1">
        <v>499.95</v>
      </c>
      <c r="G159" s="1">
        <v>499.95</v>
      </c>
      <c r="H159" s="1" t="s">
        <v>15</v>
      </c>
      <c r="I159" s="1" t="s">
        <v>16</v>
      </c>
    </row>
    <row r="160" spans="1:9" ht="15.6" x14ac:dyDescent="0.3">
      <c r="A160" s="1">
        <v>10159</v>
      </c>
      <c r="B160" s="2">
        <v>45450</v>
      </c>
      <c r="C160" s="1" t="s">
        <v>17</v>
      </c>
      <c r="D160" s="1" t="s">
        <v>177</v>
      </c>
      <c r="E160" s="1">
        <v>4</v>
      </c>
      <c r="F160" s="1">
        <v>24.99</v>
      </c>
      <c r="G160" s="1">
        <v>99.96</v>
      </c>
      <c r="H160" s="1" t="s">
        <v>19</v>
      </c>
      <c r="I160" s="1" t="s">
        <v>20</v>
      </c>
    </row>
    <row r="161" spans="1:9" ht="15.6" x14ac:dyDescent="0.3">
      <c r="A161" s="1">
        <v>10160</v>
      </c>
      <c r="B161" s="2">
        <v>45451</v>
      </c>
      <c r="C161" s="1" t="s">
        <v>21</v>
      </c>
      <c r="D161" s="1" t="s">
        <v>178</v>
      </c>
      <c r="E161" s="1">
        <v>3</v>
      </c>
      <c r="F161" s="1">
        <v>7.99</v>
      </c>
      <c r="G161" s="1">
        <v>23.97</v>
      </c>
      <c r="H161" s="1" t="s">
        <v>11</v>
      </c>
      <c r="I161" s="1" t="s">
        <v>12</v>
      </c>
    </row>
    <row r="162" spans="1:9" ht="15.6" x14ac:dyDescent="0.3">
      <c r="A162" s="1">
        <v>10161</v>
      </c>
      <c r="B162" s="2">
        <v>45452</v>
      </c>
      <c r="C162" s="1" t="s">
        <v>23</v>
      </c>
      <c r="D162" s="1" t="s">
        <v>179</v>
      </c>
      <c r="E162" s="1">
        <v>1</v>
      </c>
      <c r="F162" s="1">
        <v>36</v>
      </c>
      <c r="G162" s="1">
        <v>36</v>
      </c>
      <c r="H162" s="1" t="s">
        <v>15</v>
      </c>
      <c r="I162" s="1" t="s">
        <v>16</v>
      </c>
    </row>
    <row r="163" spans="1:9" ht="15.6" x14ac:dyDescent="0.3">
      <c r="A163" s="1">
        <v>10162</v>
      </c>
      <c r="B163" s="2">
        <v>45453</v>
      </c>
      <c r="C163" s="1" t="s">
        <v>25</v>
      </c>
      <c r="D163" s="1" t="s">
        <v>180</v>
      </c>
      <c r="E163" s="1">
        <v>2</v>
      </c>
      <c r="F163" s="1">
        <v>34.99</v>
      </c>
      <c r="G163" s="1">
        <v>69.98</v>
      </c>
      <c r="H163" s="1" t="s">
        <v>19</v>
      </c>
      <c r="I163" s="1" t="s">
        <v>12</v>
      </c>
    </row>
    <row r="164" spans="1:9" ht="15.6" x14ac:dyDescent="0.3">
      <c r="A164" s="1">
        <v>10163</v>
      </c>
      <c r="B164" s="2">
        <v>45454</v>
      </c>
      <c r="C164" s="1" t="s">
        <v>9</v>
      </c>
      <c r="D164" s="1" t="s">
        <v>181</v>
      </c>
      <c r="E164" s="1">
        <v>1</v>
      </c>
      <c r="F164" s="1">
        <v>1199.99</v>
      </c>
      <c r="G164" s="1">
        <v>1199.99</v>
      </c>
      <c r="H164" s="1" t="s">
        <v>11</v>
      </c>
      <c r="I164" s="1" t="s">
        <v>12</v>
      </c>
    </row>
    <row r="165" spans="1:9" ht="15.6" x14ac:dyDescent="0.3">
      <c r="A165" s="1">
        <v>10164</v>
      </c>
      <c r="B165" s="2">
        <v>45455</v>
      </c>
      <c r="C165" s="1" t="s">
        <v>13</v>
      </c>
      <c r="D165" s="1" t="s">
        <v>182</v>
      </c>
      <c r="E165" s="1">
        <v>1</v>
      </c>
      <c r="F165" s="1">
        <v>199.99</v>
      </c>
      <c r="G165" s="1">
        <v>199.99</v>
      </c>
      <c r="H165" s="1" t="s">
        <v>15</v>
      </c>
      <c r="I165" s="1" t="s">
        <v>16</v>
      </c>
    </row>
    <row r="166" spans="1:9" ht="15.6" x14ac:dyDescent="0.3">
      <c r="A166" s="1">
        <v>10165</v>
      </c>
      <c r="B166" s="2">
        <v>45456</v>
      </c>
      <c r="C166" s="1" t="s">
        <v>17</v>
      </c>
      <c r="D166" s="1" t="s">
        <v>183</v>
      </c>
      <c r="E166" s="1">
        <v>5</v>
      </c>
      <c r="F166" s="1">
        <v>29.99</v>
      </c>
      <c r="G166" s="1">
        <v>149.94999999999999</v>
      </c>
      <c r="H166" s="1" t="s">
        <v>19</v>
      </c>
      <c r="I166" s="1" t="s">
        <v>20</v>
      </c>
    </row>
    <row r="167" spans="1:9" ht="15.6" x14ac:dyDescent="0.3">
      <c r="A167" s="1">
        <v>10166</v>
      </c>
      <c r="B167" s="2">
        <v>45457</v>
      </c>
      <c r="C167" s="1" t="s">
        <v>21</v>
      </c>
      <c r="D167" s="1" t="s">
        <v>184</v>
      </c>
      <c r="E167" s="1">
        <v>4</v>
      </c>
      <c r="F167" s="1">
        <v>8.99</v>
      </c>
      <c r="G167" s="1">
        <v>35.96</v>
      </c>
      <c r="H167" s="1" t="s">
        <v>11</v>
      </c>
      <c r="I167" s="1" t="s">
        <v>12</v>
      </c>
    </row>
    <row r="168" spans="1:9" ht="15.6" x14ac:dyDescent="0.3">
      <c r="A168" s="1">
        <v>10167</v>
      </c>
      <c r="B168" s="2">
        <v>45458</v>
      </c>
      <c r="C168" s="1" t="s">
        <v>23</v>
      </c>
      <c r="D168" s="1" t="s">
        <v>185</v>
      </c>
      <c r="E168" s="1">
        <v>1</v>
      </c>
      <c r="F168" s="1">
        <v>16.989999999999998</v>
      </c>
      <c r="G168" s="1">
        <v>16.989999999999998</v>
      </c>
      <c r="H168" s="1" t="s">
        <v>15</v>
      </c>
      <c r="I168" s="1" t="s">
        <v>16</v>
      </c>
    </row>
    <row r="169" spans="1:9" ht="15.6" x14ac:dyDescent="0.3">
      <c r="A169" s="1">
        <v>10168</v>
      </c>
      <c r="B169" s="2">
        <v>45459</v>
      </c>
      <c r="C169" s="1" t="s">
        <v>25</v>
      </c>
      <c r="D169" s="1" t="s">
        <v>186</v>
      </c>
      <c r="E169" s="1">
        <v>3</v>
      </c>
      <c r="F169" s="1">
        <v>49.99</v>
      </c>
      <c r="G169" s="1">
        <v>149.97</v>
      </c>
      <c r="H169" s="1" t="s">
        <v>19</v>
      </c>
      <c r="I169" s="1" t="s">
        <v>12</v>
      </c>
    </row>
    <row r="170" spans="1:9" ht="15.6" x14ac:dyDescent="0.3">
      <c r="A170" s="1">
        <v>10169</v>
      </c>
      <c r="B170" s="2">
        <v>45460</v>
      </c>
      <c r="C170" s="1" t="s">
        <v>9</v>
      </c>
      <c r="D170" s="1" t="s">
        <v>187</v>
      </c>
      <c r="E170" s="1">
        <v>1</v>
      </c>
      <c r="F170" s="1">
        <v>699.99</v>
      </c>
      <c r="G170" s="1">
        <v>699.99</v>
      </c>
      <c r="H170" s="1" t="s">
        <v>11</v>
      </c>
      <c r="I170" s="1" t="s">
        <v>12</v>
      </c>
    </row>
    <row r="171" spans="1:9" ht="15.6" x14ac:dyDescent="0.3">
      <c r="A171" s="1">
        <v>10170</v>
      </c>
      <c r="B171" s="2">
        <v>45461</v>
      </c>
      <c r="C171" s="1" t="s">
        <v>13</v>
      </c>
      <c r="D171" s="1" t="s">
        <v>188</v>
      </c>
      <c r="E171" s="1">
        <v>2</v>
      </c>
      <c r="F171" s="1">
        <v>139.99</v>
      </c>
      <c r="G171" s="1">
        <v>279.98</v>
      </c>
      <c r="H171" s="1" t="s">
        <v>15</v>
      </c>
      <c r="I171" s="1" t="s">
        <v>16</v>
      </c>
    </row>
    <row r="172" spans="1:9" ht="15.6" x14ac:dyDescent="0.3">
      <c r="A172" s="1">
        <v>10171</v>
      </c>
      <c r="B172" s="2">
        <v>45462</v>
      </c>
      <c r="C172" s="1" t="s">
        <v>17</v>
      </c>
      <c r="D172" s="1" t="s">
        <v>189</v>
      </c>
      <c r="E172" s="1">
        <v>3</v>
      </c>
      <c r="F172" s="1">
        <v>34.99</v>
      </c>
      <c r="G172" s="1">
        <v>104.97</v>
      </c>
      <c r="H172" s="1" t="s">
        <v>19</v>
      </c>
      <c r="I172" s="1" t="s">
        <v>20</v>
      </c>
    </row>
    <row r="173" spans="1:9" ht="15.6" x14ac:dyDescent="0.3">
      <c r="A173" s="1">
        <v>10172</v>
      </c>
      <c r="B173" s="2">
        <v>45463</v>
      </c>
      <c r="C173" s="1" t="s">
        <v>21</v>
      </c>
      <c r="D173" s="1" t="s">
        <v>190</v>
      </c>
      <c r="E173" s="1">
        <v>2</v>
      </c>
      <c r="F173" s="1">
        <v>9.99</v>
      </c>
      <c r="G173" s="1">
        <v>19.98</v>
      </c>
      <c r="H173" s="1" t="s">
        <v>11</v>
      </c>
      <c r="I173" s="1" t="s">
        <v>12</v>
      </c>
    </row>
    <row r="174" spans="1:9" ht="15.6" x14ac:dyDescent="0.3">
      <c r="A174" s="1">
        <v>10173</v>
      </c>
      <c r="B174" s="2">
        <v>45464</v>
      </c>
      <c r="C174" s="1" t="s">
        <v>23</v>
      </c>
      <c r="D174" s="1" t="s">
        <v>191</v>
      </c>
      <c r="E174" s="1">
        <v>1</v>
      </c>
      <c r="F174" s="1">
        <v>29.5</v>
      </c>
      <c r="G174" s="1">
        <v>29.5</v>
      </c>
      <c r="H174" s="1" t="s">
        <v>15</v>
      </c>
      <c r="I174" s="1" t="s">
        <v>16</v>
      </c>
    </row>
    <row r="175" spans="1:9" ht="15.6" x14ac:dyDescent="0.3">
      <c r="A175" s="1">
        <v>10174</v>
      </c>
      <c r="B175" s="2">
        <v>45465</v>
      </c>
      <c r="C175" s="1" t="s">
        <v>25</v>
      </c>
      <c r="D175" s="1" t="s">
        <v>192</v>
      </c>
      <c r="E175" s="1">
        <v>1</v>
      </c>
      <c r="F175" s="1">
        <v>699.99</v>
      </c>
      <c r="G175" s="1">
        <v>699.99</v>
      </c>
      <c r="H175" s="1" t="s">
        <v>19</v>
      </c>
      <c r="I175" s="1" t="s">
        <v>12</v>
      </c>
    </row>
    <row r="176" spans="1:9" ht="15.6" x14ac:dyDescent="0.3">
      <c r="A176" s="1">
        <v>10175</v>
      </c>
      <c r="B176" s="2">
        <v>45466</v>
      </c>
      <c r="C176" s="1" t="s">
        <v>9</v>
      </c>
      <c r="D176" s="1" t="s">
        <v>193</v>
      </c>
      <c r="E176" s="1">
        <v>3</v>
      </c>
      <c r="F176" s="1">
        <v>49.99</v>
      </c>
      <c r="G176" s="1">
        <v>149.97</v>
      </c>
      <c r="H176" s="1" t="s">
        <v>11</v>
      </c>
      <c r="I176" s="1" t="s">
        <v>12</v>
      </c>
    </row>
    <row r="177" spans="1:9" ht="15.6" x14ac:dyDescent="0.3">
      <c r="A177" s="1">
        <v>10176</v>
      </c>
      <c r="B177" s="2">
        <v>45467</v>
      </c>
      <c r="C177" s="1" t="s">
        <v>13</v>
      </c>
      <c r="D177" s="1" t="s">
        <v>194</v>
      </c>
      <c r="E177" s="1">
        <v>2</v>
      </c>
      <c r="F177" s="1">
        <v>49.99</v>
      </c>
      <c r="G177" s="1">
        <v>99.98</v>
      </c>
      <c r="H177" s="1" t="s">
        <v>15</v>
      </c>
      <c r="I177" s="1" t="s">
        <v>16</v>
      </c>
    </row>
    <row r="178" spans="1:9" ht="15.6" x14ac:dyDescent="0.3">
      <c r="A178" s="1">
        <v>10177</v>
      </c>
      <c r="B178" s="2">
        <v>45468</v>
      </c>
      <c r="C178" s="1" t="s">
        <v>17</v>
      </c>
      <c r="D178" s="1" t="s">
        <v>195</v>
      </c>
      <c r="E178" s="1">
        <v>4</v>
      </c>
      <c r="F178" s="1">
        <v>14.9</v>
      </c>
      <c r="G178" s="1">
        <v>59.6</v>
      </c>
      <c r="H178" s="1" t="s">
        <v>19</v>
      </c>
      <c r="I178" s="1" t="s">
        <v>20</v>
      </c>
    </row>
    <row r="179" spans="1:9" ht="15.6" x14ac:dyDescent="0.3">
      <c r="A179" s="1">
        <v>10178</v>
      </c>
      <c r="B179" s="2">
        <v>45469</v>
      </c>
      <c r="C179" s="1" t="s">
        <v>21</v>
      </c>
      <c r="D179" s="1" t="s">
        <v>196</v>
      </c>
      <c r="E179" s="1">
        <v>3</v>
      </c>
      <c r="F179" s="1">
        <v>11.99</v>
      </c>
      <c r="G179" s="1">
        <v>35.97</v>
      </c>
      <c r="H179" s="1" t="s">
        <v>11</v>
      </c>
      <c r="I179" s="1" t="s">
        <v>12</v>
      </c>
    </row>
    <row r="180" spans="1:9" ht="15.6" x14ac:dyDescent="0.3">
      <c r="A180" s="1">
        <v>10179</v>
      </c>
      <c r="B180" s="2">
        <v>45470</v>
      </c>
      <c r="C180" s="1" t="s">
        <v>23</v>
      </c>
      <c r="D180" s="1" t="s">
        <v>197</v>
      </c>
      <c r="E180" s="1">
        <v>2</v>
      </c>
      <c r="F180" s="1">
        <v>34</v>
      </c>
      <c r="G180" s="1">
        <v>68</v>
      </c>
      <c r="H180" s="1" t="s">
        <v>15</v>
      </c>
      <c r="I180" s="1" t="s">
        <v>16</v>
      </c>
    </row>
    <row r="181" spans="1:9" ht="15.6" x14ac:dyDescent="0.3">
      <c r="A181" s="1">
        <v>10180</v>
      </c>
      <c r="B181" s="2">
        <v>45471</v>
      </c>
      <c r="C181" s="1" t="s">
        <v>25</v>
      </c>
      <c r="D181" s="1" t="s">
        <v>198</v>
      </c>
      <c r="E181" s="1">
        <v>1</v>
      </c>
      <c r="F181" s="1">
        <v>146</v>
      </c>
      <c r="G181" s="1">
        <v>146</v>
      </c>
      <c r="H181" s="1" t="s">
        <v>19</v>
      </c>
      <c r="I181" s="1" t="s">
        <v>12</v>
      </c>
    </row>
    <row r="182" spans="1:9" ht="15.6" x14ac:dyDescent="0.3">
      <c r="A182" s="1">
        <v>10181</v>
      </c>
      <c r="B182" s="2">
        <v>45472</v>
      </c>
      <c r="C182" s="1" t="s">
        <v>9</v>
      </c>
      <c r="D182" s="1" t="s">
        <v>199</v>
      </c>
      <c r="E182" s="1">
        <v>1</v>
      </c>
      <c r="F182" s="1">
        <v>649.99</v>
      </c>
      <c r="G182" s="1">
        <v>649.99</v>
      </c>
      <c r="H182" s="1" t="s">
        <v>11</v>
      </c>
      <c r="I182" s="1" t="s">
        <v>12</v>
      </c>
    </row>
    <row r="183" spans="1:9" ht="15.6" x14ac:dyDescent="0.3">
      <c r="A183" s="1">
        <v>10182</v>
      </c>
      <c r="B183" s="2">
        <v>45473</v>
      </c>
      <c r="C183" s="1" t="s">
        <v>13</v>
      </c>
      <c r="D183" s="1" t="s">
        <v>200</v>
      </c>
      <c r="E183" s="1">
        <v>1</v>
      </c>
      <c r="F183" s="1">
        <v>399.99</v>
      </c>
      <c r="G183" s="1">
        <v>399.99</v>
      </c>
      <c r="H183" s="1" t="s">
        <v>15</v>
      </c>
      <c r="I183" s="1" t="s">
        <v>16</v>
      </c>
    </row>
    <row r="184" spans="1:9" ht="15.6" x14ac:dyDescent="0.3">
      <c r="A184" s="1">
        <v>10183</v>
      </c>
      <c r="B184" s="2">
        <v>45474</v>
      </c>
      <c r="C184" s="1" t="s">
        <v>17</v>
      </c>
      <c r="D184" s="1" t="s">
        <v>201</v>
      </c>
      <c r="E184" s="1">
        <v>3</v>
      </c>
      <c r="F184" s="1">
        <v>59.99</v>
      </c>
      <c r="G184" s="1">
        <v>179.97</v>
      </c>
      <c r="H184" s="1" t="s">
        <v>19</v>
      </c>
      <c r="I184" s="1" t="s">
        <v>20</v>
      </c>
    </row>
    <row r="185" spans="1:9" ht="15.6" x14ac:dyDescent="0.3">
      <c r="A185" s="1">
        <v>10184</v>
      </c>
      <c r="B185" s="2">
        <v>45475</v>
      </c>
      <c r="C185" s="1" t="s">
        <v>21</v>
      </c>
      <c r="D185" s="1" t="s">
        <v>202</v>
      </c>
      <c r="E185" s="1">
        <v>2</v>
      </c>
      <c r="F185" s="1">
        <v>12.99</v>
      </c>
      <c r="G185" s="1">
        <v>25.98</v>
      </c>
      <c r="H185" s="1" t="s">
        <v>11</v>
      </c>
      <c r="I185" s="1" t="s">
        <v>12</v>
      </c>
    </row>
    <row r="186" spans="1:9" ht="15.6" x14ac:dyDescent="0.3">
      <c r="A186" s="1">
        <v>10185</v>
      </c>
      <c r="B186" s="2">
        <v>45476</v>
      </c>
      <c r="C186" s="1" t="s">
        <v>23</v>
      </c>
      <c r="D186" s="1" t="s">
        <v>203</v>
      </c>
      <c r="E186" s="1">
        <v>1</v>
      </c>
      <c r="F186" s="1">
        <v>190</v>
      </c>
      <c r="G186" s="1">
        <v>190</v>
      </c>
      <c r="H186" s="1" t="s">
        <v>15</v>
      </c>
      <c r="I186" s="1" t="s">
        <v>16</v>
      </c>
    </row>
    <row r="187" spans="1:9" ht="15.6" x14ac:dyDescent="0.3">
      <c r="A187" s="1">
        <v>10186</v>
      </c>
      <c r="B187" s="2">
        <v>45477</v>
      </c>
      <c r="C187" s="1" t="s">
        <v>25</v>
      </c>
      <c r="D187" s="1" t="s">
        <v>204</v>
      </c>
      <c r="E187" s="1">
        <v>1</v>
      </c>
      <c r="F187" s="1">
        <v>499.95</v>
      </c>
      <c r="G187" s="1">
        <v>499.95</v>
      </c>
      <c r="H187" s="1" t="s">
        <v>19</v>
      </c>
      <c r="I187" s="1" t="s">
        <v>12</v>
      </c>
    </row>
    <row r="188" spans="1:9" ht="15.6" x14ac:dyDescent="0.3">
      <c r="A188" s="1">
        <v>10187</v>
      </c>
      <c r="B188" s="2">
        <v>45478</v>
      </c>
      <c r="C188" s="1" t="s">
        <v>9</v>
      </c>
      <c r="D188" s="1" t="s">
        <v>205</v>
      </c>
      <c r="E188" s="1">
        <v>1</v>
      </c>
      <c r="F188" s="1">
        <v>399</v>
      </c>
      <c r="G188" s="1">
        <v>399</v>
      </c>
      <c r="H188" s="1" t="s">
        <v>11</v>
      </c>
      <c r="I188" s="1" t="s">
        <v>12</v>
      </c>
    </row>
    <row r="189" spans="1:9" ht="15.6" x14ac:dyDescent="0.3">
      <c r="A189" s="1">
        <v>10188</v>
      </c>
      <c r="B189" s="2">
        <v>45479</v>
      </c>
      <c r="C189" s="1" t="s">
        <v>13</v>
      </c>
      <c r="D189" s="1" t="s">
        <v>206</v>
      </c>
      <c r="E189" s="1">
        <v>2</v>
      </c>
      <c r="F189" s="1">
        <v>199</v>
      </c>
      <c r="G189" s="1">
        <v>398</v>
      </c>
      <c r="H189" s="1" t="s">
        <v>15</v>
      </c>
      <c r="I189" s="1" t="s">
        <v>16</v>
      </c>
    </row>
    <row r="190" spans="1:9" ht="15.6" x14ac:dyDescent="0.3">
      <c r="A190" s="1">
        <v>10189</v>
      </c>
      <c r="B190" s="2">
        <v>45480</v>
      </c>
      <c r="C190" s="1" t="s">
        <v>17</v>
      </c>
      <c r="D190" s="1" t="s">
        <v>207</v>
      </c>
      <c r="E190" s="1">
        <v>4</v>
      </c>
      <c r="F190" s="1">
        <v>34.99</v>
      </c>
      <c r="G190" s="1">
        <v>139.96</v>
      </c>
      <c r="H190" s="1" t="s">
        <v>19</v>
      </c>
      <c r="I190" s="1" t="s">
        <v>20</v>
      </c>
    </row>
    <row r="191" spans="1:9" ht="15.6" x14ac:dyDescent="0.3">
      <c r="A191" s="1">
        <v>10190</v>
      </c>
      <c r="B191" s="2">
        <v>45481</v>
      </c>
      <c r="C191" s="1" t="s">
        <v>21</v>
      </c>
      <c r="D191" s="1" t="s">
        <v>108</v>
      </c>
      <c r="E191" s="1">
        <v>3</v>
      </c>
      <c r="F191" s="1">
        <v>10.99</v>
      </c>
      <c r="G191" s="1">
        <v>32.97</v>
      </c>
      <c r="H191" s="1" t="s">
        <v>11</v>
      </c>
      <c r="I191" s="1" t="s">
        <v>12</v>
      </c>
    </row>
    <row r="192" spans="1:9" ht="15.6" x14ac:dyDescent="0.3">
      <c r="A192" s="1">
        <v>10191</v>
      </c>
      <c r="B192" s="2">
        <v>45482</v>
      </c>
      <c r="C192" s="1" t="s">
        <v>23</v>
      </c>
      <c r="D192" s="1" t="s">
        <v>208</v>
      </c>
      <c r="E192" s="1">
        <v>1</v>
      </c>
      <c r="F192" s="1">
        <v>18</v>
      </c>
      <c r="G192" s="1">
        <v>18</v>
      </c>
      <c r="H192" s="1" t="s">
        <v>15</v>
      </c>
      <c r="I192" s="1" t="s">
        <v>16</v>
      </c>
    </row>
    <row r="193" spans="1:9" ht="15.6" x14ac:dyDescent="0.3">
      <c r="A193" s="1">
        <v>10192</v>
      </c>
      <c r="B193" s="2">
        <v>45483</v>
      </c>
      <c r="C193" s="1" t="s">
        <v>25</v>
      </c>
      <c r="D193" s="1" t="s">
        <v>209</v>
      </c>
      <c r="E193" s="1">
        <v>1</v>
      </c>
      <c r="F193" s="1">
        <v>169.95</v>
      </c>
      <c r="G193" s="1">
        <v>169.95</v>
      </c>
      <c r="H193" s="1" t="s">
        <v>19</v>
      </c>
      <c r="I193" s="1" t="s">
        <v>12</v>
      </c>
    </row>
    <row r="194" spans="1:9" ht="15.6" x14ac:dyDescent="0.3">
      <c r="A194" s="1">
        <v>10193</v>
      </c>
      <c r="B194" s="2">
        <v>45484</v>
      </c>
      <c r="C194" s="1" t="s">
        <v>9</v>
      </c>
      <c r="D194" s="1" t="s">
        <v>210</v>
      </c>
      <c r="E194" s="1">
        <v>1</v>
      </c>
      <c r="F194" s="1">
        <v>199.99</v>
      </c>
      <c r="G194" s="1">
        <v>199.99</v>
      </c>
      <c r="H194" s="1" t="s">
        <v>11</v>
      </c>
      <c r="I194" s="1" t="s">
        <v>12</v>
      </c>
    </row>
    <row r="195" spans="1:9" ht="15.6" x14ac:dyDescent="0.3">
      <c r="A195" s="1">
        <v>10194</v>
      </c>
      <c r="B195" s="2">
        <v>45485</v>
      </c>
      <c r="C195" s="1" t="s">
        <v>13</v>
      </c>
      <c r="D195" s="1" t="s">
        <v>211</v>
      </c>
      <c r="E195" s="1">
        <v>1</v>
      </c>
      <c r="F195" s="1">
        <v>199.95</v>
      </c>
      <c r="G195" s="1">
        <v>199.95</v>
      </c>
      <c r="H195" s="1" t="s">
        <v>15</v>
      </c>
      <c r="I195" s="1" t="s">
        <v>16</v>
      </c>
    </row>
    <row r="196" spans="1:9" ht="15.6" x14ac:dyDescent="0.3">
      <c r="A196" s="1">
        <v>10195</v>
      </c>
      <c r="B196" s="2">
        <v>45486</v>
      </c>
      <c r="C196" s="1" t="s">
        <v>17</v>
      </c>
      <c r="D196" s="1" t="s">
        <v>212</v>
      </c>
      <c r="E196" s="1">
        <v>2</v>
      </c>
      <c r="F196" s="1">
        <v>179.99</v>
      </c>
      <c r="G196" s="1">
        <v>359.98</v>
      </c>
      <c r="H196" s="1" t="s">
        <v>19</v>
      </c>
      <c r="I196" s="1" t="s">
        <v>20</v>
      </c>
    </row>
    <row r="197" spans="1:9" ht="15.6" x14ac:dyDescent="0.3">
      <c r="A197" s="1">
        <v>10196</v>
      </c>
      <c r="B197" s="2">
        <v>45487</v>
      </c>
      <c r="C197" s="1" t="s">
        <v>21</v>
      </c>
      <c r="D197" s="1" t="s">
        <v>213</v>
      </c>
      <c r="E197" s="1">
        <v>2</v>
      </c>
      <c r="F197" s="1">
        <v>11.99</v>
      </c>
      <c r="G197" s="1">
        <v>23.98</v>
      </c>
      <c r="H197" s="1" t="s">
        <v>11</v>
      </c>
      <c r="I197" s="1" t="s">
        <v>12</v>
      </c>
    </row>
    <row r="198" spans="1:9" ht="15.6" x14ac:dyDescent="0.3">
      <c r="A198" s="1">
        <v>10197</v>
      </c>
      <c r="B198" s="2">
        <v>45488</v>
      </c>
      <c r="C198" s="1" t="s">
        <v>23</v>
      </c>
      <c r="D198" s="1" t="s">
        <v>214</v>
      </c>
      <c r="E198" s="1">
        <v>1</v>
      </c>
      <c r="F198" s="1">
        <v>125</v>
      </c>
      <c r="G198" s="1">
        <v>125</v>
      </c>
      <c r="H198" s="1" t="s">
        <v>15</v>
      </c>
      <c r="I198" s="1" t="s">
        <v>16</v>
      </c>
    </row>
    <row r="199" spans="1:9" ht="15.6" x14ac:dyDescent="0.3">
      <c r="A199" s="1">
        <v>10198</v>
      </c>
      <c r="B199" s="2">
        <v>45489</v>
      </c>
      <c r="C199" s="1" t="s">
        <v>25</v>
      </c>
      <c r="D199" s="1" t="s">
        <v>215</v>
      </c>
      <c r="E199" s="1">
        <v>1</v>
      </c>
      <c r="F199" s="1">
        <v>449.99</v>
      </c>
      <c r="G199" s="1">
        <v>449.99</v>
      </c>
      <c r="H199" s="1" t="s">
        <v>19</v>
      </c>
      <c r="I199" s="1" t="s">
        <v>12</v>
      </c>
    </row>
    <row r="200" spans="1:9" ht="15.6" x14ac:dyDescent="0.3">
      <c r="A200" s="1">
        <v>10199</v>
      </c>
      <c r="B200" s="2">
        <v>45490</v>
      </c>
      <c r="C200" s="1" t="s">
        <v>9</v>
      </c>
      <c r="D200" s="1" t="s">
        <v>216</v>
      </c>
      <c r="E200" s="1">
        <v>2</v>
      </c>
      <c r="F200" s="1">
        <v>179</v>
      </c>
      <c r="G200" s="1">
        <v>358</v>
      </c>
      <c r="H200" s="1" t="s">
        <v>11</v>
      </c>
      <c r="I200" s="1" t="s">
        <v>12</v>
      </c>
    </row>
    <row r="201" spans="1:9" ht="15.6" x14ac:dyDescent="0.3">
      <c r="A201" s="1">
        <v>10200</v>
      </c>
      <c r="B201" s="2">
        <v>45491</v>
      </c>
      <c r="C201" s="1" t="s">
        <v>13</v>
      </c>
      <c r="D201" s="1" t="s">
        <v>217</v>
      </c>
      <c r="E201" s="1">
        <v>1</v>
      </c>
      <c r="F201" s="1">
        <v>99.95</v>
      </c>
      <c r="G201" s="1">
        <v>99.95</v>
      </c>
      <c r="H201" s="1" t="s">
        <v>15</v>
      </c>
      <c r="I201" s="1" t="s">
        <v>16</v>
      </c>
    </row>
    <row r="202" spans="1:9" ht="15.6" x14ac:dyDescent="0.3">
      <c r="A202" s="1">
        <v>10201</v>
      </c>
      <c r="B202" s="2">
        <v>45492</v>
      </c>
      <c r="C202" s="1" t="s">
        <v>17</v>
      </c>
      <c r="D202" s="1" t="s">
        <v>218</v>
      </c>
      <c r="E202" s="1">
        <v>3</v>
      </c>
      <c r="F202" s="1">
        <v>59.99</v>
      </c>
      <c r="G202" s="1">
        <v>179.97</v>
      </c>
      <c r="H202" s="1" t="s">
        <v>19</v>
      </c>
      <c r="I202" s="1" t="s">
        <v>20</v>
      </c>
    </row>
    <row r="203" spans="1:9" ht="15.6" x14ac:dyDescent="0.3">
      <c r="A203" s="1">
        <v>10202</v>
      </c>
      <c r="B203" s="2">
        <v>45493</v>
      </c>
      <c r="C203" s="1" t="s">
        <v>21</v>
      </c>
      <c r="D203" s="1" t="s">
        <v>219</v>
      </c>
      <c r="E203" s="1">
        <v>2</v>
      </c>
      <c r="F203" s="1">
        <v>14.99</v>
      </c>
      <c r="G203" s="1">
        <v>29.98</v>
      </c>
      <c r="H203" s="1" t="s">
        <v>11</v>
      </c>
      <c r="I203" s="1" t="s">
        <v>12</v>
      </c>
    </row>
    <row r="204" spans="1:9" ht="15.6" x14ac:dyDescent="0.3">
      <c r="A204" s="1">
        <v>10203</v>
      </c>
      <c r="B204" s="2">
        <v>45494</v>
      </c>
      <c r="C204" s="1" t="s">
        <v>23</v>
      </c>
      <c r="D204" s="1" t="s">
        <v>220</v>
      </c>
      <c r="E204" s="1">
        <v>1</v>
      </c>
      <c r="F204" s="1">
        <v>52</v>
      </c>
      <c r="G204" s="1">
        <v>52</v>
      </c>
      <c r="H204" s="1" t="s">
        <v>15</v>
      </c>
      <c r="I204" s="1" t="s">
        <v>16</v>
      </c>
    </row>
    <row r="205" spans="1:9" ht="15.6" x14ac:dyDescent="0.3">
      <c r="A205" s="1">
        <v>10204</v>
      </c>
      <c r="B205" s="2">
        <v>45495</v>
      </c>
      <c r="C205" s="1" t="s">
        <v>25</v>
      </c>
      <c r="D205" s="1" t="s">
        <v>221</v>
      </c>
      <c r="E205" s="1">
        <v>1</v>
      </c>
      <c r="F205" s="1">
        <v>399.99</v>
      </c>
      <c r="G205" s="1">
        <v>399.99</v>
      </c>
      <c r="H205" s="1" t="s">
        <v>19</v>
      </c>
      <c r="I205" s="1" t="s">
        <v>12</v>
      </c>
    </row>
    <row r="206" spans="1:9" ht="15.6" x14ac:dyDescent="0.3">
      <c r="A206" s="1">
        <v>10205</v>
      </c>
      <c r="B206" s="2">
        <v>45496</v>
      </c>
      <c r="C206" s="1" t="s">
        <v>9</v>
      </c>
      <c r="D206" s="1" t="s">
        <v>222</v>
      </c>
      <c r="E206" s="1">
        <v>1</v>
      </c>
      <c r="F206" s="1">
        <v>299.99</v>
      </c>
      <c r="G206" s="1">
        <v>299.99</v>
      </c>
      <c r="H206" s="1" t="s">
        <v>11</v>
      </c>
      <c r="I206" s="1" t="s">
        <v>12</v>
      </c>
    </row>
    <row r="207" spans="1:9" ht="15.6" x14ac:dyDescent="0.3">
      <c r="A207" s="1">
        <v>10206</v>
      </c>
      <c r="B207" s="2">
        <v>45497</v>
      </c>
      <c r="C207" s="1" t="s">
        <v>13</v>
      </c>
      <c r="D207" s="1" t="s">
        <v>223</v>
      </c>
      <c r="E207" s="1">
        <v>1</v>
      </c>
      <c r="F207" s="1">
        <v>379.99</v>
      </c>
      <c r="G207" s="1">
        <v>379.99</v>
      </c>
      <c r="H207" s="1" t="s">
        <v>15</v>
      </c>
      <c r="I207" s="1" t="s">
        <v>16</v>
      </c>
    </row>
    <row r="208" spans="1:9" ht="15.6" x14ac:dyDescent="0.3">
      <c r="A208" s="1">
        <v>10207</v>
      </c>
      <c r="B208" s="2">
        <v>45498</v>
      </c>
      <c r="C208" s="1" t="s">
        <v>17</v>
      </c>
      <c r="D208" s="1" t="s">
        <v>224</v>
      </c>
      <c r="E208" s="1">
        <v>2</v>
      </c>
      <c r="F208" s="1">
        <v>98</v>
      </c>
      <c r="G208" s="1">
        <v>196</v>
      </c>
      <c r="H208" s="1" t="s">
        <v>19</v>
      </c>
      <c r="I208" s="1" t="s">
        <v>20</v>
      </c>
    </row>
    <row r="209" spans="1:9" ht="15.6" x14ac:dyDescent="0.3">
      <c r="A209" s="1">
        <v>10208</v>
      </c>
      <c r="B209" s="2">
        <v>45499</v>
      </c>
      <c r="C209" s="1" t="s">
        <v>21</v>
      </c>
      <c r="D209" s="1" t="s">
        <v>225</v>
      </c>
      <c r="E209" s="1">
        <v>3</v>
      </c>
      <c r="F209" s="1">
        <v>16.989999999999998</v>
      </c>
      <c r="G209" s="1">
        <v>50.97</v>
      </c>
      <c r="H209" s="1" t="s">
        <v>11</v>
      </c>
      <c r="I209" s="1" t="s">
        <v>12</v>
      </c>
    </row>
    <row r="210" spans="1:9" ht="15.6" x14ac:dyDescent="0.3">
      <c r="A210" s="1">
        <v>10209</v>
      </c>
      <c r="B210" s="2">
        <v>45500</v>
      </c>
      <c r="C210" s="1" t="s">
        <v>23</v>
      </c>
      <c r="D210" s="1" t="s">
        <v>226</v>
      </c>
      <c r="E210" s="1">
        <v>1</v>
      </c>
      <c r="F210" s="1">
        <v>79</v>
      </c>
      <c r="G210" s="1">
        <v>79</v>
      </c>
      <c r="H210" s="1" t="s">
        <v>15</v>
      </c>
      <c r="I210" s="1" t="s">
        <v>16</v>
      </c>
    </row>
    <row r="211" spans="1:9" ht="15.6" x14ac:dyDescent="0.3">
      <c r="A211" s="1">
        <v>10210</v>
      </c>
      <c r="B211" s="2">
        <v>45501</v>
      </c>
      <c r="C211" s="1" t="s">
        <v>25</v>
      </c>
      <c r="D211" s="1" t="s">
        <v>227</v>
      </c>
      <c r="E211" s="1">
        <v>1</v>
      </c>
      <c r="F211" s="1">
        <v>129</v>
      </c>
      <c r="G211" s="1">
        <v>129</v>
      </c>
      <c r="H211" s="1" t="s">
        <v>19</v>
      </c>
      <c r="I211" s="1" t="s">
        <v>12</v>
      </c>
    </row>
    <row r="212" spans="1:9" ht="15.6" x14ac:dyDescent="0.3">
      <c r="A212" s="1">
        <v>10211</v>
      </c>
      <c r="B212" s="2">
        <v>45502</v>
      </c>
      <c r="C212" s="1" t="s">
        <v>9</v>
      </c>
      <c r="D212" s="1" t="s">
        <v>228</v>
      </c>
      <c r="E212" s="1">
        <v>1</v>
      </c>
      <c r="F212" s="1">
        <v>749.99</v>
      </c>
      <c r="G212" s="1">
        <v>749.99</v>
      </c>
      <c r="H212" s="1" t="s">
        <v>11</v>
      </c>
      <c r="I212" s="1" t="s">
        <v>12</v>
      </c>
    </row>
    <row r="213" spans="1:9" ht="15.6" x14ac:dyDescent="0.3">
      <c r="A213" s="1">
        <v>10212</v>
      </c>
      <c r="B213" s="2">
        <v>45503</v>
      </c>
      <c r="C213" s="1" t="s">
        <v>13</v>
      </c>
      <c r="D213" s="1" t="s">
        <v>34</v>
      </c>
      <c r="E213" s="1">
        <v>2</v>
      </c>
      <c r="F213" s="1">
        <v>169.99</v>
      </c>
      <c r="G213" s="1">
        <v>339.98</v>
      </c>
      <c r="H213" s="1" t="s">
        <v>15</v>
      </c>
      <c r="I213" s="1" t="s">
        <v>16</v>
      </c>
    </row>
    <row r="214" spans="1:9" ht="15.6" x14ac:dyDescent="0.3">
      <c r="A214" s="1">
        <v>10213</v>
      </c>
      <c r="B214" s="2">
        <v>45504</v>
      </c>
      <c r="C214" s="1" t="s">
        <v>17</v>
      </c>
      <c r="D214" s="1" t="s">
        <v>229</v>
      </c>
      <c r="E214" s="1">
        <v>4</v>
      </c>
      <c r="F214" s="1">
        <v>9.9</v>
      </c>
      <c r="G214" s="1">
        <v>39.6</v>
      </c>
      <c r="H214" s="1" t="s">
        <v>19</v>
      </c>
      <c r="I214" s="1" t="s">
        <v>20</v>
      </c>
    </row>
    <row r="215" spans="1:9" ht="15.6" x14ac:dyDescent="0.3">
      <c r="A215" s="1">
        <v>10214</v>
      </c>
      <c r="B215" s="2">
        <v>45505</v>
      </c>
      <c r="C215" s="1" t="s">
        <v>21</v>
      </c>
      <c r="D215" s="1" t="s">
        <v>190</v>
      </c>
      <c r="E215" s="1">
        <v>3</v>
      </c>
      <c r="F215" s="1">
        <v>10.99</v>
      </c>
      <c r="G215" s="1">
        <v>32.97</v>
      </c>
      <c r="H215" s="1" t="s">
        <v>11</v>
      </c>
      <c r="I215" s="1" t="s">
        <v>12</v>
      </c>
    </row>
    <row r="216" spans="1:9" ht="15.6" x14ac:dyDescent="0.3">
      <c r="A216" s="1">
        <v>10215</v>
      </c>
      <c r="B216" s="2">
        <v>45506</v>
      </c>
      <c r="C216" s="1" t="s">
        <v>23</v>
      </c>
      <c r="D216" s="1" t="s">
        <v>230</v>
      </c>
      <c r="E216" s="1">
        <v>2</v>
      </c>
      <c r="F216" s="1">
        <v>29</v>
      </c>
      <c r="G216" s="1">
        <v>58</v>
      </c>
      <c r="H216" s="1" t="s">
        <v>15</v>
      </c>
      <c r="I216" s="1" t="s">
        <v>16</v>
      </c>
    </row>
    <row r="217" spans="1:9" ht="15.6" x14ac:dyDescent="0.3">
      <c r="A217" s="1">
        <v>10216</v>
      </c>
      <c r="B217" s="2">
        <v>45507</v>
      </c>
      <c r="C217" s="1" t="s">
        <v>25</v>
      </c>
      <c r="D217" s="1" t="s">
        <v>231</v>
      </c>
      <c r="E217" s="1">
        <v>1</v>
      </c>
      <c r="F217" s="1">
        <v>349.99</v>
      </c>
      <c r="G217" s="1">
        <v>349.99</v>
      </c>
      <c r="H217" s="1" t="s">
        <v>19</v>
      </c>
      <c r="I217" s="1" t="s">
        <v>12</v>
      </c>
    </row>
    <row r="218" spans="1:9" ht="15.6" x14ac:dyDescent="0.3">
      <c r="A218" s="1">
        <v>10217</v>
      </c>
      <c r="B218" s="2">
        <v>45508</v>
      </c>
      <c r="C218" s="1" t="s">
        <v>9</v>
      </c>
      <c r="D218" s="1" t="s">
        <v>232</v>
      </c>
      <c r="E218" s="1">
        <v>1</v>
      </c>
      <c r="F218" s="1">
        <v>2399</v>
      </c>
      <c r="G218" s="1">
        <v>2399</v>
      </c>
      <c r="H218" s="1" t="s">
        <v>11</v>
      </c>
      <c r="I218" s="1" t="s">
        <v>12</v>
      </c>
    </row>
    <row r="219" spans="1:9" ht="15.6" x14ac:dyDescent="0.3">
      <c r="A219" s="1">
        <v>10218</v>
      </c>
      <c r="B219" s="2">
        <v>45509</v>
      </c>
      <c r="C219" s="1" t="s">
        <v>13</v>
      </c>
      <c r="D219" s="1" t="s">
        <v>233</v>
      </c>
      <c r="E219" s="1">
        <v>1</v>
      </c>
      <c r="F219" s="1">
        <v>449.99</v>
      </c>
      <c r="G219" s="1">
        <v>449.99</v>
      </c>
      <c r="H219" s="1" t="s">
        <v>15</v>
      </c>
      <c r="I219" s="1" t="s">
        <v>16</v>
      </c>
    </row>
    <row r="220" spans="1:9" ht="15.6" x14ac:dyDescent="0.3">
      <c r="A220" s="1">
        <v>10219</v>
      </c>
      <c r="B220" s="2">
        <v>45510</v>
      </c>
      <c r="C220" s="1" t="s">
        <v>17</v>
      </c>
      <c r="D220" s="1" t="s">
        <v>234</v>
      </c>
      <c r="E220" s="1">
        <v>3</v>
      </c>
      <c r="F220" s="1">
        <v>49.99</v>
      </c>
      <c r="G220" s="1">
        <v>149.97</v>
      </c>
      <c r="H220" s="1" t="s">
        <v>19</v>
      </c>
      <c r="I220" s="1" t="s">
        <v>20</v>
      </c>
    </row>
    <row r="221" spans="1:9" ht="15.6" x14ac:dyDescent="0.3">
      <c r="A221" s="1">
        <v>10220</v>
      </c>
      <c r="B221" s="2">
        <v>45511</v>
      </c>
      <c r="C221" s="1" t="s">
        <v>21</v>
      </c>
      <c r="D221" s="1" t="s">
        <v>235</v>
      </c>
      <c r="E221" s="1">
        <v>2</v>
      </c>
      <c r="F221" s="1">
        <v>12.99</v>
      </c>
      <c r="G221" s="1">
        <v>25.98</v>
      </c>
      <c r="H221" s="1" t="s">
        <v>11</v>
      </c>
      <c r="I221" s="1" t="s">
        <v>12</v>
      </c>
    </row>
    <row r="222" spans="1:9" ht="15.6" x14ac:dyDescent="0.3">
      <c r="A222" s="1">
        <v>10221</v>
      </c>
      <c r="B222" s="2">
        <v>45512</v>
      </c>
      <c r="C222" s="1" t="s">
        <v>23</v>
      </c>
      <c r="D222" s="1" t="s">
        <v>236</v>
      </c>
      <c r="E222" s="1">
        <v>1</v>
      </c>
      <c r="F222" s="1">
        <v>27</v>
      </c>
      <c r="G222" s="1">
        <v>27</v>
      </c>
      <c r="H222" s="1" t="s">
        <v>15</v>
      </c>
      <c r="I222" s="1" t="s">
        <v>16</v>
      </c>
    </row>
    <row r="223" spans="1:9" ht="15.6" x14ac:dyDescent="0.3">
      <c r="A223" s="1">
        <v>10222</v>
      </c>
      <c r="B223" s="2">
        <v>45513</v>
      </c>
      <c r="C223" s="1" t="s">
        <v>25</v>
      </c>
      <c r="D223" s="1" t="s">
        <v>39</v>
      </c>
      <c r="E223" s="1">
        <v>1</v>
      </c>
      <c r="F223" s="1">
        <v>599.99</v>
      </c>
      <c r="G223" s="1">
        <v>599.99</v>
      </c>
      <c r="H223" s="1" t="s">
        <v>19</v>
      </c>
      <c r="I223" s="1" t="s">
        <v>12</v>
      </c>
    </row>
    <row r="224" spans="1:9" ht="15.6" x14ac:dyDescent="0.3">
      <c r="A224" s="1">
        <v>10223</v>
      </c>
      <c r="B224" s="2">
        <v>45514</v>
      </c>
      <c r="C224" s="1" t="s">
        <v>9</v>
      </c>
      <c r="D224" s="1" t="s">
        <v>237</v>
      </c>
      <c r="E224" s="1">
        <v>4</v>
      </c>
      <c r="F224" s="1">
        <v>49.99</v>
      </c>
      <c r="G224" s="1">
        <v>199.96</v>
      </c>
      <c r="H224" s="1" t="s">
        <v>11</v>
      </c>
      <c r="I224" s="1" t="s">
        <v>12</v>
      </c>
    </row>
    <row r="225" spans="1:9" ht="15.6" x14ac:dyDescent="0.3">
      <c r="A225" s="1">
        <v>10224</v>
      </c>
      <c r="B225" s="2">
        <v>45515</v>
      </c>
      <c r="C225" s="1" t="s">
        <v>13</v>
      </c>
      <c r="D225" s="1" t="s">
        <v>238</v>
      </c>
      <c r="E225" s="1">
        <v>2</v>
      </c>
      <c r="F225" s="1">
        <v>229.99</v>
      </c>
      <c r="G225" s="1">
        <v>459.98</v>
      </c>
      <c r="H225" s="1" t="s">
        <v>15</v>
      </c>
      <c r="I225" s="1" t="s">
        <v>16</v>
      </c>
    </row>
    <row r="226" spans="1:9" ht="15.6" x14ac:dyDescent="0.3">
      <c r="A226" s="1">
        <v>10225</v>
      </c>
      <c r="B226" s="2">
        <v>45516</v>
      </c>
      <c r="C226" s="1" t="s">
        <v>17</v>
      </c>
      <c r="D226" s="1" t="s">
        <v>239</v>
      </c>
      <c r="E226" s="1">
        <v>2</v>
      </c>
      <c r="F226" s="1">
        <v>44.99</v>
      </c>
      <c r="G226" s="1">
        <v>89.98</v>
      </c>
      <c r="H226" s="1" t="s">
        <v>19</v>
      </c>
      <c r="I226" s="1" t="s">
        <v>20</v>
      </c>
    </row>
    <row r="227" spans="1:9" ht="15.6" x14ac:dyDescent="0.3">
      <c r="A227" s="1">
        <v>10226</v>
      </c>
      <c r="B227" s="2">
        <v>45517</v>
      </c>
      <c r="C227" s="1" t="s">
        <v>21</v>
      </c>
      <c r="D227" s="1" t="s">
        <v>72</v>
      </c>
      <c r="E227" s="1">
        <v>3</v>
      </c>
      <c r="F227" s="1">
        <v>26.99</v>
      </c>
      <c r="G227" s="1">
        <v>80.97</v>
      </c>
      <c r="H227" s="1" t="s">
        <v>11</v>
      </c>
      <c r="I227" s="1" t="s">
        <v>12</v>
      </c>
    </row>
    <row r="228" spans="1:9" ht="15.6" x14ac:dyDescent="0.3">
      <c r="A228" s="1">
        <v>10227</v>
      </c>
      <c r="B228" s="2">
        <v>45518</v>
      </c>
      <c r="C228" s="1" t="s">
        <v>23</v>
      </c>
      <c r="D228" s="1" t="s">
        <v>240</v>
      </c>
      <c r="E228" s="1">
        <v>1</v>
      </c>
      <c r="F228" s="1">
        <v>6.7</v>
      </c>
      <c r="G228" s="1">
        <v>6.7</v>
      </c>
      <c r="H228" s="1" t="s">
        <v>15</v>
      </c>
      <c r="I228" s="1" t="s">
        <v>16</v>
      </c>
    </row>
    <row r="229" spans="1:9" ht="15.6" x14ac:dyDescent="0.3">
      <c r="A229" s="1">
        <v>10228</v>
      </c>
      <c r="B229" s="2">
        <v>45519</v>
      </c>
      <c r="C229" s="1" t="s">
        <v>25</v>
      </c>
      <c r="D229" s="1" t="s">
        <v>241</v>
      </c>
      <c r="E229" s="1">
        <v>2</v>
      </c>
      <c r="F229" s="1">
        <v>149.94999999999999</v>
      </c>
      <c r="G229" s="1">
        <v>299.89999999999998</v>
      </c>
      <c r="H229" s="1" t="s">
        <v>19</v>
      </c>
      <c r="I229" s="1" t="s">
        <v>12</v>
      </c>
    </row>
    <row r="230" spans="1:9" ht="15.6" x14ac:dyDescent="0.3">
      <c r="A230" s="1">
        <v>10229</v>
      </c>
      <c r="B230" s="2">
        <v>45520</v>
      </c>
      <c r="C230" s="1" t="s">
        <v>9</v>
      </c>
      <c r="D230" s="1" t="s">
        <v>242</v>
      </c>
      <c r="E230" s="1">
        <v>1</v>
      </c>
      <c r="F230" s="1">
        <v>169</v>
      </c>
      <c r="G230" s="1">
        <v>169</v>
      </c>
      <c r="H230" s="1" t="s">
        <v>11</v>
      </c>
      <c r="I230" s="1" t="s">
        <v>12</v>
      </c>
    </row>
    <row r="231" spans="1:9" ht="15.6" x14ac:dyDescent="0.3">
      <c r="A231" s="1">
        <v>10230</v>
      </c>
      <c r="B231" s="2">
        <v>45521</v>
      </c>
      <c r="C231" s="1" t="s">
        <v>13</v>
      </c>
      <c r="D231" s="1" t="s">
        <v>243</v>
      </c>
      <c r="E231" s="1">
        <v>1</v>
      </c>
      <c r="F231" s="1">
        <v>599</v>
      </c>
      <c r="G231" s="1">
        <v>599</v>
      </c>
      <c r="H231" s="1" t="s">
        <v>15</v>
      </c>
      <c r="I231" s="1" t="s">
        <v>16</v>
      </c>
    </row>
    <row r="232" spans="1:9" ht="15.6" x14ac:dyDescent="0.3">
      <c r="A232" s="1">
        <v>10231</v>
      </c>
      <c r="B232" s="2">
        <v>45522</v>
      </c>
      <c r="C232" s="1" t="s">
        <v>17</v>
      </c>
      <c r="D232" s="1" t="s">
        <v>244</v>
      </c>
      <c r="E232" s="1">
        <v>4</v>
      </c>
      <c r="F232" s="1">
        <v>64.989999999999995</v>
      </c>
      <c r="G232" s="1">
        <v>259.95999999999998</v>
      </c>
      <c r="H232" s="1" t="s">
        <v>19</v>
      </c>
      <c r="I232" s="1" t="s">
        <v>20</v>
      </c>
    </row>
    <row r="233" spans="1:9" ht="15.6" x14ac:dyDescent="0.3">
      <c r="A233" s="1">
        <v>10232</v>
      </c>
      <c r="B233" s="2">
        <v>45523</v>
      </c>
      <c r="C233" s="1" t="s">
        <v>21</v>
      </c>
      <c r="D233" s="1" t="s">
        <v>30</v>
      </c>
      <c r="E233" s="1">
        <v>2</v>
      </c>
      <c r="F233" s="1">
        <v>9.99</v>
      </c>
      <c r="G233" s="1">
        <v>19.98</v>
      </c>
      <c r="H233" s="1" t="s">
        <v>11</v>
      </c>
      <c r="I233" s="1" t="s">
        <v>12</v>
      </c>
    </row>
    <row r="234" spans="1:9" ht="15.6" x14ac:dyDescent="0.3">
      <c r="A234" s="1">
        <v>10233</v>
      </c>
      <c r="B234" s="2">
        <v>45524</v>
      </c>
      <c r="C234" s="1" t="s">
        <v>23</v>
      </c>
      <c r="D234" s="1" t="s">
        <v>245</v>
      </c>
      <c r="E234" s="1">
        <v>1</v>
      </c>
      <c r="F234" s="1">
        <v>24</v>
      </c>
      <c r="G234" s="1">
        <v>24</v>
      </c>
      <c r="H234" s="1" t="s">
        <v>15</v>
      </c>
      <c r="I234" s="1" t="s">
        <v>16</v>
      </c>
    </row>
    <row r="235" spans="1:9" ht="15.6" x14ac:dyDescent="0.3">
      <c r="A235" s="1">
        <v>10234</v>
      </c>
      <c r="B235" s="2">
        <v>45525</v>
      </c>
      <c r="C235" s="1" t="s">
        <v>25</v>
      </c>
      <c r="D235" s="1" t="s">
        <v>246</v>
      </c>
      <c r="E235" s="1">
        <v>3</v>
      </c>
      <c r="F235" s="1">
        <v>32.950000000000003</v>
      </c>
      <c r="G235" s="1">
        <v>98.85</v>
      </c>
      <c r="H235" s="1" t="s">
        <v>19</v>
      </c>
      <c r="I235" s="1" t="s">
        <v>12</v>
      </c>
    </row>
    <row r="236" spans="1:9" ht="15.6" x14ac:dyDescent="0.3">
      <c r="A236" s="1">
        <v>10235</v>
      </c>
      <c r="B236" s="2">
        <v>45526</v>
      </c>
      <c r="C236" s="1" t="s">
        <v>9</v>
      </c>
      <c r="D236" s="1" t="s">
        <v>247</v>
      </c>
      <c r="E236" s="1">
        <v>1</v>
      </c>
      <c r="F236" s="1">
        <v>299</v>
      </c>
      <c r="G236" s="1">
        <v>299</v>
      </c>
      <c r="H236" s="1" t="s">
        <v>11</v>
      </c>
      <c r="I236" s="1" t="s">
        <v>12</v>
      </c>
    </row>
    <row r="237" spans="1:9" ht="15.6" x14ac:dyDescent="0.3">
      <c r="A237" s="1">
        <v>10236</v>
      </c>
      <c r="B237" s="2">
        <v>45527</v>
      </c>
      <c r="C237" s="1" t="s">
        <v>13</v>
      </c>
      <c r="D237" s="1" t="s">
        <v>248</v>
      </c>
      <c r="E237" s="1">
        <v>1</v>
      </c>
      <c r="F237" s="1">
        <v>159.99</v>
      </c>
      <c r="G237" s="1">
        <v>159.99</v>
      </c>
      <c r="H237" s="1" t="s">
        <v>15</v>
      </c>
      <c r="I237" s="1" t="s">
        <v>16</v>
      </c>
    </row>
    <row r="238" spans="1:9" ht="15.6" x14ac:dyDescent="0.3">
      <c r="A238" s="1">
        <v>10237</v>
      </c>
      <c r="B238" s="2">
        <v>45528</v>
      </c>
      <c r="C238" s="1" t="s">
        <v>17</v>
      </c>
      <c r="D238" s="1" t="s">
        <v>249</v>
      </c>
      <c r="E238" s="1">
        <v>3</v>
      </c>
      <c r="F238" s="1">
        <v>90</v>
      </c>
      <c r="G238" s="1">
        <v>270</v>
      </c>
      <c r="H238" s="1" t="s">
        <v>19</v>
      </c>
      <c r="I238" s="1" t="s">
        <v>20</v>
      </c>
    </row>
    <row r="239" spans="1:9" ht="15.6" x14ac:dyDescent="0.3">
      <c r="A239" s="1">
        <v>10238</v>
      </c>
      <c r="B239" s="2">
        <v>45529</v>
      </c>
      <c r="C239" s="1" t="s">
        <v>21</v>
      </c>
      <c r="D239" s="1" t="s">
        <v>250</v>
      </c>
      <c r="E239" s="1">
        <v>3</v>
      </c>
      <c r="F239" s="1">
        <v>10.99</v>
      </c>
      <c r="G239" s="1">
        <v>32.97</v>
      </c>
      <c r="H239" s="1" t="s">
        <v>11</v>
      </c>
      <c r="I239" s="1" t="s">
        <v>12</v>
      </c>
    </row>
    <row r="240" spans="1:9" ht="15.6" x14ac:dyDescent="0.3">
      <c r="A240" s="1">
        <v>10239</v>
      </c>
      <c r="B240" s="2">
        <v>45530</v>
      </c>
      <c r="C240" s="1" t="s">
        <v>23</v>
      </c>
      <c r="D240" s="1" t="s">
        <v>251</v>
      </c>
      <c r="E240" s="1">
        <v>1</v>
      </c>
      <c r="F240" s="1">
        <v>55</v>
      </c>
      <c r="G240" s="1">
        <v>55</v>
      </c>
      <c r="H240" s="1" t="s">
        <v>15</v>
      </c>
      <c r="I240" s="1" t="s">
        <v>16</v>
      </c>
    </row>
    <row r="241" spans="1:9" ht="15.6" x14ac:dyDescent="0.3">
      <c r="A241" s="1">
        <v>10240</v>
      </c>
      <c r="B241" s="2">
        <v>45531</v>
      </c>
      <c r="C241" s="1" t="s">
        <v>25</v>
      </c>
      <c r="D241" s="1" t="s">
        <v>252</v>
      </c>
      <c r="E241" s="1">
        <v>2</v>
      </c>
      <c r="F241" s="1">
        <v>29.99</v>
      </c>
      <c r="G241" s="1">
        <v>59.98</v>
      </c>
      <c r="H241" s="1" t="s">
        <v>19</v>
      </c>
      <c r="I24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Dashboard</vt:lpstr>
      <vt:lpstr>Pivot Tables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JP</dc:creator>
  <cp:lastModifiedBy>tosingrace1234@outlook.com</cp:lastModifiedBy>
  <dcterms:created xsi:type="dcterms:W3CDTF">2025-06-07T12:03:47Z</dcterms:created>
  <dcterms:modified xsi:type="dcterms:W3CDTF">2025-06-27T21:59:14Z</dcterms:modified>
</cp:coreProperties>
</file>