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Основной" sheetId="1" r:id="rId1"/>
    <sheet name="Лист предметов" sheetId="5" r:id="rId2"/>
    <sheet name="Компании" sheetId="4" r:id="rId3"/>
    <sheet name="Дома" sheetId="3" r:id="rId4"/>
  </sheets>
  <calcPr calcId="144525"/>
</workbook>
</file>

<file path=xl/calcChain.xml><?xml version="1.0" encoding="utf-8"?>
<calcChain xmlns="http://schemas.openxmlformats.org/spreadsheetml/2006/main">
  <c r="K9" i="5" l="1"/>
  <c r="J1" i="5"/>
  <c r="J8" i="5"/>
  <c r="K74" i="5"/>
  <c r="L74" i="5"/>
  <c r="M74" i="5"/>
  <c r="K75" i="5"/>
  <c r="L75" i="5"/>
  <c r="M75" i="5"/>
  <c r="J75" i="5"/>
  <c r="J74" i="5"/>
  <c r="K73" i="5"/>
  <c r="L73" i="5"/>
  <c r="M73" i="5"/>
  <c r="J73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P73" i="5"/>
  <c r="Q73" i="5"/>
  <c r="R73" i="5" s="1"/>
  <c r="P74" i="5"/>
  <c r="Q74" i="5"/>
  <c r="P75" i="5"/>
  <c r="Q75" i="5"/>
  <c r="P76" i="5"/>
  <c r="Q76" i="5"/>
  <c r="R76" i="5" s="1"/>
  <c r="P77" i="5"/>
  <c r="Q77" i="5"/>
  <c r="R77" i="5" s="1"/>
  <c r="P78" i="5"/>
  <c r="Q78" i="5"/>
  <c r="P79" i="5"/>
  <c r="Q79" i="5"/>
  <c r="P80" i="5"/>
  <c r="Q80" i="5"/>
  <c r="R80" i="5" s="1"/>
  <c r="P81" i="5"/>
  <c r="Q81" i="5"/>
  <c r="R81" i="5" s="1"/>
  <c r="P82" i="5"/>
  <c r="Q82" i="5"/>
  <c r="P83" i="5"/>
  <c r="Q83" i="5"/>
  <c r="P84" i="5"/>
  <c r="Q84" i="5"/>
  <c r="R84" i="5" s="1"/>
  <c r="P85" i="5"/>
  <c r="Q85" i="5"/>
  <c r="R85" i="5" s="1"/>
  <c r="P86" i="5"/>
  <c r="Q86" i="5"/>
  <c r="P87" i="5"/>
  <c r="Q87" i="5"/>
  <c r="P88" i="5"/>
  <c r="Q88" i="5"/>
  <c r="R88" i="5" s="1"/>
  <c r="P89" i="5"/>
  <c r="Q89" i="5"/>
  <c r="R89" i="5" s="1"/>
  <c r="P90" i="5"/>
  <c r="Q90" i="5"/>
  <c r="P91" i="5"/>
  <c r="Q91" i="5"/>
  <c r="P92" i="5"/>
  <c r="Q92" i="5"/>
  <c r="R92" i="5" s="1"/>
  <c r="P93" i="5"/>
  <c r="Q93" i="5"/>
  <c r="R93" i="5" s="1"/>
  <c r="P94" i="5"/>
  <c r="Q94" i="5"/>
  <c r="P95" i="5"/>
  <c r="Q95" i="5"/>
  <c r="P96" i="5"/>
  <c r="Q96" i="5"/>
  <c r="R96" i="5" s="1"/>
  <c r="P97" i="5"/>
  <c r="Q97" i="5"/>
  <c r="R97" i="5" s="1"/>
  <c r="P98" i="5"/>
  <c r="R98" i="5" s="1"/>
  <c r="Q98" i="5"/>
  <c r="P99" i="5"/>
  <c r="Q99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2" i="5"/>
  <c r="R99" i="5" l="1"/>
  <c r="R95" i="5"/>
  <c r="R94" i="5"/>
  <c r="R91" i="5"/>
  <c r="R90" i="5"/>
  <c r="R87" i="5"/>
  <c r="R86" i="5"/>
  <c r="R83" i="5"/>
  <c r="R82" i="5"/>
  <c r="R79" i="5"/>
  <c r="R78" i="5"/>
  <c r="R75" i="5"/>
  <c r="R74" i="5"/>
  <c r="J6" i="5"/>
  <c r="J13" i="5" s="1"/>
  <c r="J17" i="5" s="1"/>
  <c r="K6" i="5"/>
  <c r="L6" i="5"/>
  <c r="M6" i="5"/>
  <c r="F2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K13" i="5"/>
  <c r="K17" i="5" s="1"/>
  <c r="L13" i="5"/>
  <c r="L17" i="5" s="1"/>
  <c r="M13" i="5"/>
  <c r="M17" i="5" s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2" i="5"/>
  <c r="E2" i="5" s="1"/>
  <c r="G2" i="5" s="1"/>
  <c r="E71" i="5" l="1"/>
  <c r="R71" i="5"/>
  <c r="E67" i="5"/>
  <c r="R67" i="5"/>
  <c r="E63" i="5"/>
  <c r="R63" i="5"/>
  <c r="E59" i="5"/>
  <c r="R59" i="5"/>
  <c r="E55" i="5"/>
  <c r="R55" i="5"/>
  <c r="E51" i="5"/>
  <c r="R51" i="5"/>
  <c r="E70" i="5"/>
  <c r="R70" i="5"/>
  <c r="E66" i="5"/>
  <c r="R66" i="5"/>
  <c r="E62" i="5"/>
  <c r="R62" i="5"/>
  <c r="E58" i="5"/>
  <c r="R58" i="5"/>
  <c r="E54" i="5"/>
  <c r="R54" i="5"/>
  <c r="E69" i="5"/>
  <c r="R69" i="5"/>
  <c r="E65" i="5"/>
  <c r="R65" i="5"/>
  <c r="E61" i="5"/>
  <c r="R61" i="5"/>
  <c r="E57" i="5"/>
  <c r="R57" i="5"/>
  <c r="E53" i="5"/>
  <c r="R53" i="5"/>
  <c r="E68" i="5"/>
  <c r="R68" i="5"/>
  <c r="E64" i="5"/>
  <c r="R64" i="5"/>
  <c r="E60" i="5"/>
  <c r="R60" i="5"/>
  <c r="E56" i="5"/>
  <c r="R56" i="5"/>
  <c r="E52" i="5"/>
  <c r="R52" i="5"/>
  <c r="E47" i="5"/>
  <c r="G47" i="5" s="1"/>
  <c r="R47" i="5"/>
  <c r="E39" i="5"/>
  <c r="G39" i="5" s="1"/>
  <c r="R39" i="5"/>
  <c r="E23" i="5"/>
  <c r="G23" i="5" s="1"/>
  <c r="R23" i="5"/>
  <c r="E11" i="5"/>
  <c r="G11" i="5" s="1"/>
  <c r="R11" i="5"/>
  <c r="E42" i="5"/>
  <c r="G42" i="5" s="1"/>
  <c r="R42" i="5"/>
  <c r="E30" i="5"/>
  <c r="G30" i="5" s="1"/>
  <c r="R30" i="5"/>
  <c r="E26" i="5"/>
  <c r="G26" i="5" s="1"/>
  <c r="R26" i="5"/>
  <c r="E14" i="5"/>
  <c r="G14" i="5" s="1"/>
  <c r="R14" i="5"/>
  <c r="E49" i="5"/>
  <c r="R49" i="5"/>
  <c r="E41" i="5"/>
  <c r="R41" i="5"/>
  <c r="E48" i="5"/>
  <c r="G48" i="5" s="1"/>
  <c r="R48" i="5"/>
  <c r="E44" i="5"/>
  <c r="G44" i="5" s="1"/>
  <c r="R44" i="5"/>
  <c r="E40" i="5"/>
  <c r="G40" i="5" s="1"/>
  <c r="R40" i="5"/>
  <c r="E36" i="5"/>
  <c r="G36" i="5" s="1"/>
  <c r="R36" i="5"/>
  <c r="E32" i="5"/>
  <c r="G32" i="5" s="1"/>
  <c r="R32" i="5"/>
  <c r="E28" i="5"/>
  <c r="G28" i="5" s="1"/>
  <c r="R28" i="5"/>
  <c r="E24" i="5"/>
  <c r="G24" i="5" s="1"/>
  <c r="R24" i="5"/>
  <c r="E20" i="5"/>
  <c r="G20" i="5" s="1"/>
  <c r="R20" i="5"/>
  <c r="E16" i="5"/>
  <c r="G16" i="5" s="1"/>
  <c r="R16" i="5"/>
  <c r="E12" i="5"/>
  <c r="G12" i="5" s="1"/>
  <c r="R12" i="5"/>
  <c r="E8" i="5"/>
  <c r="G8" i="5" s="1"/>
  <c r="R8" i="5"/>
  <c r="E4" i="5"/>
  <c r="G4" i="5" s="1"/>
  <c r="R4" i="5"/>
  <c r="E35" i="5"/>
  <c r="G35" i="5" s="1"/>
  <c r="R35" i="5"/>
  <c r="E27" i="5"/>
  <c r="G27" i="5" s="1"/>
  <c r="R27" i="5"/>
  <c r="E15" i="5"/>
  <c r="G15" i="5" s="1"/>
  <c r="R15" i="5"/>
  <c r="E7" i="5"/>
  <c r="G7" i="5" s="1"/>
  <c r="R7" i="5"/>
  <c r="E3" i="5"/>
  <c r="G3" i="5" s="1"/>
  <c r="R3" i="5"/>
  <c r="E43" i="5"/>
  <c r="G43" i="5" s="1"/>
  <c r="R43" i="5"/>
  <c r="E31" i="5"/>
  <c r="G31" i="5" s="1"/>
  <c r="R31" i="5"/>
  <c r="E19" i="5"/>
  <c r="G19" i="5" s="1"/>
  <c r="R19" i="5"/>
  <c r="E46" i="5"/>
  <c r="G46" i="5" s="1"/>
  <c r="R46" i="5"/>
  <c r="E38" i="5"/>
  <c r="G38" i="5" s="1"/>
  <c r="R38" i="5"/>
  <c r="E22" i="5"/>
  <c r="G22" i="5" s="1"/>
  <c r="R22" i="5"/>
  <c r="E10" i="5"/>
  <c r="G10" i="5" s="1"/>
  <c r="R10" i="5"/>
  <c r="E34" i="5"/>
  <c r="G34" i="5" s="1"/>
  <c r="R34" i="5"/>
  <c r="E18" i="5"/>
  <c r="G18" i="5" s="1"/>
  <c r="R18" i="5"/>
  <c r="E6" i="5"/>
  <c r="G6" i="5" s="1"/>
  <c r="R6" i="5"/>
  <c r="E45" i="5"/>
  <c r="G45" i="5" s="1"/>
  <c r="R45" i="5"/>
  <c r="E37" i="5"/>
  <c r="G37" i="5" s="1"/>
  <c r="R37" i="5"/>
  <c r="E33" i="5"/>
  <c r="R33" i="5"/>
  <c r="E29" i="5"/>
  <c r="G29" i="5" s="1"/>
  <c r="R29" i="5"/>
  <c r="E25" i="5"/>
  <c r="G25" i="5" s="1"/>
  <c r="R25" i="5"/>
  <c r="E21" i="5"/>
  <c r="G21" i="5" s="1"/>
  <c r="R21" i="5"/>
  <c r="E17" i="5"/>
  <c r="R17" i="5"/>
  <c r="E13" i="5"/>
  <c r="G13" i="5" s="1"/>
  <c r="R13" i="5"/>
  <c r="E9" i="5"/>
  <c r="G9" i="5" s="1"/>
  <c r="R9" i="5"/>
  <c r="E5" i="5"/>
  <c r="G5" i="5" s="1"/>
  <c r="R5" i="5"/>
  <c r="R2" i="5"/>
  <c r="J26" i="5"/>
  <c r="K26" i="5"/>
  <c r="M26" i="5"/>
  <c r="L26" i="5"/>
  <c r="L12" i="5"/>
  <c r="L16" i="5" s="1"/>
  <c r="G49" i="5"/>
  <c r="G41" i="5"/>
  <c r="G33" i="5"/>
  <c r="G17" i="5"/>
  <c r="K12" i="5"/>
  <c r="K16" i="5" s="1"/>
  <c r="J12" i="5"/>
  <c r="J16" i="5" s="1"/>
  <c r="M12" i="5"/>
  <c r="M16" i="5" s="1"/>
  <c r="L52" i="5" l="1"/>
  <c r="L51" i="5"/>
  <c r="J51" i="5"/>
  <c r="M52" i="5"/>
  <c r="K52" i="5"/>
  <c r="J52" i="5"/>
  <c r="M53" i="5"/>
  <c r="J53" i="5"/>
  <c r="L53" i="5"/>
  <c r="M51" i="5"/>
  <c r="K51" i="5"/>
  <c r="K53" i="5"/>
  <c r="K30" i="5"/>
  <c r="K29" i="5"/>
  <c r="K28" i="5"/>
  <c r="L30" i="5"/>
  <c r="L29" i="5"/>
  <c r="L28" i="5"/>
  <c r="M30" i="5"/>
  <c r="M29" i="5"/>
  <c r="M28" i="5"/>
  <c r="J30" i="5"/>
  <c r="J29" i="5"/>
  <c r="J28" i="5"/>
  <c r="N26" i="5"/>
  <c r="J9" i="5"/>
</calcChain>
</file>

<file path=xl/sharedStrings.xml><?xml version="1.0" encoding="utf-8"?>
<sst xmlns="http://schemas.openxmlformats.org/spreadsheetml/2006/main" count="366" uniqueCount="76">
  <si>
    <t>Дом</t>
  </si>
  <si>
    <t>Ивенты</t>
  </si>
  <si>
    <t>Предметы</t>
  </si>
  <si>
    <t>Компании</t>
  </si>
  <si>
    <t>Престиж</t>
  </si>
  <si>
    <t>Цена</t>
  </si>
  <si>
    <t>Расход за ход</t>
  </si>
  <si>
    <t>Цена входа</t>
  </si>
  <si>
    <t>Репутация</t>
  </si>
  <si>
    <t>Репутация
Валюта
Тенденция</t>
  </si>
  <si>
    <t>Количество</t>
  </si>
  <si>
    <t>Редкость</t>
  </si>
  <si>
    <t>Тенденция</t>
  </si>
  <si>
    <t>Разброс цены</t>
  </si>
  <si>
    <t>Компания</t>
  </si>
  <si>
    <t>Разброс</t>
  </si>
  <si>
    <t>Костюм с брошью</t>
  </si>
  <si>
    <t>Фрак</t>
  </si>
  <si>
    <t>Богатый костюм</t>
  </si>
  <si>
    <t>Костюм репортера</t>
  </si>
  <si>
    <t>Серьезный</t>
  </si>
  <si>
    <t>Душевный</t>
  </si>
  <si>
    <t>Цилиндр</t>
  </si>
  <si>
    <t>Тусовочная</t>
  </si>
  <si>
    <t>Фидора</t>
  </si>
  <si>
    <t>Кепка</t>
  </si>
  <si>
    <t>Шляпа мафиозия</t>
  </si>
  <si>
    <t>Предмет</t>
  </si>
  <si>
    <t>Повседневный набор</t>
  </si>
  <si>
    <t>Рабочий набор</t>
  </si>
  <si>
    <t>Пляжный набор</t>
  </si>
  <si>
    <t>Выходной набор</t>
  </si>
  <si>
    <t>Классический костюм</t>
  </si>
  <si>
    <t>Обычный</t>
  </si>
  <si>
    <t>Необычный</t>
  </si>
  <si>
    <t>Редкий</t>
  </si>
  <si>
    <t>Легендарный</t>
  </si>
  <si>
    <t>Значение</t>
  </si>
  <si>
    <t>Максимальное значение</t>
  </si>
  <si>
    <t>Распределение репутации</t>
  </si>
  <si>
    <t>Расчеты</t>
  </si>
  <si>
    <t>Множитель</t>
  </si>
  <si>
    <t>Распеределение цен</t>
  </si>
  <si>
    <t>Эффективность (Реп. за монету)</t>
  </si>
  <si>
    <t>Суммарная стоимость</t>
  </si>
  <si>
    <t>Средняя эффективность</t>
  </si>
  <si>
    <t>Эффективность (Монет за реп.)</t>
  </si>
  <si>
    <t>Очки 1</t>
  </si>
  <si>
    <t>Очки 0</t>
  </si>
  <si>
    <t>Очки 2</t>
  </si>
  <si>
    <t>Очки 3</t>
  </si>
  <si>
    <t>Очки 4</t>
  </si>
  <si>
    <t>Очки 5</t>
  </si>
  <si>
    <t>Очки 6</t>
  </si>
  <si>
    <t>Очки 7</t>
  </si>
  <si>
    <t>Очки 8</t>
  </si>
  <si>
    <t>Множитель репутации очков</t>
  </si>
  <si>
    <t>Сет</t>
  </si>
  <si>
    <t>Тусовочный</t>
  </si>
  <si>
    <t>Обычная шляпа</t>
  </si>
  <si>
    <t>Соломенная шляпа</t>
  </si>
  <si>
    <t>Местная шляпа</t>
  </si>
  <si>
    <t>Компания 1</t>
  </si>
  <si>
    <t>Компания 2</t>
  </si>
  <si>
    <t>Компания 3</t>
  </si>
  <si>
    <t>Компания 4</t>
  </si>
  <si>
    <t>Компания 5</t>
  </si>
  <si>
    <t>Компания 6</t>
  </si>
  <si>
    <t>Компания 7</t>
  </si>
  <si>
    <t>Компания 8</t>
  </si>
  <si>
    <t>Компания 9</t>
  </si>
  <si>
    <t>Компания 10</t>
  </si>
  <si>
    <t>Компания 11</t>
  </si>
  <si>
    <t>Мин</t>
  </si>
  <si>
    <t>Макс</t>
  </si>
  <si>
    <t>Скорость роста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</si>
</sst>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112"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26" sqref="G26"/>
    </sheetView>
  </sheetViews>
  <sheetFormatPr defaultRowHeight="15.75" x14ac:dyDescent="0.25"/>
  <cols>
    <col min="1" max="5" width="18.28515625" style="3" customWidth="1"/>
    <col min="6" max="30" width="18.28515625" style="4" customWidth="1"/>
    <col min="31" max="16384" width="9.140625" style="4"/>
  </cols>
  <sheetData>
    <row r="1" spans="1:5" s="2" customFormat="1" ht="18.7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5" x14ac:dyDescent="0.25">
      <c r="A2" s="3" t="s">
        <v>4</v>
      </c>
      <c r="B2" s="3" t="s">
        <v>7</v>
      </c>
      <c r="C2" s="3" t="s">
        <v>10</v>
      </c>
      <c r="D2" s="3" t="s">
        <v>10</v>
      </c>
    </row>
    <row r="3" spans="1:5" x14ac:dyDescent="0.25">
      <c r="A3" s="3" t="s">
        <v>5</v>
      </c>
      <c r="B3" s="26" t="s">
        <v>9</v>
      </c>
      <c r="C3" s="3" t="s">
        <v>8</v>
      </c>
      <c r="D3" s="3" t="s">
        <v>12</v>
      </c>
    </row>
    <row r="4" spans="1:5" x14ac:dyDescent="0.25">
      <c r="A4" s="3" t="s">
        <v>6</v>
      </c>
      <c r="B4" s="27"/>
      <c r="C4" s="3" t="s">
        <v>5</v>
      </c>
      <c r="D4" s="3" t="s">
        <v>5</v>
      </c>
    </row>
    <row r="5" spans="1:5" x14ac:dyDescent="0.25">
      <c r="B5" s="27"/>
      <c r="C5" s="3" t="s">
        <v>11</v>
      </c>
      <c r="D5" s="3" t="s">
        <v>13</v>
      </c>
    </row>
    <row r="6" spans="1:5" x14ac:dyDescent="0.25">
      <c r="B6" s="3" t="s">
        <v>2</v>
      </c>
    </row>
    <row r="9" spans="1:5" x14ac:dyDescent="0.25">
      <c r="A9" s="3">
        <v>7</v>
      </c>
      <c r="E9" s="4"/>
    </row>
    <row r="10" spans="1:5" x14ac:dyDescent="0.25">
      <c r="E10" s="4"/>
    </row>
  </sheetData>
  <mergeCells count="1">
    <mergeCell ref="B3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"/>
  <sheetViews>
    <sheetView tabSelected="1" zoomScaleNormal="100" workbookViewId="0">
      <selection activeCell="M8" sqref="M8"/>
    </sheetView>
  </sheetViews>
  <sheetFormatPr defaultRowHeight="15" x14ac:dyDescent="0.25"/>
  <cols>
    <col min="1" max="1" width="4.5703125" style="7" customWidth="1"/>
    <col min="2" max="2" width="27.42578125" style="4" customWidth="1"/>
    <col min="3" max="4" width="18.28515625" style="4" customWidth="1"/>
    <col min="5" max="7" width="18.28515625" style="1" customWidth="1"/>
    <col min="9" max="9" width="32.140625" style="7" customWidth="1"/>
    <col min="10" max="13" width="13.7109375" style="4" customWidth="1"/>
    <col min="16" max="17" width="9.140625" style="1"/>
    <col min="18" max="18" width="9.140625" style="4"/>
  </cols>
  <sheetData>
    <row r="1" spans="1:18" x14ac:dyDescent="0.25">
      <c r="B1" s="4" t="s">
        <v>27</v>
      </c>
      <c r="C1" s="4" t="s">
        <v>11</v>
      </c>
      <c r="D1" s="4" t="s">
        <v>8</v>
      </c>
      <c r="E1" s="4" t="s">
        <v>37</v>
      </c>
      <c r="F1" s="4" t="s">
        <v>5</v>
      </c>
      <c r="G1" s="4" t="s">
        <v>57</v>
      </c>
      <c r="I1" s="7" t="s">
        <v>38</v>
      </c>
      <c r="J1" s="4">
        <f>SUM(E2:E49) * 2 + SUM(E51:E71) + SUM(E73:E99)</f>
        <v>6540</v>
      </c>
      <c r="P1" s="1" t="s">
        <v>40</v>
      </c>
    </row>
    <row r="2" spans="1:18" x14ac:dyDescent="0.25">
      <c r="A2" s="10">
        <v>1</v>
      </c>
      <c r="B2" s="11" t="s">
        <v>28</v>
      </c>
      <c r="C2" s="11" t="s">
        <v>33</v>
      </c>
      <c r="D2" s="11" t="s">
        <v>58</v>
      </c>
      <c r="E2" s="12">
        <f t="shared" ref="E2:E49" si="0">P2 * $J$2</f>
        <v>10</v>
      </c>
      <c r="F2" s="12">
        <f>IF(C2 = "Обычный", $J$11, IF(C2 = "Необычный", $K$11, IF(C2 = "Редкий", $L$11, IF(C2 = "Легендарный", $M$11, 0))))</f>
        <v>100</v>
      </c>
      <c r="G2" s="13" t="str">
        <f>F2 * 2 &amp; " / " &amp; E2 * 2</f>
        <v>200 / 20</v>
      </c>
      <c r="I2" s="7" t="s">
        <v>41</v>
      </c>
      <c r="J2" s="4">
        <v>10</v>
      </c>
      <c r="P2" s="1">
        <f>IF(C2 = "Обычный", $J$5, IF(C2 = "Необычный", $K$5, IF(C2 = "Редкий", $L$5, IF(C2 = "Легендарный", $M$5, 0))))</f>
        <v>1</v>
      </c>
      <c r="Q2" s="1">
        <f>IF(D2 = "Серьезный", $J$20, IF(D2 = "Душевный", $K$20, IF(D2 = "Тусовочный", $L$20, 0)))</f>
        <v>30</v>
      </c>
      <c r="R2" s="4">
        <f>P2 + Q2</f>
        <v>31</v>
      </c>
    </row>
    <row r="3" spans="1:18" x14ac:dyDescent="0.25">
      <c r="A3" s="14">
        <v>2</v>
      </c>
      <c r="B3" s="15" t="s">
        <v>28</v>
      </c>
      <c r="C3" s="15" t="s">
        <v>33</v>
      </c>
      <c r="D3" s="15" t="s">
        <v>58</v>
      </c>
      <c r="E3" s="16">
        <f t="shared" si="0"/>
        <v>10</v>
      </c>
      <c r="F3" s="16">
        <f>IF(C3 = "Обычный", $J$11, IF(C3 = "Необычный", $K$11, IF(C3 = "Редкий", $L$11, IF(C3 = "Легендарный", $M$11, 0))))</f>
        <v>100</v>
      </c>
      <c r="G3" s="17" t="str">
        <f t="shared" ref="G3:G49" si="1">F3 * 2 &amp; " / " &amp; E3 * 2</f>
        <v>200 / 20</v>
      </c>
      <c r="P3" s="1">
        <f>IF(C3 = "Обычный", $J$5, IF(C3 = "Необычный", $K$5, IF(C3 = "Редкий", $L$5, IF(C3 = "Легендарный", $M$5, 0))))</f>
        <v>1</v>
      </c>
      <c r="Q3" s="1">
        <f>IF(D3 = "Серьезный", $J$20, IF(D3 = "Душевный", $K$20, IF(D3 = "Тусовочный", $L$20, 0)))</f>
        <v>30</v>
      </c>
      <c r="R3" s="4">
        <f t="shared" ref="R3:R66" si="2">P3 + Q3</f>
        <v>31</v>
      </c>
    </row>
    <row r="4" spans="1:18" x14ac:dyDescent="0.25">
      <c r="A4" s="14">
        <v>3</v>
      </c>
      <c r="B4" s="15" t="s">
        <v>28</v>
      </c>
      <c r="C4" s="15" t="s">
        <v>33</v>
      </c>
      <c r="D4" s="15" t="s">
        <v>21</v>
      </c>
      <c r="E4" s="16">
        <f t="shared" si="0"/>
        <v>10</v>
      </c>
      <c r="F4" s="16">
        <f>IF(C4 = "Обычный", $J$11, IF(C4 = "Необычный", $K$11, IF(C4 = "Редкий", $L$11, IF(C4 = "Легендарный", $M$11, 0))))</f>
        <v>100</v>
      </c>
      <c r="G4" s="17" t="str">
        <f t="shared" si="1"/>
        <v>200 / 20</v>
      </c>
      <c r="J4" s="4" t="s">
        <v>33</v>
      </c>
      <c r="K4" s="4" t="s">
        <v>34</v>
      </c>
      <c r="L4" s="4" t="s">
        <v>35</v>
      </c>
      <c r="M4" s="4" t="s">
        <v>36</v>
      </c>
      <c r="P4" s="1">
        <f>IF(C4 = "Обычный", $J$5, IF(C4 = "Необычный", $K$5, IF(C4 = "Редкий", $L$5, IF(C4 = "Легендарный", $M$5, 0))))</f>
        <v>1</v>
      </c>
      <c r="Q4" s="1">
        <f>IF(D4 = "Серьезный", $J$20, IF(D4 = "Душевный", $K$20, IF(D4 = "Тусовочный", $L$20, 0)))</f>
        <v>20</v>
      </c>
      <c r="R4" s="4">
        <f t="shared" si="2"/>
        <v>21</v>
      </c>
    </row>
    <row r="5" spans="1:18" x14ac:dyDescent="0.25">
      <c r="A5" s="14">
        <v>4</v>
      </c>
      <c r="B5" s="15" t="s">
        <v>28</v>
      </c>
      <c r="C5" s="15" t="s">
        <v>33</v>
      </c>
      <c r="D5" s="15" t="s">
        <v>21</v>
      </c>
      <c r="E5" s="16">
        <f t="shared" si="0"/>
        <v>10</v>
      </c>
      <c r="F5" s="16">
        <f>IF(C5 = "Обычный", $J$11, IF(C5 = "Необычный", $K$11, IF(C5 = "Редкий", $L$11, IF(C5 = "Легендарный", $M$11, 0))))</f>
        <v>100</v>
      </c>
      <c r="G5" s="17" t="str">
        <f t="shared" si="1"/>
        <v>200 / 20</v>
      </c>
      <c r="I5" s="7" t="s">
        <v>39</v>
      </c>
      <c r="J5" s="4">
        <v>1</v>
      </c>
      <c r="K5" s="4">
        <v>2</v>
      </c>
      <c r="L5" s="4">
        <v>4</v>
      </c>
      <c r="M5" s="4">
        <v>8</v>
      </c>
      <c r="P5" s="1">
        <f>IF(C5 = "Обычный", $J$5, IF(C5 = "Необычный", $K$5, IF(C5 = "Редкий", $L$5, IF(C5 = "Легендарный", $M$5, 0))))</f>
        <v>1</v>
      </c>
      <c r="Q5" s="1">
        <f>IF(D5 = "Серьезный", $J$20, IF(D5 = "Душевный", $K$20, IF(D5 = "Тусовочный", $L$20, 0)))</f>
        <v>20</v>
      </c>
      <c r="R5" s="4">
        <f t="shared" si="2"/>
        <v>21</v>
      </c>
    </row>
    <row r="6" spans="1:18" x14ac:dyDescent="0.25">
      <c r="A6" s="18">
        <v>5</v>
      </c>
      <c r="B6" s="19" t="s">
        <v>28</v>
      </c>
      <c r="C6" s="19" t="s">
        <v>34</v>
      </c>
      <c r="D6" s="19" t="s">
        <v>58</v>
      </c>
      <c r="E6" s="20">
        <f t="shared" si="0"/>
        <v>20</v>
      </c>
      <c r="F6" s="20">
        <f>IF(C6 = "Обычный", $J$11, IF(C6 = "Необычный", $K$11, IF(C6 = "Редкий", $L$11, IF(C6 = "Легендарный", $M$11, 0))))</f>
        <v>250</v>
      </c>
      <c r="G6" s="21" t="str">
        <f t="shared" si="1"/>
        <v>500 / 40</v>
      </c>
      <c r="I6" s="7" t="s">
        <v>8</v>
      </c>
      <c r="J6" s="4">
        <f>J5*$J$2</f>
        <v>10</v>
      </c>
      <c r="K6" s="4">
        <f>K5*$J$2</f>
        <v>20</v>
      </c>
      <c r="L6" s="4">
        <f>L5*$J$2</f>
        <v>40</v>
      </c>
      <c r="M6" s="4">
        <f>M5*$J$2</f>
        <v>80</v>
      </c>
      <c r="P6" s="1">
        <f>IF(C6 = "Обычный", $J$5, IF(C6 = "Необычный", $K$5, IF(C6 = "Редкий", $L$5, IF(C6 = "Легендарный", $M$5, 0))))</f>
        <v>2</v>
      </c>
      <c r="Q6" s="1">
        <f>IF(D6 = "Серьезный", $J$20, IF(D6 = "Душевный", $K$20, IF(D6 = "Тусовочный", $L$20, 0)))</f>
        <v>30</v>
      </c>
      <c r="R6" s="4">
        <f t="shared" si="2"/>
        <v>32</v>
      </c>
    </row>
    <row r="7" spans="1:18" x14ac:dyDescent="0.25">
      <c r="A7" s="10">
        <v>6</v>
      </c>
      <c r="B7" s="11" t="s">
        <v>29</v>
      </c>
      <c r="C7" s="11" t="s">
        <v>33</v>
      </c>
      <c r="D7" s="11" t="s">
        <v>20</v>
      </c>
      <c r="E7" s="12">
        <f t="shared" si="0"/>
        <v>10</v>
      </c>
      <c r="F7" s="12">
        <f>IF(C7 = "Обычный", $J$11, IF(C7 = "Необычный", $K$11, IF(C7 = "Редкий", $L$11, IF(C7 = "Легендарный", $M$11, 0))))</f>
        <v>100</v>
      </c>
      <c r="G7" s="13" t="str">
        <f t="shared" si="1"/>
        <v>200 / 20</v>
      </c>
      <c r="P7" s="1">
        <f>IF(C7 = "Обычный", $J$5, IF(C7 = "Необычный", $K$5, IF(C7 = "Редкий", $L$5, IF(C7 = "Легендарный", $M$5, 0))))</f>
        <v>1</v>
      </c>
      <c r="Q7" s="1">
        <f>IF(D7 = "Серьезный", $J$20, IF(D7 = "Душевный", $K$20, IF(D7 = "Тусовочный", $L$20, 0)))</f>
        <v>10</v>
      </c>
      <c r="R7" s="4">
        <f t="shared" si="2"/>
        <v>11</v>
      </c>
    </row>
    <row r="8" spans="1:18" x14ac:dyDescent="0.25">
      <c r="A8" s="14">
        <v>7</v>
      </c>
      <c r="B8" s="15" t="s">
        <v>29</v>
      </c>
      <c r="C8" s="15" t="s">
        <v>33</v>
      </c>
      <c r="D8" s="15" t="s">
        <v>20</v>
      </c>
      <c r="E8" s="16">
        <f t="shared" si="0"/>
        <v>10</v>
      </c>
      <c r="F8" s="16">
        <f>IF(C8 = "Обычный", $J$11, IF(C8 = "Необычный", $K$11, IF(C8 = "Редкий", $L$11, IF(C8 = "Легендарный", $M$11, 0))))</f>
        <v>100</v>
      </c>
      <c r="G8" s="17" t="str">
        <f t="shared" si="1"/>
        <v>200 / 20</v>
      </c>
      <c r="I8" s="7" t="s">
        <v>44</v>
      </c>
      <c r="J8" s="4">
        <f>SUM(F2:F49) * 2 + SUM(F51:F71) + SUM(F73:F99)</f>
        <v>180150</v>
      </c>
      <c r="P8" s="1">
        <f>IF(C8 = "Обычный", $J$5, IF(C8 = "Необычный", $K$5, IF(C8 = "Редкий", $L$5, IF(C8 = "Легендарный", $M$5, 0))))</f>
        <v>1</v>
      </c>
      <c r="Q8" s="1">
        <f>IF(D8 = "Серьезный", $J$20, IF(D8 = "Душевный", $K$20, IF(D8 = "Тусовочный", $L$20, 0)))</f>
        <v>10</v>
      </c>
      <c r="R8" s="4">
        <f t="shared" si="2"/>
        <v>11</v>
      </c>
    </row>
    <row r="9" spans="1:18" x14ac:dyDescent="0.25">
      <c r="A9" s="14">
        <v>8</v>
      </c>
      <c r="B9" s="15" t="s">
        <v>29</v>
      </c>
      <c r="C9" s="15" t="s">
        <v>33</v>
      </c>
      <c r="D9" s="15" t="s">
        <v>21</v>
      </c>
      <c r="E9" s="16">
        <f t="shared" si="0"/>
        <v>10</v>
      </c>
      <c r="F9" s="16">
        <f>IF(C9 = "Обычный", $J$11, IF(C9 = "Необычный", $K$11, IF(C9 = "Редкий", $L$11, IF(C9 = "Легендарный", $M$11, 0))))</f>
        <v>100</v>
      </c>
      <c r="G9" s="17" t="str">
        <f t="shared" si="1"/>
        <v>200 / 20</v>
      </c>
      <c r="I9" s="7" t="s">
        <v>45</v>
      </c>
      <c r="J9" s="8">
        <f>J1 / J8</f>
        <v>3.6303080766028312E-2</v>
      </c>
      <c r="K9" s="9">
        <f>J8/J1</f>
        <v>27.545871559633028</v>
      </c>
      <c r="P9" s="1">
        <f>IF(C9 = "Обычный", $J$5, IF(C9 = "Необычный", $K$5, IF(C9 = "Редкий", $L$5, IF(C9 = "Легендарный", $M$5, 0))))</f>
        <v>1</v>
      </c>
      <c r="Q9" s="1">
        <f>IF(D9 = "Серьезный", $J$20, IF(D9 = "Душевный", $K$20, IF(D9 = "Тусовочный", $L$20, 0)))</f>
        <v>20</v>
      </c>
      <c r="R9" s="4">
        <f t="shared" si="2"/>
        <v>21</v>
      </c>
    </row>
    <row r="10" spans="1:18" x14ac:dyDescent="0.25">
      <c r="A10" s="14">
        <v>9</v>
      </c>
      <c r="B10" s="15" t="s">
        <v>29</v>
      </c>
      <c r="C10" s="15" t="s">
        <v>34</v>
      </c>
      <c r="D10" s="15" t="s">
        <v>21</v>
      </c>
      <c r="E10" s="16">
        <f t="shared" si="0"/>
        <v>20</v>
      </c>
      <c r="F10" s="16">
        <f>IF(C10 = "Обычный", $J$11, IF(C10 = "Необычный", $K$11, IF(C10 = "Редкий", $L$11, IF(C10 = "Легендарный", $M$11, 0))))</f>
        <v>250</v>
      </c>
      <c r="G10" s="17" t="str">
        <f t="shared" si="1"/>
        <v>500 / 40</v>
      </c>
      <c r="P10" s="1">
        <f>IF(C10 = "Обычный", $J$5, IF(C10 = "Необычный", $K$5, IF(C10 = "Редкий", $L$5, IF(C10 = "Легендарный", $M$5, 0))))</f>
        <v>2</v>
      </c>
      <c r="Q10" s="1">
        <f>IF(D10 = "Серьезный", $J$20, IF(D10 = "Душевный", $K$20, IF(D10 = "Тусовочный", $L$20, 0)))</f>
        <v>20</v>
      </c>
      <c r="R10" s="4">
        <f t="shared" si="2"/>
        <v>22</v>
      </c>
    </row>
    <row r="11" spans="1:18" x14ac:dyDescent="0.25">
      <c r="A11" s="18">
        <v>10</v>
      </c>
      <c r="B11" s="19" t="s">
        <v>29</v>
      </c>
      <c r="C11" s="19" t="s">
        <v>34</v>
      </c>
      <c r="D11" s="19" t="s">
        <v>58</v>
      </c>
      <c r="E11" s="20">
        <f t="shared" si="0"/>
        <v>20</v>
      </c>
      <c r="F11" s="20">
        <f>IF(C11 = "Обычный", $J$11, IF(C11 = "Необычный", $K$11, IF(C11 = "Редкий", $L$11, IF(C11 = "Легендарный", $M$11, 0))))</f>
        <v>250</v>
      </c>
      <c r="G11" s="21" t="str">
        <f t="shared" si="1"/>
        <v>500 / 40</v>
      </c>
      <c r="I11" s="7" t="s">
        <v>42</v>
      </c>
      <c r="J11" s="4">
        <v>100</v>
      </c>
      <c r="K11" s="4">
        <v>250</v>
      </c>
      <c r="L11" s="4">
        <v>1000</v>
      </c>
      <c r="M11" s="4">
        <v>5000</v>
      </c>
      <c r="P11" s="1">
        <f>IF(C11 = "Обычный", $J$5, IF(C11 = "Необычный", $K$5, IF(C11 = "Редкий", $L$5, IF(C11 = "Легендарный", $M$5, 0))))</f>
        <v>2</v>
      </c>
      <c r="Q11" s="1">
        <f>IF(D11 = "Серьезный", $J$20, IF(D11 = "Душевный", $K$20, IF(D11 = "Тусовочный", $L$20, 0)))</f>
        <v>30</v>
      </c>
      <c r="R11" s="4">
        <f t="shared" si="2"/>
        <v>32</v>
      </c>
    </row>
    <row r="12" spans="1:18" x14ac:dyDescent="0.25">
      <c r="A12" s="10">
        <v>11</v>
      </c>
      <c r="B12" s="11" t="s">
        <v>19</v>
      </c>
      <c r="C12" s="11" t="s">
        <v>33</v>
      </c>
      <c r="D12" s="11" t="s">
        <v>20</v>
      </c>
      <c r="E12" s="12">
        <f t="shared" si="0"/>
        <v>10</v>
      </c>
      <c r="F12" s="12">
        <f>IF(C12 = "Обычный", $J$11, IF(C12 = "Необычный", $K$11, IF(C12 = "Редкий", $L$11, IF(C12 = "Легендарный", $M$11, 0))))</f>
        <v>100</v>
      </c>
      <c r="G12" s="13" t="str">
        <f t="shared" si="1"/>
        <v>200 / 20</v>
      </c>
      <c r="I12" s="7" t="s">
        <v>43</v>
      </c>
      <c r="J12" s="4">
        <f>J6 / J11</f>
        <v>0.1</v>
      </c>
      <c r="K12" s="4">
        <f t="shared" ref="K12:M12" si="3">K6 / K11</f>
        <v>0.08</v>
      </c>
      <c r="L12" s="4">
        <f t="shared" si="3"/>
        <v>0.04</v>
      </c>
      <c r="M12" s="4">
        <f t="shared" si="3"/>
        <v>1.6E-2</v>
      </c>
      <c r="P12" s="1">
        <f>IF(C12 = "Обычный", $J$5, IF(C12 = "Необычный", $K$5, IF(C12 = "Редкий", $L$5, IF(C12 = "Легендарный", $M$5, 0))))</f>
        <v>1</v>
      </c>
      <c r="Q12" s="1">
        <f>IF(D12 = "Серьезный", $J$20, IF(D12 = "Душевный", $K$20, IF(D12 = "Тусовочный", $L$20, 0)))</f>
        <v>10</v>
      </c>
      <c r="R12" s="4">
        <f t="shared" si="2"/>
        <v>11</v>
      </c>
    </row>
    <row r="13" spans="1:18" x14ac:dyDescent="0.25">
      <c r="A13" s="14">
        <v>12</v>
      </c>
      <c r="B13" s="15" t="s">
        <v>19</v>
      </c>
      <c r="C13" s="15" t="s">
        <v>34</v>
      </c>
      <c r="D13" s="15" t="s">
        <v>21</v>
      </c>
      <c r="E13" s="16">
        <f t="shared" si="0"/>
        <v>20</v>
      </c>
      <c r="F13" s="16">
        <f>IF(C13 = "Обычный", $J$11, IF(C13 = "Необычный", $K$11, IF(C13 = "Редкий", $L$11, IF(C13 = "Легендарный", $M$11, 0))))</f>
        <v>250</v>
      </c>
      <c r="G13" s="17" t="str">
        <f t="shared" si="1"/>
        <v>500 / 40</v>
      </c>
      <c r="I13" s="7" t="s">
        <v>46</v>
      </c>
      <c r="J13" s="4">
        <f>J11/J6</f>
        <v>10</v>
      </c>
      <c r="K13" s="4">
        <f t="shared" ref="K13:M13" si="4">K11/K6</f>
        <v>12.5</v>
      </c>
      <c r="L13" s="4">
        <f t="shared" si="4"/>
        <v>25</v>
      </c>
      <c r="M13" s="4">
        <f t="shared" si="4"/>
        <v>62.5</v>
      </c>
      <c r="P13" s="1">
        <f>IF(C13 = "Обычный", $J$5, IF(C13 = "Необычный", $K$5, IF(C13 = "Редкий", $L$5, IF(C13 = "Легендарный", $M$5, 0))))</f>
        <v>2</v>
      </c>
      <c r="Q13" s="1">
        <f>IF(D13 = "Серьезный", $J$20, IF(D13 = "Душевный", $K$20, IF(D13 = "Тусовочный", $L$20, 0)))</f>
        <v>20</v>
      </c>
      <c r="R13" s="4">
        <f t="shared" si="2"/>
        <v>22</v>
      </c>
    </row>
    <row r="14" spans="1:18" x14ac:dyDescent="0.25">
      <c r="A14" s="14">
        <v>13</v>
      </c>
      <c r="B14" s="15" t="s">
        <v>19</v>
      </c>
      <c r="C14" s="15" t="s">
        <v>34</v>
      </c>
      <c r="D14" s="15" t="s">
        <v>20</v>
      </c>
      <c r="E14" s="16">
        <f t="shared" si="0"/>
        <v>20</v>
      </c>
      <c r="F14" s="16">
        <f>IF(C14 = "Обычный", $J$11, IF(C14 = "Необычный", $K$11, IF(C14 = "Редкий", $L$11, IF(C14 = "Легендарный", $M$11, 0))))</f>
        <v>250</v>
      </c>
      <c r="G14" s="17" t="str">
        <f t="shared" si="1"/>
        <v>500 / 40</v>
      </c>
      <c r="P14" s="1">
        <f>IF(C14 = "Обычный", $J$5, IF(C14 = "Необычный", $K$5, IF(C14 = "Редкий", $L$5, IF(C14 = "Легендарный", $M$5, 0))))</f>
        <v>2</v>
      </c>
      <c r="Q14" s="1">
        <f>IF(D14 = "Серьезный", $J$20, IF(D14 = "Душевный", $K$20, IF(D14 = "Тусовочный", $L$20, 0)))</f>
        <v>10</v>
      </c>
      <c r="R14" s="4">
        <f t="shared" si="2"/>
        <v>12</v>
      </c>
    </row>
    <row r="15" spans="1:18" x14ac:dyDescent="0.25">
      <c r="A15" s="14">
        <v>14</v>
      </c>
      <c r="B15" s="15" t="s">
        <v>19</v>
      </c>
      <c r="C15" s="15" t="s">
        <v>35</v>
      </c>
      <c r="D15" s="15" t="s">
        <v>58</v>
      </c>
      <c r="E15" s="16">
        <f t="shared" si="0"/>
        <v>40</v>
      </c>
      <c r="F15" s="16">
        <f>IF(C15 = "Обычный", $J$11, IF(C15 = "Необычный", $K$11, IF(C15 = "Редкий", $L$11, IF(C15 = "Легендарный", $M$11, 0))))</f>
        <v>1000</v>
      </c>
      <c r="G15" s="17" t="str">
        <f t="shared" si="1"/>
        <v>2000 / 80</v>
      </c>
      <c r="I15" s="7" t="s">
        <v>56</v>
      </c>
      <c r="J15" s="4">
        <v>2</v>
      </c>
      <c r="P15" s="1">
        <f>IF(C15 = "Обычный", $J$5, IF(C15 = "Необычный", $K$5, IF(C15 = "Редкий", $L$5, IF(C15 = "Легендарный", $M$5, 0))))</f>
        <v>4</v>
      </c>
      <c r="Q15" s="1">
        <f>IF(D15 = "Серьезный", $J$20, IF(D15 = "Душевный", $K$20, IF(D15 = "Тусовочный", $L$20, 0)))</f>
        <v>30</v>
      </c>
      <c r="R15" s="4">
        <f t="shared" si="2"/>
        <v>34</v>
      </c>
    </row>
    <row r="16" spans="1:18" x14ac:dyDescent="0.25">
      <c r="A16" s="14">
        <v>15</v>
      </c>
      <c r="B16" s="15" t="s">
        <v>19</v>
      </c>
      <c r="C16" s="15" t="s">
        <v>35</v>
      </c>
      <c r="D16" s="15" t="s">
        <v>58</v>
      </c>
      <c r="E16" s="16">
        <f t="shared" si="0"/>
        <v>40</v>
      </c>
      <c r="F16" s="16">
        <f>IF(C16 = "Обычный", $J$11, IF(C16 = "Необычный", $K$11, IF(C16 = "Редкий", $L$11, IF(C16 = "Легендарный", $M$11, 0))))</f>
        <v>1000</v>
      </c>
      <c r="G16" s="17" t="str">
        <f t="shared" si="1"/>
        <v>2000 / 80</v>
      </c>
      <c r="I16" s="7" t="s">
        <v>43</v>
      </c>
      <c r="J16" s="4">
        <f>J12 * $J$15</f>
        <v>0.2</v>
      </c>
      <c r="K16" s="4">
        <f t="shared" ref="K16:M16" si="5">K12 * $J$15</f>
        <v>0.16</v>
      </c>
      <c r="L16" s="4">
        <f t="shared" si="5"/>
        <v>0.08</v>
      </c>
      <c r="M16" s="4">
        <f t="shared" si="5"/>
        <v>3.2000000000000001E-2</v>
      </c>
      <c r="P16" s="1">
        <f>IF(C16 = "Обычный", $J$5, IF(C16 = "Необычный", $K$5, IF(C16 = "Редкий", $L$5, IF(C16 = "Легендарный", $M$5, 0))))</f>
        <v>4</v>
      </c>
      <c r="Q16" s="1">
        <f>IF(D16 = "Серьезный", $J$20, IF(D16 = "Душевный", $K$20, IF(D16 = "Тусовочный", $L$20, 0)))</f>
        <v>30</v>
      </c>
      <c r="R16" s="4">
        <f t="shared" si="2"/>
        <v>34</v>
      </c>
    </row>
    <row r="17" spans="1:18" x14ac:dyDescent="0.25">
      <c r="A17" s="14">
        <v>16</v>
      </c>
      <c r="B17" s="15" t="s">
        <v>19</v>
      </c>
      <c r="C17" s="15" t="s">
        <v>35</v>
      </c>
      <c r="D17" s="15" t="s">
        <v>20</v>
      </c>
      <c r="E17" s="16">
        <f t="shared" si="0"/>
        <v>40</v>
      </c>
      <c r="F17" s="16">
        <f>IF(C17 = "Обычный", $J$11, IF(C17 = "Необычный", $K$11, IF(C17 = "Редкий", $L$11, IF(C17 = "Легендарный", $M$11, 0))))</f>
        <v>1000</v>
      </c>
      <c r="G17" s="17" t="str">
        <f t="shared" si="1"/>
        <v>2000 / 80</v>
      </c>
      <c r="I17" s="7" t="s">
        <v>46</v>
      </c>
      <c r="J17" s="4">
        <f>J13 / 2</f>
        <v>5</v>
      </c>
      <c r="K17" s="4">
        <f t="shared" ref="K17:M17" si="6">K13 / 2</f>
        <v>6.25</v>
      </c>
      <c r="L17" s="4">
        <f t="shared" si="6"/>
        <v>12.5</v>
      </c>
      <c r="M17" s="4">
        <f t="shared" si="6"/>
        <v>31.25</v>
      </c>
      <c r="P17" s="1">
        <f>IF(C17 = "Обычный", $J$5, IF(C17 = "Необычный", $K$5, IF(C17 = "Редкий", $L$5, IF(C17 = "Легендарный", $M$5, 0))))</f>
        <v>4</v>
      </c>
      <c r="Q17" s="1">
        <f>IF(D17 = "Серьезный", $J$20, IF(D17 = "Душевный", $K$20, IF(D17 = "Тусовочный", $L$20, 0)))</f>
        <v>10</v>
      </c>
      <c r="R17" s="4">
        <f t="shared" si="2"/>
        <v>14</v>
      </c>
    </row>
    <row r="18" spans="1:18" x14ac:dyDescent="0.25">
      <c r="A18" s="18">
        <v>17</v>
      </c>
      <c r="B18" s="19" t="s">
        <v>19</v>
      </c>
      <c r="C18" s="19" t="s">
        <v>36</v>
      </c>
      <c r="D18" s="19" t="s">
        <v>21</v>
      </c>
      <c r="E18" s="20">
        <f t="shared" si="0"/>
        <v>80</v>
      </c>
      <c r="F18" s="20">
        <f>IF(C18 = "Обычный", $J$11, IF(C18 = "Необычный", $K$11, IF(C18 = "Редкий", $L$11, IF(C18 = "Легендарный", $M$11, 0))))</f>
        <v>5000</v>
      </c>
      <c r="G18" s="21" t="str">
        <f t="shared" si="1"/>
        <v>10000 / 160</v>
      </c>
      <c r="P18" s="1">
        <f>IF(C18 = "Обычный", $J$5, IF(C18 = "Необычный", $K$5, IF(C18 = "Редкий", $L$5, IF(C18 = "Легендарный", $M$5, 0))))</f>
        <v>8</v>
      </c>
      <c r="Q18" s="1">
        <f>IF(D18 = "Серьезный", $J$20, IF(D18 = "Душевный", $K$20, IF(D18 = "Тусовочный", $L$20, 0)))</f>
        <v>20</v>
      </c>
      <c r="R18" s="4">
        <f t="shared" si="2"/>
        <v>28</v>
      </c>
    </row>
    <row r="19" spans="1:18" x14ac:dyDescent="0.25">
      <c r="A19" s="10">
        <v>18</v>
      </c>
      <c r="B19" s="11" t="s">
        <v>30</v>
      </c>
      <c r="C19" s="11" t="s">
        <v>33</v>
      </c>
      <c r="D19" s="11" t="s">
        <v>58</v>
      </c>
      <c r="E19" s="12">
        <f t="shared" si="0"/>
        <v>10</v>
      </c>
      <c r="F19" s="12">
        <f>IF(C19 = "Обычный", $J$11, IF(C19 = "Необычный", $K$11, IF(C19 = "Редкий", $L$11, IF(C19 = "Легендарный", $M$11, 0))))</f>
        <v>100</v>
      </c>
      <c r="G19" s="13" t="str">
        <f t="shared" si="1"/>
        <v>200 / 20</v>
      </c>
      <c r="J19" s="4" t="s">
        <v>20</v>
      </c>
      <c r="K19" s="4" t="s">
        <v>21</v>
      </c>
      <c r="L19" s="4" t="s">
        <v>58</v>
      </c>
      <c r="P19" s="1">
        <f>IF(C19 = "Обычный", $J$5, IF(C19 = "Необычный", $K$5, IF(C19 = "Редкий", $L$5, IF(C19 = "Легендарный", $M$5, 0))))</f>
        <v>1</v>
      </c>
      <c r="Q19" s="1">
        <f>IF(D19 = "Серьезный", $J$20, IF(D19 = "Душевный", $K$20, IF(D19 = "Тусовочный", $L$20, 0)))</f>
        <v>30</v>
      </c>
      <c r="R19" s="4">
        <f t="shared" si="2"/>
        <v>31</v>
      </c>
    </row>
    <row r="20" spans="1:18" x14ac:dyDescent="0.25">
      <c r="A20" s="14">
        <v>19</v>
      </c>
      <c r="B20" s="15" t="s">
        <v>30</v>
      </c>
      <c r="C20" s="15" t="s">
        <v>34</v>
      </c>
      <c r="D20" s="15" t="s">
        <v>21</v>
      </c>
      <c r="E20" s="16">
        <f t="shared" si="0"/>
        <v>20</v>
      </c>
      <c r="F20" s="16">
        <f>IF(C20 = "Обычный", $J$11, IF(C20 = "Необычный", $K$11, IF(C20 = "Редкий", $L$11, IF(C20 = "Легендарный", $M$11, 0))))</f>
        <v>250</v>
      </c>
      <c r="G20" s="17" t="str">
        <f t="shared" si="1"/>
        <v>500 / 40</v>
      </c>
      <c r="J20" s="4">
        <v>10</v>
      </c>
      <c r="K20" s="4">
        <v>20</v>
      </c>
      <c r="L20" s="4">
        <v>30</v>
      </c>
      <c r="P20" s="1">
        <f>IF(C20 = "Обычный", $J$5, IF(C20 = "Необычный", $K$5, IF(C20 = "Редкий", $L$5, IF(C20 = "Легендарный", $M$5, 0))))</f>
        <v>2</v>
      </c>
      <c r="Q20" s="1">
        <f>IF(D20 = "Серьезный", $J$20, IF(D20 = "Душевный", $K$20, IF(D20 = "Тусовочный", $L$20, 0)))</f>
        <v>20</v>
      </c>
      <c r="R20" s="4">
        <f t="shared" si="2"/>
        <v>22</v>
      </c>
    </row>
    <row r="21" spans="1:18" x14ac:dyDescent="0.25">
      <c r="A21" s="14">
        <v>20</v>
      </c>
      <c r="B21" s="15" t="s">
        <v>30</v>
      </c>
      <c r="C21" s="15" t="s">
        <v>34</v>
      </c>
      <c r="D21" s="15" t="s">
        <v>58</v>
      </c>
      <c r="E21" s="16">
        <f t="shared" si="0"/>
        <v>20</v>
      </c>
      <c r="F21" s="16">
        <f>IF(C21 = "Обычный", $J$11, IF(C21 = "Необычный", $K$11, IF(C21 = "Редкий", $L$11, IF(C21 = "Легендарный", $M$11, 0))))</f>
        <v>250</v>
      </c>
      <c r="G21" s="17" t="str">
        <f t="shared" si="1"/>
        <v>500 / 40</v>
      </c>
      <c r="P21" s="1">
        <f>IF(C21 = "Обычный", $J$5, IF(C21 = "Необычный", $K$5, IF(C21 = "Редкий", $L$5, IF(C21 = "Легендарный", $M$5, 0))))</f>
        <v>2</v>
      </c>
      <c r="Q21" s="1">
        <f>IF(D21 = "Серьезный", $J$20, IF(D21 = "Душевный", $K$20, IF(D21 = "Тусовочный", $L$20, 0)))</f>
        <v>30</v>
      </c>
      <c r="R21" s="4">
        <f t="shared" si="2"/>
        <v>32</v>
      </c>
    </row>
    <row r="22" spans="1:18" x14ac:dyDescent="0.25">
      <c r="A22" s="14">
        <v>21</v>
      </c>
      <c r="B22" s="15" t="s">
        <v>30</v>
      </c>
      <c r="C22" s="15" t="s">
        <v>34</v>
      </c>
      <c r="D22" s="15" t="s">
        <v>58</v>
      </c>
      <c r="E22" s="16">
        <f t="shared" si="0"/>
        <v>20</v>
      </c>
      <c r="F22" s="16">
        <f>IF(C22 = "Обычный", $J$11, IF(C22 = "Необычный", $K$11, IF(C22 = "Редкий", $L$11, IF(C22 = "Легендарный", $M$11, 0))))</f>
        <v>250</v>
      </c>
      <c r="G22" s="17" t="str">
        <f t="shared" si="1"/>
        <v>500 / 40</v>
      </c>
      <c r="P22" s="1">
        <f>IF(C22 = "Обычный", $J$5, IF(C22 = "Необычный", $K$5, IF(C22 = "Редкий", $L$5, IF(C22 = "Легендарный", $M$5, 0))))</f>
        <v>2</v>
      </c>
      <c r="Q22" s="1">
        <f>IF(D22 = "Серьезный", $J$20, IF(D22 = "Душевный", $K$20, IF(D22 = "Тусовочный", $L$20, 0)))</f>
        <v>30</v>
      </c>
      <c r="R22" s="4">
        <f t="shared" si="2"/>
        <v>32</v>
      </c>
    </row>
    <row r="23" spans="1:18" x14ac:dyDescent="0.25">
      <c r="A23" s="14">
        <v>22</v>
      </c>
      <c r="B23" s="15" t="s">
        <v>30</v>
      </c>
      <c r="C23" s="15" t="s">
        <v>35</v>
      </c>
      <c r="D23" s="15" t="s">
        <v>58</v>
      </c>
      <c r="E23" s="16">
        <f t="shared" si="0"/>
        <v>40</v>
      </c>
      <c r="F23" s="16">
        <f>IF(C23 = "Обычный", $J$11, IF(C23 = "Необычный", $K$11, IF(C23 = "Редкий", $L$11, IF(C23 = "Легендарный", $M$11, 0))))</f>
        <v>1000</v>
      </c>
      <c r="G23" s="17" t="str">
        <f t="shared" si="1"/>
        <v>2000 / 80</v>
      </c>
      <c r="P23" s="1">
        <f>IF(C23 = "Обычный", $J$5, IF(C23 = "Необычный", $K$5, IF(C23 = "Редкий", $L$5, IF(C23 = "Легендарный", $M$5, 0))))</f>
        <v>4</v>
      </c>
      <c r="Q23" s="1">
        <f>IF(D23 = "Серьезный", $J$20, IF(D23 = "Душевный", $K$20, IF(D23 = "Тусовочный", $L$20, 0)))</f>
        <v>30</v>
      </c>
      <c r="R23" s="4">
        <f t="shared" si="2"/>
        <v>34</v>
      </c>
    </row>
    <row r="24" spans="1:18" x14ac:dyDescent="0.25">
      <c r="A24" s="14">
        <v>23</v>
      </c>
      <c r="B24" s="15" t="s">
        <v>30</v>
      </c>
      <c r="C24" s="15" t="s">
        <v>35</v>
      </c>
      <c r="D24" s="15" t="s">
        <v>21</v>
      </c>
      <c r="E24" s="16">
        <f t="shared" si="0"/>
        <v>40</v>
      </c>
      <c r="F24" s="16">
        <f>IF(C24 = "Обычный", $J$11, IF(C24 = "Необычный", $K$11, IF(C24 = "Редкий", $L$11, IF(C24 = "Легендарный", $M$11, 0))))</f>
        <v>1000</v>
      </c>
      <c r="G24" s="17" t="str">
        <f t="shared" si="1"/>
        <v>2000 / 80</v>
      </c>
      <c r="P24" s="1">
        <f>IF(C24 = "Обычный", $J$5, IF(C24 = "Необычный", $K$5, IF(C24 = "Редкий", $L$5, IF(C24 = "Легендарный", $M$5, 0))))</f>
        <v>4</v>
      </c>
      <c r="Q24" s="1">
        <f>IF(D24 = "Серьезный", $J$20, IF(D24 = "Душевный", $K$20, IF(D24 = "Тусовочный", $L$20, 0)))</f>
        <v>20</v>
      </c>
      <c r="R24" s="4">
        <f t="shared" si="2"/>
        <v>24</v>
      </c>
    </row>
    <row r="25" spans="1:18" x14ac:dyDescent="0.25">
      <c r="A25" s="18">
        <v>24</v>
      </c>
      <c r="B25" s="19" t="s">
        <v>30</v>
      </c>
      <c r="C25" s="19" t="s">
        <v>36</v>
      </c>
      <c r="D25" s="19" t="s">
        <v>58</v>
      </c>
      <c r="E25" s="20">
        <f t="shared" si="0"/>
        <v>80</v>
      </c>
      <c r="F25" s="20">
        <f>IF(C25 = "Обычный", $J$11, IF(C25 = "Необычный", $K$11, IF(C25 = "Редкий", $L$11, IF(C25 = "Легендарный", $M$11, 0))))</f>
        <v>5000</v>
      </c>
      <c r="G25" s="21" t="str">
        <f t="shared" si="1"/>
        <v>10000 / 160</v>
      </c>
      <c r="J25" s="4" t="s">
        <v>33</v>
      </c>
      <c r="K25" s="4" t="s">
        <v>34</v>
      </c>
      <c r="L25" s="4" t="s">
        <v>35</v>
      </c>
      <c r="M25" s="4" t="s">
        <v>36</v>
      </c>
      <c r="P25" s="1">
        <f>IF(C25 = "Обычный", $J$5, IF(C25 = "Необычный", $K$5, IF(C25 = "Редкий", $L$5, IF(C25 = "Легендарный", $M$5, 0))))</f>
        <v>8</v>
      </c>
      <c r="Q25" s="1">
        <f>IF(D25 = "Серьезный", $J$20, IF(D25 = "Душевный", $K$20, IF(D25 = "Тусовочный", $L$20, 0)))</f>
        <v>30</v>
      </c>
      <c r="R25" s="4">
        <f t="shared" si="2"/>
        <v>38</v>
      </c>
    </row>
    <row r="26" spans="1:18" x14ac:dyDescent="0.25">
      <c r="A26" s="10">
        <v>25</v>
      </c>
      <c r="B26" s="11" t="s">
        <v>31</v>
      </c>
      <c r="C26" s="11" t="s">
        <v>34</v>
      </c>
      <c r="D26" s="11" t="s">
        <v>21</v>
      </c>
      <c r="E26" s="12">
        <f t="shared" si="0"/>
        <v>20</v>
      </c>
      <c r="F26" s="12">
        <f>IF(C26 = "Обычный", $J$11, IF(C26 = "Необычный", $K$11, IF(C26 = "Редкий", $L$11, IF(C26 = "Легендарный", $M$11, 0))))</f>
        <v>250</v>
      </c>
      <c r="G26" s="13" t="str">
        <f t="shared" si="1"/>
        <v>500 / 40</v>
      </c>
      <c r="I26" s="7" t="s">
        <v>10</v>
      </c>
      <c r="J26" s="4">
        <f>COUNTIF($P$2:$P$71, J5)</f>
        <v>12</v>
      </c>
      <c r="K26" s="4">
        <f>COUNTIF($P$2:$P$71, K5)</f>
        <v>24</v>
      </c>
      <c r="L26" s="4">
        <f>COUNTIF($P$2:$P$71, L5)</f>
        <v>21</v>
      </c>
      <c r="M26" s="4">
        <f>COUNTIF($P$2:$P$71, M5)</f>
        <v>12</v>
      </c>
      <c r="N26" s="4">
        <f>SUM(J26:M26)</f>
        <v>69</v>
      </c>
      <c r="P26" s="1">
        <f>IF(C26 = "Обычный", $J$5, IF(C26 = "Необычный", $K$5, IF(C26 = "Редкий", $L$5, IF(C26 = "Легендарный", $M$5, 0))))</f>
        <v>2</v>
      </c>
      <c r="Q26" s="1">
        <f>IF(D26 = "Серьезный", $J$20, IF(D26 = "Душевный", $K$20, IF(D26 = "Тусовочный", $L$20, 0)))</f>
        <v>20</v>
      </c>
      <c r="R26" s="4">
        <f t="shared" si="2"/>
        <v>22</v>
      </c>
    </row>
    <row r="27" spans="1:18" x14ac:dyDescent="0.25">
      <c r="A27" s="14">
        <v>26</v>
      </c>
      <c r="B27" s="15" t="s">
        <v>31</v>
      </c>
      <c r="C27" s="15" t="s">
        <v>34</v>
      </c>
      <c r="D27" s="15" t="s">
        <v>58</v>
      </c>
      <c r="E27" s="16">
        <f t="shared" si="0"/>
        <v>20</v>
      </c>
      <c r="F27" s="16">
        <f>IF(C27 = "Обычный", $J$11, IF(C27 = "Необычный", $K$11, IF(C27 = "Редкий", $L$11, IF(C27 = "Легендарный", $M$11, 0))))</f>
        <v>250</v>
      </c>
      <c r="G27" s="17" t="str">
        <f t="shared" si="1"/>
        <v>500 / 40</v>
      </c>
      <c r="P27" s="1">
        <f>IF(C27 = "Обычный", $J$5, IF(C27 = "Необычный", $K$5, IF(C27 = "Редкий", $L$5, IF(C27 = "Легендарный", $M$5, 0))))</f>
        <v>2</v>
      </c>
      <c r="Q27" s="1">
        <f>IF(D27 = "Серьезный", $J$20, IF(D27 = "Душевный", $K$20, IF(D27 = "Тусовочный", $L$20, 0)))</f>
        <v>30</v>
      </c>
      <c r="R27" s="4">
        <f t="shared" si="2"/>
        <v>32</v>
      </c>
    </row>
    <row r="28" spans="1:18" x14ac:dyDescent="0.25">
      <c r="A28" s="14">
        <v>27</v>
      </c>
      <c r="B28" s="15" t="s">
        <v>31</v>
      </c>
      <c r="C28" s="15" t="s">
        <v>35</v>
      </c>
      <c r="D28" s="15" t="s">
        <v>58</v>
      </c>
      <c r="E28" s="16">
        <f t="shared" si="0"/>
        <v>40</v>
      </c>
      <c r="F28" s="16">
        <f>IF(C28 = "Обычный", $J$11, IF(C28 = "Необычный", $K$11, IF(C28 = "Редкий", $L$11, IF(C28 = "Легендарный", $M$11, 0))))</f>
        <v>1000</v>
      </c>
      <c r="G28" s="17" t="str">
        <f t="shared" si="1"/>
        <v>2000 / 80</v>
      </c>
      <c r="I28" s="7" t="s">
        <v>20</v>
      </c>
      <c r="J28" s="4">
        <f>COUNTIF($R$2:$R$49, $J$20 + J5)</f>
        <v>3</v>
      </c>
      <c r="K28" s="4">
        <f>COUNTIF($R$2:$R$49, $J$20 + K5)</f>
        <v>5</v>
      </c>
      <c r="L28" s="4">
        <f>COUNTIF($R$2:$R$49, $J$20 + L5)</f>
        <v>5</v>
      </c>
      <c r="M28" s="4">
        <f>COUNTIF($R$2:$R$49, $J$20 + M5)</f>
        <v>3</v>
      </c>
      <c r="N28" s="4"/>
      <c r="P28" s="1">
        <f>IF(C28 = "Обычный", $J$5, IF(C28 = "Необычный", $K$5, IF(C28 = "Редкий", $L$5, IF(C28 = "Легендарный", $M$5, 0))))</f>
        <v>4</v>
      </c>
      <c r="Q28" s="1">
        <f>IF(D28 = "Серьезный", $J$20, IF(D28 = "Душевный", $K$20, IF(D28 = "Тусовочный", $L$20, 0)))</f>
        <v>30</v>
      </c>
      <c r="R28" s="4">
        <f t="shared" si="2"/>
        <v>34</v>
      </c>
    </row>
    <row r="29" spans="1:18" x14ac:dyDescent="0.25">
      <c r="A29" s="14">
        <v>28</v>
      </c>
      <c r="B29" s="15" t="s">
        <v>31</v>
      </c>
      <c r="C29" s="15" t="s">
        <v>35</v>
      </c>
      <c r="D29" s="15" t="s">
        <v>21</v>
      </c>
      <c r="E29" s="16">
        <f t="shared" si="0"/>
        <v>40</v>
      </c>
      <c r="F29" s="16">
        <f>IF(C29 = "Обычный", $J$11, IF(C29 = "Необычный", $K$11, IF(C29 = "Редкий", $L$11, IF(C29 = "Легендарный", $M$11, 0))))</f>
        <v>1000</v>
      </c>
      <c r="G29" s="17" t="str">
        <f t="shared" si="1"/>
        <v>2000 / 80</v>
      </c>
      <c r="I29" s="7" t="s">
        <v>21</v>
      </c>
      <c r="J29" s="4">
        <f>COUNTIF($R$2:$R$49, $K$20 + J5)</f>
        <v>3</v>
      </c>
      <c r="K29" s="4">
        <f t="shared" ref="K29:M29" si="7">COUNTIF($R$2:$R$49, $K$20 + K5)</f>
        <v>5</v>
      </c>
      <c r="L29" s="4">
        <f t="shared" si="7"/>
        <v>5</v>
      </c>
      <c r="M29" s="4">
        <f t="shared" si="7"/>
        <v>3</v>
      </c>
      <c r="P29" s="1">
        <f>IF(C29 = "Обычный", $J$5, IF(C29 = "Необычный", $K$5, IF(C29 = "Редкий", $L$5, IF(C29 = "Легендарный", $M$5, 0))))</f>
        <v>4</v>
      </c>
      <c r="Q29" s="1">
        <f>IF(D29 = "Серьезный", $J$20, IF(D29 = "Душевный", $K$20, IF(D29 = "Тусовочный", $L$20, 0)))</f>
        <v>20</v>
      </c>
      <c r="R29" s="4">
        <f t="shared" si="2"/>
        <v>24</v>
      </c>
    </row>
    <row r="30" spans="1:18" x14ac:dyDescent="0.25">
      <c r="A30" s="14">
        <v>29</v>
      </c>
      <c r="B30" s="15" t="s">
        <v>31</v>
      </c>
      <c r="C30" s="15" t="s">
        <v>35</v>
      </c>
      <c r="D30" s="15" t="s">
        <v>21</v>
      </c>
      <c r="E30" s="16">
        <f t="shared" si="0"/>
        <v>40</v>
      </c>
      <c r="F30" s="16">
        <f>IF(C30 = "Обычный", $J$11, IF(C30 = "Необычный", $K$11, IF(C30 = "Редкий", $L$11, IF(C30 = "Легендарный", $M$11, 0))))</f>
        <v>1000</v>
      </c>
      <c r="G30" s="17" t="str">
        <f t="shared" si="1"/>
        <v>2000 / 80</v>
      </c>
      <c r="I30" s="7" t="s">
        <v>58</v>
      </c>
      <c r="J30" s="4">
        <f>COUNTIF($R$2:$R$49, $L$20 + J5)</f>
        <v>3</v>
      </c>
      <c r="K30" s="4">
        <f t="shared" ref="K30:M30" si="8">COUNTIF($R$2:$R$49, $L$20 + K5)</f>
        <v>5</v>
      </c>
      <c r="L30" s="4">
        <f t="shared" si="8"/>
        <v>5</v>
      </c>
      <c r="M30" s="4">
        <f t="shared" si="8"/>
        <v>3</v>
      </c>
      <c r="P30" s="1">
        <f>IF(C30 = "Обычный", $J$5, IF(C30 = "Необычный", $K$5, IF(C30 = "Редкий", $L$5, IF(C30 = "Легендарный", $M$5, 0))))</f>
        <v>4</v>
      </c>
      <c r="Q30" s="1">
        <f>IF(D30 = "Серьезный", $J$20, IF(D30 = "Душевный", $K$20, IF(D30 = "Тусовочный", $L$20, 0)))</f>
        <v>20</v>
      </c>
      <c r="R30" s="4">
        <f t="shared" si="2"/>
        <v>24</v>
      </c>
    </row>
    <row r="31" spans="1:18" x14ac:dyDescent="0.25">
      <c r="A31" s="18">
        <v>30</v>
      </c>
      <c r="B31" s="19" t="s">
        <v>31</v>
      </c>
      <c r="C31" s="19" t="s">
        <v>36</v>
      </c>
      <c r="D31" s="19" t="s">
        <v>21</v>
      </c>
      <c r="E31" s="20">
        <f t="shared" si="0"/>
        <v>80</v>
      </c>
      <c r="F31" s="20">
        <f>IF(C31 = "Обычный", $J$11, IF(C31 = "Необычный", $K$11, IF(C31 = "Редкий", $L$11, IF(C31 = "Легендарный", $M$11, 0))))</f>
        <v>5000</v>
      </c>
      <c r="G31" s="21" t="str">
        <f t="shared" si="1"/>
        <v>10000 / 160</v>
      </c>
      <c r="P31" s="1">
        <f>IF(C31 = "Обычный", $J$5, IF(C31 = "Необычный", $K$5, IF(C31 = "Редкий", $L$5, IF(C31 = "Легендарный", $M$5, 0))))</f>
        <v>8</v>
      </c>
      <c r="Q31" s="1">
        <f>IF(D31 = "Серьезный", $J$20, IF(D31 = "Душевный", $K$20, IF(D31 = "Тусовочный", $L$20, 0)))</f>
        <v>20</v>
      </c>
      <c r="R31" s="4">
        <f t="shared" si="2"/>
        <v>28</v>
      </c>
    </row>
    <row r="32" spans="1:18" x14ac:dyDescent="0.25">
      <c r="A32" s="10">
        <v>31</v>
      </c>
      <c r="B32" s="11" t="s">
        <v>16</v>
      </c>
      <c r="C32" s="11" t="s">
        <v>34</v>
      </c>
      <c r="D32" s="11" t="s">
        <v>20</v>
      </c>
      <c r="E32" s="12">
        <f t="shared" si="0"/>
        <v>20</v>
      </c>
      <c r="F32" s="12">
        <f>IF(C32 = "Обычный", $J$11, IF(C32 = "Необычный", $K$11, IF(C32 = "Редкий", $L$11, IF(C32 = "Легендарный", $M$11, 0))))</f>
        <v>250</v>
      </c>
      <c r="G32" s="13" t="str">
        <f t="shared" si="1"/>
        <v>500 / 40</v>
      </c>
      <c r="P32" s="1">
        <f>IF(C32 = "Обычный", $J$5, IF(C32 = "Необычный", $K$5, IF(C32 = "Редкий", $L$5, IF(C32 = "Легендарный", $M$5, 0))))</f>
        <v>2</v>
      </c>
      <c r="Q32" s="1">
        <f>IF(D32 = "Серьезный", $J$20, IF(D32 = "Душевный", $K$20, IF(D32 = "Тусовочный", $L$20, 0)))</f>
        <v>10</v>
      </c>
      <c r="R32" s="4">
        <f t="shared" si="2"/>
        <v>12</v>
      </c>
    </row>
    <row r="33" spans="1:18" x14ac:dyDescent="0.25">
      <c r="A33" s="14">
        <v>32</v>
      </c>
      <c r="B33" s="15" t="s">
        <v>16</v>
      </c>
      <c r="C33" s="15" t="s">
        <v>34</v>
      </c>
      <c r="D33" s="15" t="s">
        <v>20</v>
      </c>
      <c r="E33" s="16">
        <f t="shared" si="0"/>
        <v>20</v>
      </c>
      <c r="F33" s="16">
        <f>IF(C33 = "Обычный", $J$11, IF(C33 = "Необычный", $K$11, IF(C33 = "Редкий", $L$11, IF(C33 = "Легендарный", $M$11, 0))))</f>
        <v>250</v>
      </c>
      <c r="G33" s="17" t="str">
        <f t="shared" si="1"/>
        <v>500 / 40</v>
      </c>
      <c r="P33" s="1">
        <f>IF(C33 = "Обычный", $J$5, IF(C33 = "Необычный", $K$5, IF(C33 = "Редкий", $L$5, IF(C33 = "Легендарный", $M$5, 0))))</f>
        <v>2</v>
      </c>
      <c r="Q33" s="1">
        <f>IF(D33 = "Серьезный", $J$20, IF(D33 = "Душевный", $K$20, IF(D33 = "Тусовочный", $L$20, 0)))</f>
        <v>10</v>
      </c>
      <c r="R33" s="4">
        <f t="shared" si="2"/>
        <v>12</v>
      </c>
    </row>
    <row r="34" spans="1:18" x14ac:dyDescent="0.25">
      <c r="A34" s="14">
        <v>33</v>
      </c>
      <c r="B34" s="15" t="s">
        <v>16</v>
      </c>
      <c r="C34" s="15" t="s">
        <v>35</v>
      </c>
      <c r="D34" s="15" t="s">
        <v>20</v>
      </c>
      <c r="E34" s="16">
        <f t="shared" si="0"/>
        <v>40</v>
      </c>
      <c r="F34" s="16">
        <f>IF(C34 = "Обычный", $J$11, IF(C34 = "Необычный", $K$11, IF(C34 = "Редкий", $L$11, IF(C34 = "Легендарный", $M$11, 0))))</f>
        <v>1000</v>
      </c>
      <c r="G34" s="17" t="str">
        <f t="shared" si="1"/>
        <v>2000 / 80</v>
      </c>
      <c r="P34" s="1">
        <f>IF(C34 = "Обычный", $J$5, IF(C34 = "Необычный", $K$5, IF(C34 = "Редкий", $L$5, IF(C34 = "Легендарный", $M$5, 0))))</f>
        <v>4</v>
      </c>
      <c r="Q34" s="1">
        <f>IF(D34 = "Серьезный", $J$20, IF(D34 = "Душевный", $K$20, IF(D34 = "Тусовочный", $L$20, 0)))</f>
        <v>10</v>
      </c>
      <c r="R34" s="4">
        <f t="shared" si="2"/>
        <v>14</v>
      </c>
    </row>
    <row r="35" spans="1:18" x14ac:dyDescent="0.25">
      <c r="A35" s="14">
        <v>34</v>
      </c>
      <c r="B35" s="15" t="s">
        <v>16</v>
      </c>
      <c r="C35" s="15" t="s">
        <v>35</v>
      </c>
      <c r="D35" s="15" t="s">
        <v>20</v>
      </c>
      <c r="E35" s="16">
        <f t="shared" si="0"/>
        <v>40</v>
      </c>
      <c r="F35" s="16">
        <f>IF(C35 = "Обычный", $J$11, IF(C35 = "Необычный", $K$11, IF(C35 = "Редкий", $L$11, IF(C35 = "Легендарный", $M$11, 0))))</f>
        <v>1000</v>
      </c>
      <c r="G35" s="17" t="str">
        <f t="shared" si="1"/>
        <v>2000 / 80</v>
      </c>
      <c r="P35" s="1">
        <f>IF(C35 = "Обычный", $J$5, IF(C35 = "Необычный", $K$5, IF(C35 = "Редкий", $L$5, IF(C35 = "Легендарный", $M$5, 0))))</f>
        <v>4</v>
      </c>
      <c r="Q35" s="1">
        <f>IF(D35 = "Серьезный", $J$20, IF(D35 = "Душевный", $K$20, IF(D35 = "Тусовочный", $L$20, 0)))</f>
        <v>10</v>
      </c>
      <c r="R35" s="4">
        <f t="shared" si="2"/>
        <v>14</v>
      </c>
    </row>
    <row r="36" spans="1:18" x14ac:dyDescent="0.25">
      <c r="A36" s="14">
        <v>35</v>
      </c>
      <c r="B36" s="15" t="s">
        <v>16</v>
      </c>
      <c r="C36" s="15" t="s">
        <v>35</v>
      </c>
      <c r="D36" s="15" t="s">
        <v>21</v>
      </c>
      <c r="E36" s="16">
        <f t="shared" si="0"/>
        <v>40</v>
      </c>
      <c r="F36" s="16">
        <f>IF(C36 = "Обычный", $J$11, IF(C36 = "Необычный", $K$11, IF(C36 = "Редкий", $L$11, IF(C36 = "Легендарный", $M$11, 0))))</f>
        <v>1000</v>
      </c>
      <c r="G36" s="17" t="str">
        <f t="shared" si="1"/>
        <v>2000 / 80</v>
      </c>
      <c r="P36" s="1">
        <f>IF(C36 = "Обычный", $J$5, IF(C36 = "Необычный", $K$5, IF(C36 = "Редкий", $L$5, IF(C36 = "Легендарный", $M$5, 0))))</f>
        <v>4</v>
      </c>
      <c r="Q36" s="1">
        <f>IF(D36 = "Серьезный", $J$20, IF(D36 = "Душевный", $K$20, IF(D36 = "Тусовочный", $L$20, 0)))</f>
        <v>20</v>
      </c>
      <c r="R36" s="4">
        <f t="shared" si="2"/>
        <v>24</v>
      </c>
    </row>
    <row r="37" spans="1:18" x14ac:dyDescent="0.25">
      <c r="A37" s="18">
        <v>36</v>
      </c>
      <c r="B37" s="19" t="s">
        <v>16</v>
      </c>
      <c r="C37" s="19" t="s">
        <v>36</v>
      </c>
      <c r="D37" s="19" t="s">
        <v>58</v>
      </c>
      <c r="E37" s="20">
        <f t="shared" si="0"/>
        <v>80</v>
      </c>
      <c r="F37" s="20">
        <f>IF(C37 = "Обычный", $J$11, IF(C37 = "Необычный", $K$11, IF(C37 = "Редкий", $L$11, IF(C37 = "Легендарный", $M$11, 0))))</f>
        <v>5000</v>
      </c>
      <c r="G37" s="21" t="str">
        <f t="shared" si="1"/>
        <v>10000 / 160</v>
      </c>
      <c r="P37" s="1">
        <f>IF(C37 = "Обычный", $J$5, IF(C37 = "Необычный", $K$5, IF(C37 = "Редкий", $L$5, IF(C37 = "Легендарный", $M$5, 0))))</f>
        <v>8</v>
      </c>
      <c r="Q37" s="1">
        <f>IF(D37 = "Серьезный", $J$20, IF(D37 = "Душевный", $K$20, IF(D37 = "Тусовочный", $L$20, 0)))</f>
        <v>30</v>
      </c>
      <c r="R37" s="4">
        <f t="shared" si="2"/>
        <v>38</v>
      </c>
    </row>
    <row r="38" spans="1:18" x14ac:dyDescent="0.25">
      <c r="A38" s="10">
        <v>37</v>
      </c>
      <c r="B38" s="11" t="s">
        <v>32</v>
      </c>
      <c r="C38" s="11" t="s">
        <v>34</v>
      </c>
      <c r="D38" s="11" t="s">
        <v>20</v>
      </c>
      <c r="E38" s="12">
        <f t="shared" si="0"/>
        <v>20</v>
      </c>
      <c r="F38" s="12">
        <f>IF(C38 = "Обычный", $J$11, IF(C38 = "Необычный", $K$11, IF(C38 = "Редкий", $L$11, IF(C38 = "Легендарный", $M$11, 0))))</f>
        <v>250</v>
      </c>
      <c r="G38" s="13" t="str">
        <f t="shared" si="1"/>
        <v>500 / 40</v>
      </c>
      <c r="P38" s="1">
        <f>IF(C38 = "Обычный", $J$5, IF(C38 = "Необычный", $K$5, IF(C38 = "Редкий", $L$5, IF(C38 = "Легендарный", $M$5, 0))))</f>
        <v>2</v>
      </c>
      <c r="Q38" s="1">
        <f>IF(D38 = "Серьезный", $J$20, IF(D38 = "Душевный", $K$20, IF(D38 = "Тусовочный", $L$20, 0)))</f>
        <v>10</v>
      </c>
      <c r="R38" s="4">
        <f t="shared" si="2"/>
        <v>12</v>
      </c>
    </row>
    <row r="39" spans="1:18" x14ac:dyDescent="0.25">
      <c r="A39" s="14">
        <v>38</v>
      </c>
      <c r="B39" s="15" t="s">
        <v>32</v>
      </c>
      <c r="C39" s="15" t="s">
        <v>34</v>
      </c>
      <c r="D39" s="15" t="s">
        <v>20</v>
      </c>
      <c r="E39" s="16">
        <f t="shared" si="0"/>
        <v>20</v>
      </c>
      <c r="F39" s="16">
        <f>IF(C39 = "Обычный", $J$11, IF(C39 = "Необычный", $K$11, IF(C39 = "Редкий", $L$11, IF(C39 = "Легендарный", $M$11, 0))))</f>
        <v>250</v>
      </c>
      <c r="G39" s="17" t="str">
        <f t="shared" si="1"/>
        <v>500 / 40</v>
      </c>
      <c r="P39" s="1">
        <f>IF(C39 = "Обычный", $J$5, IF(C39 = "Необычный", $K$5, IF(C39 = "Редкий", $L$5, IF(C39 = "Легендарный", $M$5, 0))))</f>
        <v>2</v>
      </c>
      <c r="Q39" s="1">
        <f>IF(D39 = "Серьезный", $J$20, IF(D39 = "Душевный", $K$20, IF(D39 = "Тусовочный", $L$20, 0)))</f>
        <v>10</v>
      </c>
      <c r="R39" s="4">
        <f t="shared" si="2"/>
        <v>12</v>
      </c>
    </row>
    <row r="40" spans="1:18" x14ac:dyDescent="0.25">
      <c r="A40" s="14">
        <v>39</v>
      </c>
      <c r="B40" s="15" t="s">
        <v>32</v>
      </c>
      <c r="C40" s="15" t="s">
        <v>34</v>
      </c>
      <c r="D40" s="15" t="s">
        <v>21</v>
      </c>
      <c r="E40" s="16">
        <f t="shared" si="0"/>
        <v>20</v>
      </c>
      <c r="F40" s="16">
        <f>IF(C40 = "Обычный", $J$11, IF(C40 = "Необычный", $K$11, IF(C40 = "Редкий", $L$11, IF(C40 = "Легендарный", $M$11, 0))))</f>
        <v>250</v>
      </c>
      <c r="G40" s="17" t="str">
        <f t="shared" si="1"/>
        <v>500 / 40</v>
      </c>
      <c r="P40" s="1">
        <f>IF(C40 = "Обычный", $J$5, IF(C40 = "Необычный", $K$5, IF(C40 = "Редкий", $L$5, IF(C40 = "Легендарный", $M$5, 0))))</f>
        <v>2</v>
      </c>
      <c r="Q40" s="1">
        <f>IF(D40 = "Серьезный", $J$20, IF(D40 = "Душевный", $K$20, IF(D40 = "Тусовочный", $L$20, 0)))</f>
        <v>20</v>
      </c>
      <c r="R40" s="4">
        <f t="shared" si="2"/>
        <v>22</v>
      </c>
    </row>
    <row r="41" spans="1:18" x14ac:dyDescent="0.25">
      <c r="A41" s="14">
        <v>40</v>
      </c>
      <c r="B41" s="15" t="s">
        <v>32</v>
      </c>
      <c r="C41" s="15" t="s">
        <v>35</v>
      </c>
      <c r="D41" s="15" t="s">
        <v>20</v>
      </c>
      <c r="E41" s="16">
        <f t="shared" si="0"/>
        <v>40</v>
      </c>
      <c r="F41" s="16">
        <f>IF(C41 = "Обычный", $J$11, IF(C41 = "Необычный", $K$11, IF(C41 = "Редкий", $L$11, IF(C41 = "Легендарный", $M$11, 0))))</f>
        <v>1000</v>
      </c>
      <c r="G41" s="17" t="str">
        <f t="shared" si="1"/>
        <v>2000 / 80</v>
      </c>
      <c r="P41" s="1">
        <f>IF(C41 = "Обычный", $J$5, IF(C41 = "Необычный", $K$5, IF(C41 = "Редкий", $L$5, IF(C41 = "Легендарный", $M$5, 0))))</f>
        <v>4</v>
      </c>
      <c r="Q41" s="1">
        <f>IF(D41 = "Серьезный", $J$20, IF(D41 = "Душевный", $K$20, IF(D41 = "Тусовочный", $L$20, 0)))</f>
        <v>10</v>
      </c>
      <c r="R41" s="4">
        <f t="shared" si="2"/>
        <v>14</v>
      </c>
    </row>
    <row r="42" spans="1:18" x14ac:dyDescent="0.25">
      <c r="A42" s="14">
        <v>41</v>
      </c>
      <c r="B42" s="15" t="s">
        <v>32</v>
      </c>
      <c r="C42" s="15" t="s">
        <v>35</v>
      </c>
      <c r="D42" s="15" t="s">
        <v>58</v>
      </c>
      <c r="E42" s="16">
        <f t="shared" si="0"/>
        <v>40</v>
      </c>
      <c r="F42" s="16">
        <f>IF(C42 = "Обычный", $J$11, IF(C42 = "Необычный", $K$11, IF(C42 = "Редкий", $L$11, IF(C42 = "Легендарный", $M$11, 0))))</f>
        <v>1000</v>
      </c>
      <c r="G42" s="17" t="str">
        <f t="shared" si="1"/>
        <v>2000 / 80</v>
      </c>
      <c r="P42" s="1">
        <f>IF(C42 = "Обычный", $J$5, IF(C42 = "Необычный", $K$5, IF(C42 = "Редкий", $L$5, IF(C42 = "Легендарный", $M$5, 0))))</f>
        <v>4</v>
      </c>
      <c r="Q42" s="1">
        <f>IF(D42 = "Серьезный", $J$20, IF(D42 = "Душевный", $K$20, IF(D42 = "Тусовочный", $L$20, 0)))</f>
        <v>30</v>
      </c>
      <c r="R42" s="4">
        <f t="shared" si="2"/>
        <v>34</v>
      </c>
    </row>
    <row r="43" spans="1:18" x14ac:dyDescent="0.25">
      <c r="A43" s="18">
        <v>42</v>
      </c>
      <c r="B43" s="19" t="s">
        <v>32</v>
      </c>
      <c r="C43" s="19" t="s">
        <v>36</v>
      </c>
      <c r="D43" s="19" t="s">
        <v>20</v>
      </c>
      <c r="E43" s="20">
        <f t="shared" si="0"/>
        <v>80</v>
      </c>
      <c r="F43" s="20">
        <f>IF(C43 = "Обычный", $J$11, IF(C43 = "Необычный", $K$11, IF(C43 = "Редкий", $L$11, IF(C43 = "Легендарный", $M$11, 0))))</f>
        <v>5000</v>
      </c>
      <c r="G43" s="21" t="str">
        <f t="shared" si="1"/>
        <v>10000 / 160</v>
      </c>
      <c r="P43" s="1">
        <f>IF(C43 = "Обычный", $J$5, IF(C43 = "Необычный", $K$5, IF(C43 = "Редкий", $L$5, IF(C43 = "Легендарный", $M$5, 0))))</f>
        <v>8</v>
      </c>
      <c r="Q43" s="1">
        <f>IF(D43 = "Серьезный", $J$20, IF(D43 = "Душевный", $K$20, IF(D43 = "Тусовочный", $L$20, 0)))</f>
        <v>10</v>
      </c>
      <c r="R43" s="4">
        <f t="shared" si="2"/>
        <v>18</v>
      </c>
    </row>
    <row r="44" spans="1:18" x14ac:dyDescent="0.25">
      <c r="A44" s="10">
        <v>43</v>
      </c>
      <c r="B44" s="11" t="s">
        <v>18</v>
      </c>
      <c r="C44" s="11" t="s">
        <v>35</v>
      </c>
      <c r="D44" s="11" t="s">
        <v>21</v>
      </c>
      <c r="E44" s="12">
        <f t="shared" si="0"/>
        <v>40</v>
      </c>
      <c r="F44" s="12">
        <f>IF(C44 = "Обычный", $J$11, IF(C44 = "Необычный", $K$11, IF(C44 = "Редкий", $L$11, IF(C44 = "Легендарный", $M$11, 0))))</f>
        <v>1000</v>
      </c>
      <c r="G44" s="13" t="str">
        <f t="shared" si="1"/>
        <v>2000 / 80</v>
      </c>
      <c r="P44" s="1">
        <f>IF(C44 = "Обычный", $J$5, IF(C44 = "Необычный", $K$5, IF(C44 = "Редкий", $L$5, IF(C44 = "Легендарный", $M$5, 0))))</f>
        <v>4</v>
      </c>
      <c r="Q44" s="1">
        <f>IF(D44 = "Серьезный", $J$20, IF(D44 = "Душевный", $K$20, IF(D44 = "Тусовочный", $L$20, 0)))</f>
        <v>20</v>
      </c>
      <c r="R44" s="4">
        <f t="shared" si="2"/>
        <v>24</v>
      </c>
    </row>
    <row r="45" spans="1:18" x14ac:dyDescent="0.25">
      <c r="A45" s="14">
        <v>44</v>
      </c>
      <c r="B45" s="15" t="s">
        <v>18</v>
      </c>
      <c r="C45" s="15" t="s">
        <v>36</v>
      </c>
      <c r="D45" s="15" t="s">
        <v>20</v>
      </c>
      <c r="E45" s="16">
        <f t="shared" si="0"/>
        <v>80</v>
      </c>
      <c r="F45" s="16">
        <f>IF(C45 = "Обычный", $J$11, IF(C45 = "Необычный", $K$11, IF(C45 = "Редкий", $L$11, IF(C45 = "Легендарный", $M$11, 0))))</f>
        <v>5000</v>
      </c>
      <c r="G45" s="17" t="str">
        <f t="shared" si="1"/>
        <v>10000 / 160</v>
      </c>
      <c r="P45" s="1">
        <f>IF(C45 = "Обычный", $J$5, IF(C45 = "Необычный", $K$5, IF(C45 = "Редкий", $L$5, IF(C45 = "Легендарный", $M$5, 0))))</f>
        <v>8</v>
      </c>
      <c r="Q45" s="1">
        <f>IF(D45 = "Серьезный", $J$20, IF(D45 = "Душевный", $K$20, IF(D45 = "Тусовочный", $L$20, 0)))</f>
        <v>10</v>
      </c>
      <c r="R45" s="4">
        <f t="shared" si="2"/>
        <v>18</v>
      </c>
    </row>
    <row r="46" spans="1:18" x14ac:dyDescent="0.25">
      <c r="A46" s="18">
        <v>45</v>
      </c>
      <c r="B46" s="19" t="s">
        <v>18</v>
      </c>
      <c r="C46" s="19" t="s">
        <v>36</v>
      </c>
      <c r="D46" s="19" t="s">
        <v>21</v>
      </c>
      <c r="E46" s="20">
        <f t="shared" si="0"/>
        <v>80</v>
      </c>
      <c r="F46" s="20">
        <f>IF(C46 = "Обычный", $J$11, IF(C46 = "Необычный", $K$11, IF(C46 = "Редкий", $L$11, IF(C46 = "Легендарный", $M$11, 0))))</f>
        <v>5000</v>
      </c>
      <c r="G46" s="21" t="str">
        <f t="shared" si="1"/>
        <v>10000 / 160</v>
      </c>
      <c r="P46" s="1">
        <f>IF(C46 = "Обычный", $J$5, IF(C46 = "Необычный", $K$5, IF(C46 = "Редкий", $L$5, IF(C46 = "Легендарный", $M$5, 0))))</f>
        <v>8</v>
      </c>
      <c r="Q46" s="1">
        <f>IF(D46 = "Серьезный", $J$20, IF(D46 = "Душевный", $K$20, IF(D46 = "Тусовочный", $L$20, 0)))</f>
        <v>20</v>
      </c>
      <c r="R46" s="4">
        <f t="shared" si="2"/>
        <v>28</v>
      </c>
    </row>
    <row r="47" spans="1:18" x14ac:dyDescent="0.25">
      <c r="A47" s="10">
        <v>46</v>
      </c>
      <c r="B47" s="11" t="s">
        <v>17</v>
      </c>
      <c r="C47" s="11" t="s">
        <v>35</v>
      </c>
      <c r="D47" s="11" t="s">
        <v>20</v>
      </c>
      <c r="E47" s="12">
        <f t="shared" si="0"/>
        <v>40</v>
      </c>
      <c r="F47" s="12">
        <f>IF(C47 = "Обычный", $J$11, IF(C47 = "Необычный", $K$11, IF(C47 = "Редкий", $L$11, IF(C47 = "Легендарный", $M$11, 0))))</f>
        <v>1000</v>
      </c>
      <c r="G47" s="13" t="str">
        <f t="shared" si="1"/>
        <v>2000 / 80</v>
      </c>
      <c r="P47" s="1">
        <f>IF(C47 = "Обычный", $J$5, IF(C47 = "Необычный", $K$5, IF(C47 = "Редкий", $L$5, IF(C47 = "Легендарный", $M$5, 0))))</f>
        <v>4</v>
      </c>
      <c r="Q47" s="1">
        <f>IF(D47 = "Серьезный", $J$20, IF(D47 = "Душевный", $K$20, IF(D47 = "Тусовочный", $L$20, 0)))</f>
        <v>10</v>
      </c>
      <c r="R47" s="4">
        <f t="shared" si="2"/>
        <v>14</v>
      </c>
    </row>
    <row r="48" spans="1:18" x14ac:dyDescent="0.25">
      <c r="A48" s="14">
        <v>47</v>
      </c>
      <c r="B48" s="15" t="s">
        <v>17</v>
      </c>
      <c r="C48" s="15" t="s">
        <v>36</v>
      </c>
      <c r="D48" s="15" t="s">
        <v>20</v>
      </c>
      <c r="E48" s="16">
        <f t="shared" si="0"/>
        <v>80</v>
      </c>
      <c r="F48" s="16">
        <f>IF(C48 = "Обычный", $J$11, IF(C48 = "Необычный", $K$11, IF(C48 = "Редкий", $L$11, IF(C48 = "Легендарный", $M$11, 0))))</f>
        <v>5000</v>
      </c>
      <c r="G48" s="17" t="str">
        <f t="shared" si="1"/>
        <v>10000 / 160</v>
      </c>
      <c r="P48" s="1">
        <f>IF(C48 = "Обычный", $J$5, IF(C48 = "Необычный", $K$5, IF(C48 = "Редкий", $L$5, IF(C48 = "Легендарный", $M$5, 0))))</f>
        <v>8</v>
      </c>
      <c r="Q48" s="1">
        <f>IF(D48 = "Серьезный", $J$20, IF(D48 = "Душевный", $K$20, IF(D48 = "Тусовочный", $L$20, 0)))</f>
        <v>10</v>
      </c>
      <c r="R48" s="4">
        <f t="shared" si="2"/>
        <v>18</v>
      </c>
    </row>
    <row r="49" spans="1:18" x14ac:dyDescent="0.25">
      <c r="A49" s="18">
        <v>48</v>
      </c>
      <c r="B49" s="19" t="s">
        <v>17</v>
      </c>
      <c r="C49" s="19" t="s">
        <v>36</v>
      </c>
      <c r="D49" s="19" t="s">
        <v>58</v>
      </c>
      <c r="E49" s="20">
        <f t="shared" si="0"/>
        <v>80</v>
      </c>
      <c r="F49" s="20">
        <f>IF(C49 = "Обычный", $J$11, IF(C49 = "Необычный", $K$11, IF(C49 = "Редкий", $L$11, IF(C49 = "Легендарный", $M$11, 0))))</f>
        <v>5000</v>
      </c>
      <c r="G49" s="21" t="str">
        <f t="shared" si="1"/>
        <v>10000 / 160</v>
      </c>
      <c r="P49" s="1">
        <f>IF(C49 = "Обычный", $J$5, IF(C49 = "Необычный", $K$5, IF(C49 = "Редкий", $L$5, IF(C49 = "Легендарный", $M$5, 0))))</f>
        <v>8</v>
      </c>
      <c r="Q49" s="1">
        <f>IF(D49 = "Серьезный", $J$20, IF(D49 = "Душевный", $K$20, IF(D49 = "Тусовочный", $L$20, 0)))</f>
        <v>30</v>
      </c>
      <c r="R49" s="4">
        <f t="shared" si="2"/>
        <v>38</v>
      </c>
    </row>
    <row r="51" spans="1:18" x14ac:dyDescent="0.25">
      <c r="A51" s="22">
        <v>1</v>
      </c>
      <c r="B51" s="23" t="s">
        <v>48</v>
      </c>
      <c r="C51" s="23" t="s">
        <v>34</v>
      </c>
      <c r="D51" s="23" t="s">
        <v>20</v>
      </c>
      <c r="E51" s="24">
        <f t="shared" ref="E51:E70" si="9">P51 * $J$2 * $J$15</f>
        <v>40</v>
      </c>
      <c r="F51" s="25">
        <f>IF(C51 = "Обычный", $J$11, IF(C51 = "Необычный", $K$11, IF(C51 = "Редкий", $L$11, IF(C51 = "Легендарный", $M$11, 0))))</f>
        <v>250</v>
      </c>
      <c r="I51" s="7" t="s">
        <v>20</v>
      </c>
      <c r="J51" s="4">
        <f>COUNTIF($R$51:$R$71, $J$20 + J5)</f>
        <v>1</v>
      </c>
      <c r="K51" s="4">
        <f>COUNTIF($R$51:$R$71, $J$20 + K5)</f>
        <v>3</v>
      </c>
      <c r="L51" s="4">
        <f>COUNTIF($R$51:$R$71, $J$20 + L5)</f>
        <v>2</v>
      </c>
      <c r="M51" s="4">
        <f>COUNTIF($R$51:$R$71, $J$20 + M5)</f>
        <v>1</v>
      </c>
      <c r="P51" s="1">
        <f>IF(C51 = "Обычный", $J$5, IF(C51 = "Необычный", $K$5, IF(C51 = "Редкий", $L$5, IF(C51 = "Легендарный", $M$5, 0))))</f>
        <v>2</v>
      </c>
      <c r="Q51" s="1">
        <f t="shared" ref="Q51:Q70" si="10">IF(D51 = "Серьезный", $J$20, IF(D51 = "Душевный", $K$20, IF(D51 = "Тусовочный", $L$20, 0)))</f>
        <v>10</v>
      </c>
      <c r="R51" s="4">
        <f t="shared" si="2"/>
        <v>12</v>
      </c>
    </row>
    <row r="52" spans="1:18" x14ac:dyDescent="0.25">
      <c r="A52" s="10">
        <v>2</v>
      </c>
      <c r="B52" s="11" t="s">
        <v>47</v>
      </c>
      <c r="C52" s="11" t="s">
        <v>34</v>
      </c>
      <c r="D52" s="11" t="s">
        <v>21</v>
      </c>
      <c r="E52" s="12">
        <f t="shared" si="9"/>
        <v>40</v>
      </c>
      <c r="F52" s="13">
        <f>IF(C52 = "Обычный", $J$11, IF(C52 = "Необычный", $K$11, IF(C52 = "Редкий", $L$11, IF(C52 = "Легендарный", $M$11, 0))))</f>
        <v>250</v>
      </c>
      <c r="I52" s="7" t="s">
        <v>21</v>
      </c>
      <c r="J52" s="4">
        <f>COUNTIF($R$51:$R$71, $K$20 + J5)</f>
        <v>1</v>
      </c>
      <c r="K52" s="4">
        <f>COUNTIF($R$51:$R$71, $K$20 + K5)</f>
        <v>3</v>
      </c>
      <c r="L52" s="4">
        <f>COUNTIF($R$51:$R$71, $K$20 + L5)</f>
        <v>2</v>
      </c>
      <c r="M52" s="4">
        <f>COUNTIF($R$51:$R$71, $K$20 + M5)</f>
        <v>1</v>
      </c>
      <c r="P52" s="1">
        <f>IF(C52 = "Обычный", $J$5, IF(C52 = "Необычный", $K$5, IF(C52 = "Редкий", $L$5, IF(C52 = "Легендарный", $M$5, 0))))</f>
        <v>2</v>
      </c>
      <c r="Q52" s="1">
        <f t="shared" si="10"/>
        <v>20</v>
      </c>
      <c r="R52" s="4">
        <f t="shared" si="2"/>
        <v>22</v>
      </c>
    </row>
    <row r="53" spans="1:18" x14ac:dyDescent="0.25">
      <c r="A53" s="14">
        <v>3</v>
      </c>
      <c r="B53" s="15" t="s">
        <v>47</v>
      </c>
      <c r="C53" s="15" t="s">
        <v>35</v>
      </c>
      <c r="D53" s="15" t="s">
        <v>58</v>
      </c>
      <c r="E53" s="16">
        <f t="shared" si="9"/>
        <v>80</v>
      </c>
      <c r="F53" s="17">
        <f>IF(C53 = "Обычный", $J$11, IF(C53 = "Необычный", $K$11, IF(C53 = "Редкий", $L$11, IF(C53 = "Легендарный", $M$11, 0))))</f>
        <v>1000</v>
      </c>
      <c r="I53" s="7" t="s">
        <v>58</v>
      </c>
      <c r="J53" s="4">
        <f>COUNTIF($R$51:$R$71, $L$20 + J5)</f>
        <v>1</v>
      </c>
      <c r="K53" s="4">
        <f>COUNTIF($R$51:$R$71, $L$20 + K5)</f>
        <v>3</v>
      </c>
      <c r="L53" s="4">
        <f>COUNTIF($R$51:$R$71, $L$20 + L5)</f>
        <v>2</v>
      </c>
      <c r="M53" s="4">
        <f>COUNTIF($R$51:$R$71, $L$20 + M5)</f>
        <v>1</v>
      </c>
      <c r="P53" s="1">
        <f>IF(C53 = "Обычный", $J$5, IF(C53 = "Необычный", $K$5, IF(C53 = "Редкий", $L$5, IF(C53 = "Легендарный", $M$5, 0))))</f>
        <v>4</v>
      </c>
      <c r="Q53" s="1">
        <f t="shared" si="10"/>
        <v>30</v>
      </c>
      <c r="R53" s="4">
        <f t="shared" si="2"/>
        <v>34</v>
      </c>
    </row>
    <row r="54" spans="1:18" x14ac:dyDescent="0.25">
      <c r="A54" s="14">
        <v>4</v>
      </c>
      <c r="B54" s="15" t="s">
        <v>47</v>
      </c>
      <c r="C54" s="15" t="s">
        <v>35</v>
      </c>
      <c r="D54" s="15" t="s">
        <v>21</v>
      </c>
      <c r="E54" s="16">
        <f t="shared" si="9"/>
        <v>80</v>
      </c>
      <c r="F54" s="17">
        <f>IF(C54 = "Обычный", $J$11, IF(C54 = "Необычный", $K$11, IF(C54 = "Редкий", $L$11, IF(C54 = "Легендарный", $M$11, 0))))</f>
        <v>1000</v>
      </c>
      <c r="P54" s="1">
        <f>IF(C54 = "Обычный", $J$5, IF(C54 = "Необычный", $K$5, IF(C54 = "Редкий", $L$5, IF(C54 = "Легендарный", $M$5, 0))))</f>
        <v>4</v>
      </c>
      <c r="Q54" s="1">
        <f t="shared" si="10"/>
        <v>20</v>
      </c>
      <c r="R54" s="4">
        <f t="shared" si="2"/>
        <v>24</v>
      </c>
    </row>
    <row r="55" spans="1:18" x14ac:dyDescent="0.25">
      <c r="A55" s="18">
        <v>5</v>
      </c>
      <c r="B55" s="19" t="s">
        <v>47</v>
      </c>
      <c r="C55" s="19" t="s">
        <v>36</v>
      </c>
      <c r="D55" s="19" t="s">
        <v>21</v>
      </c>
      <c r="E55" s="20">
        <f t="shared" si="9"/>
        <v>160</v>
      </c>
      <c r="F55" s="21">
        <f>IF(C55 = "Обычный", $J$11, IF(C55 = "Необычный", $K$11, IF(C55 = "Редкий", $L$11, IF(C55 = "Легендарный", $M$11, 0))))</f>
        <v>5000</v>
      </c>
      <c r="P55" s="1">
        <f>IF(C55 = "Обычный", $J$5, IF(C55 = "Необычный", $K$5, IF(C55 = "Редкий", $L$5, IF(C55 = "Легендарный", $M$5, 0))))</f>
        <v>8</v>
      </c>
      <c r="Q55" s="1">
        <f t="shared" si="10"/>
        <v>20</v>
      </c>
      <c r="R55" s="4">
        <f t="shared" si="2"/>
        <v>28</v>
      </c>
    </row>
    <row r="56" spans="1:18" x14ac:dyDescent="0.25">
      <c r="A56" s="10">
        <v>6</v>
      </c>
      <c r="B56" s="11" t="s">
        <v>49</v>
      </c>
      <c r="C56" s="11" t="s">
        <v>34</v>
      </c>
      <c r="D56" s="11" t="s">
        <v>20</v>
      </c>
      <c r="E56" s="12">
        <f t="shared" si="9"/>
        <v>40</v>
      </c>
      <c r="F56" s="13">
        <f>IF(C56 = "Обычный", $J$11, IF(C56 = "Необычный", $K$11, IF(C56 = "Редкий", $L$11, IF(C56 = "Легендарный", $M$11, 0))))</f>
        <v>250</v>
      </c>
      <c r="P56" s="1">
        <f>IF(C56 = "Обычный", $J$5, IF(C56 = "Необычный", $K$5, IF(C56 = "Редкий", $L$5, IF(C56 = "Легендарный", $M$5, 0))))</f>
        <v>2</v>
      </c>
      <c r="Q56" s="1">
        <f t="shared" si="10"/>
        <v>10</v>
      </c>
      <c r="R56" s="4">
        <f t="shared" si="2"/>
        <v>12</v>
      </c>
    </row>
    <row r="57" spans="1:18" x14ac:dyDescent="0.25">
      <c r="A57" s="18">
        <v>7</v>
      </c>
      <c r="B57" s="19" t="s">
        <v>49</v>
      </c>
      <c r="C57" s="19" t="s">
        <v>35</v>
      </c>
      <c r="D57" s="19" t="s">
        <v>21</v>
      </c>
      <c r="E57" s="20">
        <f t="shared" si="9"/>
        <v>80</v>
      </c>
      <c r="F57" s="21">
        <f>IF(C57 = "Обычный", $J$11, IF(C57 = "Необычный", $K$11, IF(C57 = "Редкий", $L$11, IF(C57 = "Легендарный", $M$11, 0))))</f>
        <v>1000</v>
      </c>
      <c r="P57" s="1">
        <f>IF(C57 = "Обычный", $J$5, IF(C57 = "Необычный", $K$5, IF(C57 = "Редкий", $L$5, IF(C57 = "Легендарный", $M$5, 0))))</f>
        <v>4</v>
      </c>
      <c r="Q57" s="1">
        <f t="shared" si="10"/>
        <v>20</v>
      </c>
      <c r="R57" s="4">
        <f t="shared" si="2"/>
        <v>24</v>
      </c>
    </row>
    <row r="58" spans="1:18" x14ac:dyDescent="0.25">
      <c r="A58" s="10">
        <v>8</v>
      </c>
      <c r="B58" s="11" t="s">
        <v>50</v>
      </c>
      <c r="C58" s="11" t="s">
        <v>35</v>
      </c>
      <c r="D58" s="11" t="s">
        <v>20</v>
      </c>
      <c r="E58" s="12">
        <f t="shared" si="9"/>
        <v>80</v>
      </c>
      <c r="F58" s="13">
        <f>IF(C58 = "Обычный", $J$11, IF(C58 = "Необычный", $K$11, IF(C58 = "Редкий", $L$11, IF(C58 = "Легендарный", $M$11, 0))))</f>
        <v>1000</v>
      </c>
      <c r="P58" s="1">
        <f>IF(C58 = "Обычный", $J$5, IF(C58 = "Необычный", $K$5, IF(C58 = "Редкий", $L$5, IF(C58 = "Легендарный", $M$5, 0))))</f>
        <v>4</v>
      </c>
      <c r="Q58" s="1">
        <f t="shared" si="10"/>
        <v>10</v>
      </c>
      <c r="R58" s="4">
        <f t="shared" si="2"/>
        <v>14</v>
      </c>
    </row>
    <row r="59" spans="1:18" x14ac:dyDescent="0.25">
      <c r="A59" s="18">
        <v>9</v>
      </c>
      <c r="B59" s="19" t="s">
        <v>50</v>
      </c>
      <c r="C59" s="19" t="s">
        <v>35</v>
      </c>
      <c r="D59" s="19" t="s">
        <v>20</v>
      </c>
      <c r="E59" s="20">
        <f t="shared" si="9"/>
        <v>80</v>
      </c>
      <c r="F59" s="21">
        <f>IF(C59 = "Обычный", $J$11, IF(C59 = "Необычный", $K$11, IF(C59 = "Редкий", $L$11, IF(C59 = "Легендарный", $M$11, 0))))</f>
        <v>1000</v>
      </c>
      <c r="P59" s="1">
        <f>IF(C59 = "Обычный", $J$5, IF(C59 = "Необычный", $K$5, IF(C59 = "Редкий", $L$5, IF(C59 = "Легендарный", $M$5, 0))))</f>
        <v>4</v>
      </c>
      <c r="Q59" s="1">
        <f t="shared" si="10"/>
        <v>10</v>
      </c>
      <c r="R59" s="4">
        <f t="shared" si="2"/>
        <v>14</v>
      </c>
    </row>
    <row r="60" spans="1:18" x14ac:dyDescent="0.25">
      <c r="A60" s="10">
        <v>10</v>
      </c>
      <c r="B60" s="11" t="s">
        <v>51</v>
      </c>
      <c r="C60" s="11" t="s">
        <v>33</v>
      </c>
      <c r="D60" s="11" t="s">
        <v>58</v>
      </c>
      <c r="E60" s="12">
        <f t="shared" si="9"/>
        <v>20</v>
      </c>
      <c r="F60" s="13">
        <f>IF(C60 = "Обычный", $J$11, IF(C60 = "Необычный", $K$11, IF(C60 = "Редкий", $L$11, IF(C60 = "Легендарный", $M$11, 0))))</f>
        <v>100</v>
      </c>
      <c r="P60" s="1">
        <f>IF(C60 = "Обычный", $J$5, IF(C60 = "Необычный", $K$5, IF(C60 = "Редкий", $L$5, IF(C60 = "Легендарный", $M$5, 0))))</f>
        <v>1</v>
      </c>
      <c r="Q60" s="1">
        <f t="shared" si="10"/>
        <v>30</v>
      </c>
      <c r="R60" s="4">
        <f t="shared" si="2"/>
        <v>31</v>
      </c>
    </row>
    <row r="61" spans="1:18" x14ac:dyDescent="0.25">
      <c r="A61" s="14">
        <v>11</v>
      </c>
      <c r="B61" s="15" t="s">
        <v>51</v>
      </c>
      <c r="C61" s="15" t="s">
        <v>34</v>
      </c>
      <c r="D61" s="15" t="s">
        <v>58</v>
      </c>
      <c r="E61" s="16">
        <f t="shared" si="9"/>
        <v>40</v>
      </c>
      <c r="F61" s="17">
        <f>IF(C61 = "Обычный", $J$11, IF(C61 = "Необычный", $K$11, IF(C61 = "Редкий", $L$11, IF(C61 = "Легендарный", $M$11, 0))))</f>
        <v>250</v>
      </c>
      <c r="P61" s="1">
        <f>IF(C61 = "Обычный", $J$5, IF(C61 = "Необычный", $K$5, IF(C61 = "Редкий", $L$5, IF(C61 = "Легендарный", $M$5, 0))))</f>
        <v>2</v>
      </c>
      <c r="Q61" s="1">
        <f t="shared" si="10"/>
        <v>30</v>
      </c>
      <c r="R61" s="4">
        <f t="shared" si="2"/>
        <v>32</v>
      </c>
    </row>
    <row r="62" spans="1:18" x14ac:dyDescent="0.25">
      <c r="A62" s="18">
        <v>12</v>
      </c>
      <c r="B62" s="19" t="s">
        <v>51</v>
      </c>
      <c r="C62" s="19" t="s">
        <v>34</v>
      </c>
      <c r="D62" s="19" t="s">
        <v>58</v>
      </c>
      <c r="E62" s="20">
        <f t="shared" si="9"/>
        <v>40</v>
      </c>
      <c r="F62" s="21">
        <f>IF(C62 = "Обычный", $J$11, IF(C62 = "Необычный", $K$11, IF(C62 = "Редкий", $L$11, IF(C62 = "Легендарный", $M$11, 0))))</f>
        <v>250</v>
      </c>
      <c r="P62" s="1">
        <f>IF(C62 = "Обычный", $J$5, IF(C62 = "Необычный", $K$5, IF(C62 = "Редкий", $L$5, IF(C62 = "Легендарный", $M$5, 0))))</f>
        <v>2</v>
      </c>
      <c r="Q62" s="1">
        <f t="shared" si="10"/>
        <v>30</v>
      </c>
      <c r="R62" s="4">
        <f t="shared" si="2"/>
        <v>32</v>
      </c>
    </row>
    <row r="63" spans="1:18" x14ac:dyDescent="0.25">
      <c r="A63" s="10">
        <v>13</v>
      </c>
      <c r="B63" s="11" t="s">
        <v>52</v>
      </c>
      <c r="C63" s="11" t="s">
        <v>33</v>
      </c>
      <c r="D63" s="11" t="s">
        <v>21</v>
      </c>
      <c r="E63" s="12">
        <f t="shared" si="9"/>
        <v>20</v>
      </c>
      <c r="F63" s="13">
        <f>IF(C63 = "Обычный", $J$11, IF(C63 = "Необычный", $K$11, IF(C63 = "Редкий", $L$11, IF(C63 = "Легендарный", $M$11, 0))))</f>
        <v>100</v>
      </c>
      <c r="P63" s="1">
        <f>IF(C63 = "Обычный", $J$5, IF(C63 = "Необычный", $K$5, IF(C63 = "Редкий", $L$5, IF(C63 = "Легендарный", $M$5, 0))))</f>
        <v>1</v>
      </c>
      <c r="Q63" s="1">
        <f t="shared" si="10"/>
        <v>20</v>
      </c>
      <c r="R63" s="4">
        <f t="shared" si="2"/>
        <v>21</v>
      </c>
    </row>
    <row r="64" spans="1:18" x14ac:dyDescent="0.25">
      <c r="A64" s="14">
        <v>14</v>
      </c>
      <c r="B64" s="15" t="s">
        <v>52</v>
      </c>
      <c r="C64" s="15" t="s">
        <v>34</v>
      </c>
      <c r="D64" s="15" t="s">
        <v>58</v>
      </c>
      <c r="E64" s="16">
        <f t="shared" si="9"/>
        <v>40</v>
      </c>
      <c r="F64" s="17">
        <f>IF(C64 = "Обычный", $J$11, IF(C64 = "Необычный", $K$11, IF(C64 = "Редкий", $L$11, IF(C64 = "Легендарный", $M$11, 0))))</f>
        <v>250</v>
      </c>
      <c r="P64" s="1">
        <f>IF(C64 = "Обычный", $J$5, IF(C64 = "Необычный", $K$5, IF(C64 = "Редкий", $L$5, IF(C64 = "Легендарный", $M$5, 0))))</f>
        <v>2</v>
      </c>
      <c r="Q64" s="1">
        <f t="shared" si="10"/>
        <v>30</v>
      </c>
      <c r="R64" s="4">
        <f t="shared" si="2"/>
        <v>32</v>
      </c>
    </row>
    <row r="65" spans="1:18" x14ac:dyDescent="0.25">
      <c r="A65" s="18">
        <v>15</v>
      </c>
      <c r="B65" s="19" t="s">
        <v>52</v>
      </c>
      <c r="C65" s="19" t="s">
        <v>34</v>
      </c>
      <c r="D65" s="19" t="s">
        <v>21</v>
      </c>
      <c r="E65" s="20">
        <f t="shared" si="9"/>
        <v>40</v>
      </c>
      <c r="F65" s="21">
        <f>IF(C65 = "Обычный", $J$11, IF(C65 = "Необычный", $K$11, IF(C65 = "Редкий", $L$11, IF(C65 = "Легендарный", $M$11, 0))))</f>
        <v>250</v>
      </c>
      <c r="P65" s="1">
        <f>IF(C65 = "Обычный", $J$5, IF(C65 = "Необычный", $K$5, IF(C65 = "Редкий", $L$5, IF(C65 = "Легендарный", $M$5, 0))))</f>
        <v>2</v>
      </c>
      <c r="Q65" s="1">
        <f t="shared" si="10"/>
        <v>20</v>
      </c>
      <c r="R65" s="4">
        <f t="shared" si="2"/>
        <v>22</v>
      </c>
    </row>
    <row r="66" spans="1:18" x14ac:dyDescent="0.25">
      <c r="A66" s="10">
        <v>16</v>
      </c>
      <c r="B66" s="11" t="s">
        <v>53</v>
      </c>
      <c r="C66" s="11" t="s">
        <v>34</v>
      </c>
      <c r="D66" s="11" t="s">
        <v>21</v>
      </c>
      <c r="E66" s="12">
        <f t="shared" si="9"/>
        <v>40</v>
      </c>
      <c r="F66" s="13">
        <f>IF(C66 = "Обычный", $J$11, IF(C66 = "Необычный", $K$11, IF(C66 = "Редкий", $L$11, IF(C66 = "Легендарный", $M$11, 0))))</f>
        <v>250</v>
      </c>
      <c r="P66" s="1">
        <f>IF(C66 = "Обычный", $J$5, IF(C66 = "Необычный", $K$5, IF(C66 = "Редкий", $L$5, IF(C66 = "Легендарный", $M$5, 0))))</f>
        <v>2</v>
      </c>
      <c r="Q66" s="1">
        <f t="shared" si="10"/>
        <v>20</v>
      </c>
      <c r="R66" s="4">
        <f t="shared" si="2"/>
        <v>22</v>
      </c>
    </row>
    <row r="67" spans="1:18" x14ac:dyDescent="0.25">
      <c r="A67" s="14">
        <v>17</v>
      </c>
      <c r="B67" s="15" t="s">
        <v>53</v>
      </c>
      <c r="C67" s="15" t="s">
        <v>35</v>
      </c>
      <c r="D67" s="15" t="s">
        <v>58</v>
      </c>
      <c r="E67" s="16">
        <f t="shared" si="9"/>
        <v>80</v>
      </c>
      <c r="F67" s="17">
        <f>IF(C67 = "Обычный", $J$11, IF(C67 = "Необычный", $K$11, IF(C67 = "Редкий", $L$11, IF(C67 = "Легендарный", $M$11, 0))))</f>
        <v>1000</v>
      </c>
      <c r="P67" s="1">
        <f>IF(C67 = "Обычный", $J$5, IF(C67 = "Необычный", $K$5, IF(C67 = "Редкий", $L$5, IF(C67 = "Легендарный", $M$5, 0))))</f>
        <v>4</v>
      </c>
      <c r="Q67" s="1">
        <f t="shared" si="10"/>
        <v>30</v>
      </c>
      <c r="R67" s="4">
        <f t="shared" ref="R67:R71" si="11">P67 + Q67</f>
        <v>34</v>
      </c>
    </row>
    <row r="68" spans="1:18" x14ac:dyDescent="0.25">
      <c r="A68" s="18">
        <v>18</v>
      </c>
      <c r="B68" s="19" t="s">
        <v>53</v>
      </c>
      <c r="C68" s="19" t="s">
        <v>36</v>
      </c>
      <c r="D68" s="19" t="s">
        <v>58</v>
      </c>
      <c r="E68" s="20">
        <f t="shared" si="9"/>
        <v>160</v>
      </c>
      <c r="F68" s="21">
        <f>IF(C68 = "Обычный", $J$11, IF(C68 = "Необычный", $K$11, IF(C68 = "Редкий", $L$11, IF(C68 = "Легендарный", $M$11, 0))))</f>
        <v>5000</v>
      </c>
      <c r="P68" s="1">
        <f>IF(C68 = "Обычный", $J$5, IF(C68 = "Необычный", $K$5, IF(C68 = "Редкий", $L$5, IF(C68 = "Легендарный", $M$5, 0))))</f>
        <v>8</v>
      </c>
      <c r="Q68" s="1">
        <f t="shared" si="10"/>
        <v>30</v>
      </c>
      <c r="R68" s="4">
        <f t="shared" si="11"/>
        <v>38</v>
      </c>
    </row>
    <row r="69" spans="1:18" x14ac:dyDescent="0.25">
      <c r="A69" s="10">
        <v>19</v>
      </c>
      <c r="B69" s="11" t="s">
        <v>54</v>
      </c>
      <c r="C69" s="11" t="s">
        <v>33</v>
      </c>
      <c r="D69" s="11" t="s">
        <v>20</v>
      </c>
      <c r="E69" s="12">
        <f t="shared" si="9"/>
        <v>20</v>
      </c>
      <c r="F69" s="13">
        <f>IF(C69 = "Обычный", $J$11, IF(C69 = "Необычный", $K$11, IF(C69 = "Редкий", $L$11, IF(C69 = "Легендарный", $M$11, 0))))</f>
        <v>100</v>
      </c>
      <c r="P69" s="1">
        <f>IF(C69 = "Обычный", $J$5, IF(C69 = "Необычный", $K$5, IF(C69 = "Редкий", $L$5, IF(C69 = "Легендарный", $M$5, 0))))</f>
        <v>1</v>
      </c>
      <c r="Q69" s="1">
        <f t="shared" si="10"/>
        <v>10</v>
      </c>
      <c r="R69" s="4">
        <f t="shared" si="11"/>
        <v>11</v>
      </c>
    </row>
    <row r="70" spans="1:18" x14ac:dyDescent="0.25">
      <c r="A70" s="18">
        <v>20</v>
      </c>
      <c r="B70" s="19" t="s">
        <v>54</v>
      </c>
      <c r="C70" s="19" t="s">
        <v>34</v>
      </c>
      <c r="D70" s="19" t="s">
        <v>20</v>
      </c>
      <c r="E70" s="20">
        <f t="shared" si="9"/>
        <v>40</v>
      </c>
      <c r="F70" s="21">
        <f>IF(C70 = "Обычный", $J$11, IF(C70 = "Необычный", $K$11, IF(C70 = "Редкий", $L$11, IF(C70 = "Легендарный", $M$11, 0))))</f>
        <v>250</v>
      </c>
      <c r="P70" s="1">
        <f>IF(C70 = "Обычный", $J$5, IF(C70 = "Необычный", $K$5, IF(C70 = "Редкий", $L$5, IF(C70 = "Легендарный", $M$5, 0))))</f>
        <v>2</v>
      </c>
      <c r="Q70" s="1">
        <f t="shared" si="10"/>
        <v>10</v>
      </c>
      <c r="R70" s="4">
        <f t="shared" si="11"/>
        <v>12</v>
      </c>
    </row>
    <row r="71" spans="1:18" x14ac:dyDescent="0.25">
      <c r="A71" s="22">
        <v>21</v>
      </c>
      <c r="B71" s="23" t="s">
        <v>55</v>
      </c>
      <c r="C71" s="23" t="s">
        <v>36</v>
      </c>
      <c r="D71" s="23" t="s">
        <v>20</v>
      </c>
      <c r="E71" s="24">
        <f>P71 * $J$2 * $J$15</f>
        <v>160</v>
      </c>
      <c r="F71" s="25">
        <f>IF(C71 = "Обычный", $J$11, IF(C71 = "Необычный", $K$11, IF(C71 = "Редкий", $L$11, IF(C71 = "Легендарный", $M$11, 0))))</f>
        <v>5000</v>
      </c>
      <c r="P71" s="1">
        <f>IF(C71 = "Обычный", $J$5, IF(C71 = "Необычный", $K$5, IF(C71 = "Редкий", $L$5, IF(C71 = "Легендарный", $M$5, 0))))</f>
        <v>8</v>
      </c>
      <c r="Q71" s="1">
        <f>IF(D71 = "Серьезный", $J$20, IF(D71 = "Душевный", $K$20, IF(D71 = "Тусовочный", $L$20, 0)))</f>
        <v>10</v>
      </c>
      <c r="R71" s="4">
        <f>P71 + Q71</f>
        <v>18</v>
      </c>
    </row>
    <row r="72" spans="1:18" x14ac:dyDescent="0.25">
      <c r="E72" s="12"/>
      <c r="F72" s="16"/>
    </row>
    <row r="73" spans="1:18" x14ac:dyDescent="0.25">
      <c r="A73" s="10">
        <v>1</v>
      </c>
      <c r="B73" s="11" t="s">
        <v>22</v>
      </c>
      <c r="C73" s="11" t="s">
        <v>35</v>
      </c>
      <c r="D73" s="11" t="s">
        <v>20</v>
      </c>
      <c r="E73" s="12">
        <f t="shared" ref="E72:E99" si="12">P73 * $J$2 * $J$15</f>
        <v>80</v>
      </c>
      <c r="F73" s="13">
        <f t="shared" ref="F72:F99" si="13">IF(C73 = "Обычный", $J$11, IF(C73 = "Необычный", $K$11, IF(C73 = "Редкий", $L$11, IF(C73 = "Легендарный", $M$11, 0))))</f>
        <v>1000</v>
      </c>
      <c r="I73" s="7" t="s">
        <v>20</v>
      </c>
      <c r="J73" s="4">
        <f>COUNTIF($R$73:$R$99, $J$20 + J$5)</f>
        <v>1</v>
      </c>
      <c r="K73" s="4">
        <f t="shared" ref="K73:M73" si="14">COUNTIF($R$73:$R$99, $J$20 + K$5)</f>
        <v>4</v>
      </c>
      <c r="L73" s="4">
        <f t="shared" si="14"/>
        <v>3</v>
      </c>
      <c r="M73" s="4">
        <f t="shared" si="14"/>
        <v>1</v>
      </c>
      <c r="P73" s="1">
        <f t="shared" ref="P72:P99" si="15">IF(C73 = "Обычный", $J$5, IF(C73 = "Необычный", $K$5, IF(C73 = "Редкий", $L$5, IF(C73 = "Легендарный", $M$5, 0))))</f>
        <v>4</v>
      </c>
      <c r="Q73" s="1">
        <f t="shared" ref="Q72:Q99" si="16">IF(D73 = "Серьезный", $J$20, IF(D73 = "Душевный", $K$20, IF(D73 = "Тусовочный", $L$20, 0)))</f>
        <v>10</v>
      </c>
      <c r="R73" s="4">
        <f t="shared" ref="R72:R99" si="17">P73 + Q73</f>
        <v>14</v>
      </c>
    </row>
    <row r="74" spans="1:18" x14ac:dyDescent="0.25">
      <c r="A74" s="18">
        <v>2</v>
      </c>
      <c r="B74" s="19" t="s">
        <v>22</v>
      </c>
      <c r="C74" s="19" t="s">
        <v>36</v>
      </c>
      <c r="D74" s="19" t="s">
        <v>20</v>
      </c>
      <c r="E74" s="20">
        <f t="shared" si="12"/>
        <v>160</v>
      </c>
      <c r="F74" s="21">
        <f t="shared" si="13"/>
        <v>5000</v>
      </c>
      <c r="I74" s="7" t="s">
        <v>21</v>
      </c>
      <c r="J74" s="4">
        <f>COUNTIF($R$73:$R$99, $K$20 + J$5)</f>
        <v>1</v>
      </c>
      <c r="K74" s="4">
        <f t="shared" ref="K74:M74" si="18">COUNTIF($R$73:$R$99, $K$20 + K$5)</f>
        <v>4</v>
      </c>
      <c r="L74" s="4">
        <f t="shared" si="18"/>
        <v>3</v>
      </c>
      <c r="M74" s="4">
        <f t="shared" si="18"/>
        <v>1</v>
      </c>
      <c r="P74" s="1">
        <f t="shared" si="15"/>
        <v>8</v>
      </c>
      <c r="Q74" s="1">
        <f t="shared" si="16"/>
        <v>10</v>
      </c>
      <c r="R74" s="4">
        <f t="shared" si="17"/>
        <v>18</v>
      </c>
    </row>
    <row r="75" spans="1:18" x14ac:dyDescent="0.25">
      <c r="A75" s="10">
        <v>3</v>
      </c>
      <c r="B75" s="11" t="s">
        <v>61</v>
      </c>
      <c r="C75" s="11" t="s">
        <v>34</v>
      </c>
      <c r="D75" s="11" t="s">
        <v>20</v>
      </c>
      <c r="E75" s="12">
        <f t="shared" si="12"/>
        <v>40</v>
      </c>
      <c r="F75" s="13">
        <f t="shared" si="13"/>
        <v>250</v>
      </c>
      <c r="I75" s="7" t="s">
        <v>58</v>
      </c>
      <c r="J75" s="4">
        <f>COUNTIF($R$73:$R$99, $L$20 + J$5)</f>
        <v>1</v>
      </c>
      <c r="K75" s="4">
        <f t="shared" ref="K75:M75" si="19">COUNTIF($R$73:$R$99, $L$20 + K$5)</f>
        <v>4</v>
      </c>
      <c r="L75" s="4">
        <f t="shared" si="19"/>
        <v>3</v>
      </c>
      <c r="M75" s="4">
        <f t="shared" si="19"/>
        <v>1</v>
      </c>
      <c r="P75" s="1">
        <f t="shared" si="15"/>
        <v>2</v>
      </c>
      <c r="Q75" s="1">
        <f t="shared" si="16"/>
        <v>10</v>
      </c>
      <c r="R75" s="4">
        <f t="shared" si="17"/>
        <v>12</v>
      </c>
    </row>
    <row r="76" spans="1:18" x14ac:dyDescent="0.25">
      <c r="A76" s="18">
        <v>4</v>
      </c>
      <c r="B76" s="19" t="s">
        <v>61</v>
      </c>
      <c r="C76" s="19" t="s">
        <v>35</v>
      </c>
      <c r="D76" s="19" t="s">
        <v>21</v>
      </c>
      <c r="E76" s="20">
        <f t="shared" si="12"/>
        <v>80</v>
      </c>
      <c r="F76" s="21">
        <f t="shared" si="13"/>
        <v>1000</v>
      </c>
      <c r="P76" s="1">
        <f t="shared" si="15"/>
        <v>4</v>
      </c>
      <c r="Q76" s="1">
        <f t="shared" si="16"/>
        <v>20</v>
      </c>
      <c r="R76" s="4">
        <f t="shared" si="17"/>
        <v>24</v>
      </c>
    </row>
    <row r="77" spans="1:18" x14ac:dyDescent="0.25">
      <c r="A77" s="10">
        <v>5</v>
      </c>
      <c r="B77" s="11" t="s">
        <v>23</v>
      </c>
      <c r="C77" s="11" t="s">
        <v>33</v>
      </c>
      <c r="D77" s="11" t="s">
        <v>58</v>
      </c>
      <c r="E77" s="12">
        <f t="shared" si="12"/>
        <v>20</v>
      </c>
      <c r="F77" s="13">
        <f t="shared" si="13"/>
        <v>100</v>
      </c>
      <c r="P77" s="1">
        <f t="shared" si="15"/>
        <v>1</v>
      </c>
      <c r="Q77" s="1">
        <f t="shared" si="16"/>
        <v>30</v>
      </c>
      <c r="R77" s="4">
        <f t="shared" si="17"/>
        <v>31</v>
      </c>
    </row>
    <row r="78" spans="1:18" x14ac:dyDescent="0.25">
      <c r="A78" s="14">
        <v>6</v>
      </c>
      <c r="B78" s="15" t="s">
        <v>23</v>
      </c>
      <c r="C78" s="15" t="s">
        <v>34</v>
      </c>
      <c r="D78" s="15" t="s">
        <v>21</v>
      </c>
      <c r="E78" s="16">
        <f t="shared" si="12"/>
        <v>40</v>
      </c>
      <c r="F78" s="17">
        <f t="shared" si="13"/>
        <v>250</v>
      </c>
      <c r="P78" s="1">
        <f t="shared" si="15"/>
        <v>2</v>
      </c>
      <c r="Q78" s="1">
        <f t="shared" si="16"/>
        <v>20</v>
      </c>
      <c r="R78" s="4">
        <f t="shared" si="17"/>
        <v>22</v>
      </c>
    </row>
    <row r="79" spans="1:18" x14ac:dyDescent="0.25">
      <c r="A79" s="18">
        <v>7</v>
      </c>
      <c r="B79" s="19" t="s">
        <v>23</v>
      </c>
      <c r="C79" s="19" t="s">
        <v>35</v>
      </c>
      <c r="D79" s="19" t="s">
        <v>58</v>
      </c>
      <c r="E79" s="20">
        <f t="shared" si="12"/>
        <v>80</v>
      </c>
      <c r="F79" s="21">
        <f t="shared" si="13"/>
        <v>1000</v>
      </c>
      <c r="P79" s="1">
        <f t="shared" si="15"/>
        <v>4</v>
      </c>
      <c r="Q79" s="1">
        <f t="shared" si="16"/>
        <v>30</v>
      </c>
      <c r="R79" s="4">
        <f t="shared" si="17"/>
        <v>34</v>
      </c>
    </row>
    <row r="80" spans="1:18" x14ac:dyDescent="0.25">
      <c r="A80" s="10">
        <v>8</v>
      </c>
      <c r="B80" s="11" t="s">
        <v>24</v>
      </c>
      <c r="C80" s="11" t="s">
        <v>34</v>
      </c>
      <c r="D80" s="11" t="s">
        <v>20</v>
      </c>
      <c r="E80" s="12">
        <f t="shared" si="12"/>
        <v>40</v>
      </c>
      <c r="F80" s="13">
        <f t="shared" si="13"/>
        <v>250</v>
      </c>
      <c r="P80" s="1">
        <f t="shared" si="15"/>
        <v>2</v>
      </c>
      <c r="Q80" s="1">
        <f t="shared" si="16"/>
        <v>10</v>
      </c>
      <c r="R80" s="4">
        <f t="shared" si="17"/>
        <v>12</v>
      </c>
    </row>
    <row r="81" spans="1:18" x14ac:dyDescent="0.25">
      <c r="A81" s="14">
        <v>9</v>
      </c>
      <c r="B81" s="15" t="s">
        <v>24</v>
      </c>
      <c r="C81" s="15" t="s">
        <v>34</v>
      </c>
      <c r="D81" s="15" t="s">
        <v>20</v>
      </c>
      <c r="E81" s="16">
        <f t="shared" si="12"/>
        <v>40</v>
      </c>
      <c r="F81" s="17">
        <f t="shared" si="13"/>
        <v>250</v>
      </c>
      <c r="P81" s="1">
        <f t="shared" si="15"/>
        <v>2</v>
      </c>
      <c r="Q81" s="1">
        <f t="shared" si="16"/>
        <v>10</v>
      </c>
      <c r="R81" s="4">
        <f t="shared" si="17"/>
        <v>12</v>
      </c>
    </row>
    <row r="82" spans="1:18" x14ac:dyDescent="0.25">
      <c r="A82" s="14">
        <v>10</v>
      </c>
      <c r="B82" s="15" t="s">
        <v>24</v>
      </c>
      <c r="C82" s="15" t="s">
        <v>35</v>
      </c>
      <c r="D82" s="15" t="s">
        <v>21</v>
      </c>
      <c r="E82" s="16">
        <f t="shared" si="12"/>
        <v>80</v>
      </c>
      <c r="F82" s="17">
        <f t="shared" si="13"/>
        <v>1000</v>
      </c>
      <c r="P82" s="1">
        <f t="shared" si="15"/>
        <v>4</v>
      </c>
      <c r="Q82" s="1">
        <f t="shared" si="16"/>
        <v>20</v>
      </c>
      <c r="R82" s="4">
        <f t="shared" si="17"/>
        <v>24</v>
      </c>
    </row>
    <row r="83" spans="1:18" x14ac:dyDescent="0.25">
      <c r="A83" s="14">
        <v>11</v>
      </c>
      <c r="B83" s="15" t="s">
        <v>24</v>
      </c>
      <c r="C83" s="15" t="s">
        <v>35</v>
      </c>
      <c r="D83" s="15" t="s">
        <v>20</v>
      </c>
      <c r="E83" s="16">
        <f t="shared" si="12"/>
        <v>80</v>
      </c>
      <c r="F83" s="17">
        <f t="shared" si="13"/>
        <v>1000</v>
      </c>
      <c r="P83" s="1">
        <f t="shared" si="15"/>
        <v>4</v>
      </c>
      <c r="Q83" s="1">
        <f t="shared" si="16"/>
        <v>10</v>
      </c>
      <c r="R83" s="4">
        <f t="shared" si="17"/>
        <v>14</v>
      </c>
    </row>
    <row r="84" spans="1:18" x14ac:dyDescent="0.25">
      <c r="A84" s="18">
        <v>12</v>
      </c>
      <c r="B84" s="19" t="s">
        <v>24</v>
      </c>
      <c r="C84" s="19" t="s">
        <v>36</v>
      </c>
      <c r="D84" s="19" t="s">
        <v>21</v>
      </c>
      <c r="E84" s="20">
        <f t="shared" si="12"/>
        <v>160</v>
      </c>
      <c r="F84" s="21">
        <f t="shared" si="13"/>
        <v>5000</v>
      </c>
      <c r="P84" s="1">
        <f t="shared" si="15"/>
        <v>8</v>
      </c>
      <c r="Q84" s="1">
        <f t="shared" si="16"/>
        <v>20</v>
      </c>
      <c r="R84" s="4">
        <f t="shared" si="17"/>
        <v>28</v>
      </c>
    </row>
    <row r="85" spans="1:18" x14ac:dyDescent="0.25">
      <c r="A85" s="10">
        <v>13</v>
      </c>
      <c r="B85" s="11" t="s">
        <v>25</v>
      </c>
      <c r="C85" s="11" t="s">
        <v>33</v>
      </c>
      <c r="D85" s="11" t="s">
        <v>20</v>
      </c>
      <c r="E85" s="12">
        <f t="shared" si="12"/>
        <v>20</v>
      </c>
      <c r="F85" s="13">
        <f t="shared" si="13"/>
        <v>100</v>
      </c>
      <c r="P85" s="1">
        <f t="shared" si="15"/>
        <v>1</v>
      </c>
      <c r="Q85" s="1">
        <f t="shared" si="16"/>
        <v>10</v>
      </c>
      <c r="R85" s="4">
        <f t="shared" si="17"/>
        <v>11</v>
      </c>
    </row>
    <row r="86" spans="1:18" x14ac:dyDescent="0.25">
      <c r="A86" s="14">
        <v>14</v>
      </c>
      <c r="B86" s="15" t="s">
        <v>25</v>
      </c>
      <c r="C86" s="15" t="s">
        <v>34</v>
      </c>
      <c r="D86" s="15" t="s">
        <v>58</v>
      </c>
      <c r="E86" s="16">
        <f t="shared" si="12"/>
        <v>40</v>
      </c>
      <c r="F86" s="17">
        <f t="shared" si="13"/>
        <v>250</v>
      </c>
      <c r="P86" s="1">
        <f t="shared" si="15"/>
        <v>2</v>
      </c>
      <c r="Q86" s="1">
        <f t="shared" si="16"/>
        <v>30</v>
      </c>
      <c r="R86" s="4">
        <f t="shared" si="17"/>
        <v>32</v>
      </c>
    </row>
    <row r="87" spans="1:18" x14ac:dyDescent="0.25">
      <c r="A87" s="14">
        <v>15</v>
      </c>
      <c r="B87" s="15" t="s">
        <v>25</v>
      </c>
      <c r="C87" s="15" t="s">
        <v>34</v>
      </c>
      <c r="D87" s="15" t="s">
        <v>58</v>
      </c>
      <c r="E87" s="16">
        <f t="shared" si="12"/>
        <v>40</v>
      </c>
      <c r="F87" s="17">
        <f t="shared" si="13"/>
        <v>250</v>
      </c>
      <c r="P87" s="1">
        <f t="shared" si="15"/>
        <v>2</v>
      </c>
      <c r="Q87" s="1">
        <f t="shared" si="16"/>
        <v>30</v>
      </c>
      <c r="R87" s="4">
        <f t="shared" si="17"/>
        <v>32</v>
      </c>
    </row>
    <row r="88" spans="1:18" x14ac:dyDescent="0.25">
      <c r="A88" s="18">
        <v>16</v>
      </c>
      <c r="B88" s="19" t="s">
        <v>25</v>
      </c>
      <c r="C88" s="19" t="s">
        <v>35</v>
      </c>
      <c r="D88" s="19" t="s">
        <v>58</v>
      </c>
      <c r="E88" s="20">
        <f t="shared" si="12"/>
        <v>80</v>
      </c>
      <c r="F88" s="21">
        <f t="shared" si="13"/>
        <v>1000</v>
      </c>
      <c r="P88" s="1">
        <f t="shared" si="15"/>
        <v>4</v>
      </c>
      <c r="Q88" s="1">
        <f t="shared" si="16"/>
        <v>30</v>
      </c>
      <c r="R88" s="4">
        <f t="shared" si="17"/>
        <v>34</v>
      </c>
    </row>
    <row r="89" spans="1:18" x14ac:dyDescent="0.25">
      <c r="A89" s="10">
        <v>17</v>
      </c>
      <c r="B89" s="11" t="s">
        <v>60</v>
      </c>
      <c r="C89" s="11" t="s">
        <v>33</v>
      </c>
      <c r="D89" s="11" t="s">
        <v>21</v>
      </c>
      <c r="E89" s="12">
        <f t="shared" si="12"/>
        <v>20</v>
      </c>
      <c r="F89" s="13">
        <f t="shared" si="13"/>
        <v>100</v>
      </c>
      <c r="P89" s="1">
        <f t="shared" si="15"/>
        <v>1</v>
      </c>
      <c r="Q89" s="1">
        <f t="shared" si="16"/>
        <v>20</v>
      </c>
      <c r="R89" s="4">
        <f t="shared" si="17"/>
        <v>21</v>
      </c>
    </row>
    <row r="90" spans="1:18" x14ac:dyDescent="0.25">
      <c r="A90" s="14">
        <v>18</v>
      </c>
      <c r="B90" s="15" t="s">
        <v>60</v>
      </c>
      <c r="C90" s="15" t="s">
        <v>34</v>
      </c>
      <c r="D90" s="15" t="s">
        <v>21</v>
      </c>
      <c r="E90" s="16">
        <f t="shared" si="12"/>
        <v>40</v>
      </c>
      <c r="F90" s="17">
        <f t="shared" si="13"/>
        <v>250</v>
      </c>
      <c r="P90" s="1">
        <f t="shared" si="15"/>
        <v>2</v>
      </c>
      <c r="Q90" s="1">
        <f t="shared" si="16"/>
        <v>20</v>
      </c>
      <c r="R90" s="4">
        <f t="shared" si="17"/>
        <v>22</v>
      </c>
    </row>
    <row r="91" spans="1:18" x14ac:dyDescent="0.25">
      <c r="A91" s="18">
        <v>19</v>
      </c>
      <c r="B91" s="19" t="s">
        <v>60</v>
      </c>
      <c r="C91" s="19" t="s">
        <v>34</v>
      </c>
      <c r="D91" s="19" t="s">
        <v>20</v>
      </c>
      <c r="E91" s="20">
        <f t="shared" si="12"/>
        <v>40</v>
      </c>
      <c r="F91" s="21">
        <f t="shared" si="13"/>
        <v>250</v>
      </c>
      <c r="P91" s="1">
        <f t="shared" si="15"/>
        <v>2</v>
      </c>
      <c r="Q91" s="1">
        <f t="shared" si="16"/>
        <v>10</v>
      </c>
      <c r="R91" s="4">
        <f t="shared" si="17"/>
        <v>12</v>
      </c>
    </row>
    <row r="92" spans="1:18" x14ac:dyDescent="0.25">
      <c r="A92" s="10">
        <v>20</v>
      </c>
      <c r="B92" s="11" t="s">
        <v>26</v>
      </c>
      <c r="C92" s="11" t="s">
        <v>34</v>
      </c>
      <c r="D92" s="11" t="s">
        <v>21</v>
      </c>
      <c r="E92" s="12">
        <f t="shared" si="12"/>
        <v>40</v>
      </c>
      <c r="F92" s="13">
        <f t="shared" si="13"/>
        <v>250</v>
      </c>
      <c r="P92" s="1">
        <f t="shared" si="15"/>
        <v>2</v>
      </c>
      <c r="Q92" s="1">
        <f t="shared" si="16"/>
        <v>20</v>
      </c>
      <c r="R92" s="4">
        <f t="shared" si="17"/>
        <v>22</v>
      </c>
    </row>
    <row r="93" spans="1:18" x14ac:dyDescent="0.25">
      <c r="A93" s="14">
        <v>21</v>
      </c>
      <c r="B93" s="15" t="s">
        <v>26</v>
      </c>
      <c r="C93" s="15" t="s">
        <v>34</v>
      </c>
      <c r="D93" s="15" t="s">
        <v>58</v>
      </c>
      <c r="E93" s="16">
        <f t="shared" si="12"/>
        <v>40</v>
      </c>
      <c r="F93" s="17">
        <f t="shared" si="13"/>
        <v>250</v>
      </c>
      <c r="P93" s="1">
        <f t="shared" si="15"/>
        <v>2</v>
      </c>
      <c r="Q93" s="1">
        <f t="shared" si="16"/>
        <v>30</v>
      </c>
      <c r="R93" s="4">
        <f t="shared" si="17"/>
        <v>32</v>
      </c>
    </row>
    <row r="94" spans="1:18" x14ac:dyDescent="0.25">
      <c r="A94" s="14">
        <v>22</v>
      </c>
      <c r="B94" s="15" t="s">
        <v>26</v>
      </c>
      <c r="C94" s="15" t="s">
        <v>35</v>
      </c>
      <c r="D94" s="15" t="s">
        <v>58</v>
      </c>
      <c r="E94" s="16">
        <f t="shared" si="12"/>
        <v>80</v>
      </c>
      <c r="F94" s="17">
        <f t="shared" si="13"/>
        <v>1000</v>
      </c>
      <c r="P94" s="1">
        <f t="shared" si="15"/>
        <v>4</v>
      </c>
      <c r="Q94" s="1">
        <f t="shared" si="16"/>
        <v>30</v>
      </c>
      <c r="R94" s="4">
        <f t="shared" si="17"/>
        <v>34</v>
      </c>
    </row>
    <row r="95" spans="1:18" x14ac:dyDescent="0.25">
      <c r="A95" s="14">
        <v>23</v>
      </c>
      <c r="B95" s="15" t="s">
        <v>26</v>
      </c>
      <c r="C95" s="15" t="s">
        <v>35</v>
      </c>
      <c r="D95" s="15" t="s">
        <v>20</v>
      </c>
      <c r="E95" s="16">
        <f t="shared" si="12"/>
        <v>80</v>
      </c>
      <c r="F95" s="17">
        <f t="shared" si="13"/>
        <v>1000</v>
      </c>
      <c r="P95" s="1">
        <f t="shared" si="15"/>
        <v>4</v>
      </c>
      <c r="Q95" s="1">
        <f t="shared" si="16"/>
        <v>10</v>
      </c>
      <c r="R95" s="4">
        <f t="shared" si="17"/>
        <v>14</v>
      </c>
    </row>
    <row r="96" spans="1:18" x14ac:dyDescent="0.25">
      <c r="A96" s="18">
        <v>24</v>
      </c>
      <c r="B96" s="19" t="s">
        <v>26</v>
      </c>
      <c r="C96" s="19" t="s">
        <v>36</v>
      </c>
      <c r="D96" s="19" t="s">
        <v>58</v>
      </c>
      <c r="E96" s="20">
        <f t="shared" si="12"/>
        <v>160</v>
      </c>
      <c r="F96" s="21">
        <f t="shared" si="13"/>
        <v>5000</v>
      </c>
      <c r="P96" s="1">
        <f t="shared" si="15"/>
        <v>8</v>
      </c>
      <c r="Q96" s="1">
        <f t="shared" si="16"/>
        <v>30</v>
      </c>
      <c r="R96" s="4">
        <f t="shared" si="17"/>
        <v>38</v>
      </c>
    </row>
    <row r="97" spans="1:18" x14ac:dyDescent="0.25">
      <c r="A97" s="10">
        <v>25</v>
      </c>
      <c r="B97" s="11" t="s">
        <v>59</v>
      </c>
      <c r="C97" s="11" t="s">
        <v>34</v>
      </c>
      <c r="D97" s="11" t="s">
        <v>58</v>
      </c>
      <c r="E97" s="12">
        <f t="shared" si="12"/>
        <v>40</v>
      </c>
      <c r="F97" s="13">
        <f t="shared" si="13"/>
        <v>250</v>
      </c>
      <c r="P97" s="1">
        <f t="shared" si="15"/>
        <v>2</v>
      </c>
      <c r="Q97" s="1">
        <f t="shared" si="16"/>
        <v>30</v>
      </c>
      <c r="R97" s="4">
        <f t="shared" si="17"/>
        <v>32</v>
      </c>
    </row>
    <row r="98" spans="1:18" x14ac:dyDescent="0.25">
      <c r="A98" s="14">
        <v>26</v>
      </c>
      <c r="B98" s="15" t="s">
        <v>59</v>
      </c>
      <c r="C98" s="15" t="s">
        <v>34</v>
      </c>
      <c r="D98" s="15" t="s">
        <v>21</v>
      </c>
      <c r="E98" s="16">
        <f t="shared" si="12"/>
        <v>40</v>
      </c>
      <c r="F98" s="17">
        <f t="shared" si="13"/>
        <v>250</v>
      </c>
      <c r="P98" s="1">
        <f t="shared" si="15"/>
        <v>2</v>
      </c>
      <c r="Q98" s="1">
        <f t="shared" si="16"/>
        <v>20</v>
      </c>
      <c r="R98" s="4">
        <f t="shared" si="17"/>
        <v>22</v>
      </c>
    </row>
    <row r="99" spans="1:18" x14ac:dyDescent="0.25">
      <c r="A99" s="18">
        <v>27</v>
      </c>
      <c r="B99" s="19" t="s">
        <v>59</v>
      </c>
      <c r="C99" s="19" t="s">
        <v>35</v>
      </c>
      <c r="D99" s="19" t="s">
        <v>21</v>
      </c>
      <c r="E99" s="20">
        <f t="shared" si="12"/>
        <v>80</v>
      </c>
      <c r="F99" s="21">
        <f t="shared" si="13"/>
        <v>1000</v>
      </c>
      <c r="P99" s="1">
        <f t="shared" si="15"/>
        <v>4</v>
      </c>
      <c r="Q99" s="1">
        <f t="shared" si="16"/>
        <v>20</v>
      </c>
      <c r="R99" s="4">
        <f t="shared" si="17"/>
        <v>24</v>
      </c>
    </row>
  </sheetData>
  <conditionalFormatting sqref="C2:C71">
    <cfRule type="containsText" dxfId="111" priority="109" operator="containsText" text="Легендарный">
      <formula>NOT(ISERROR(SEARCH("Легендарный",C2)))</formula>
    </cfRule>
    <cfRule type="containsText" dxfId="110" priority="110" operator="containsText" text="Редкий">
      <formula>NOT(ISERROR(SEARCH("Редкий",C2)))</formula>
    </cfRule>
    <cfRule type="containsText" dxfId="109" priority="111" operator="containsText" text="Необычный">
      <formula>NOT(ISERROR(SEARCH("Необычный",C2)))</formula>
    </cfRule>
    <cfRule type="containsText" dxfId="108" priority="112" operator="containsText" text="Обычный">
      <formula>NOT(ISERROR(SEARCH("Обычный",C2)))</formula>
    </cfRule>
  </conditionalFormatting>
  <conditionalFormatting sqref="C73">
    <cfRule type="containsText" dxfId="107" priority="105" operator="containsText" text="Легендарный">
      <formula>NOT(ISERROR(SEARCH("Легендарный",C73)))</formula>
    </cfRule>
    <cfRule type="containsText" dxfId="106" priority="106" operator="containsText" text="Редкий">
      <formula>NOT(ISERROR(SEARCH("Редкий",C73)))</formula>
    </cfRule>
    <cfRule type="containsText" dxfId="105" priority="107" operator="containsText" text="Необычный">
      <formula>NOT(ISERROR(SEARCH("Необычный",C73)))</formula>
    </cfRule>
    <cfRule type="containsText" dxfId="104" priority="108" operator="containsText" text="Обычный">
      <formula>NOT(ISERROR(SEARCH("Обычный",C73)))</formula>
    </cfRule>
  </conditionalFormatting>
  <conditionalFormatting sqref="C74">
    <cfRule type="containsText" dxfId="103" priority="101" operator="containsText" text="Легендарный">
      <formula>NOT(ISERROR(SEARCH("Легендарный",C74)))</formula>
    </cfRule>
    <cfRule type="containsText" dxfId="102" priority="102" operator="containsText" text="Редкий">
      <formula>NOT(ISERROR(SEARCH("Редкий",C74)))</formula>
    </cfRule>
    <cfRule type="containsText" dxfId="101" priority="103" operator="containsText" text="Необычный">
      <formula>NOT(ISERROR(SEARCH("Необычный",C74)))</formula>
    </cfRule>
    <cfRule type="containsText" dxfId="100" priority="104" operator="containsText" text="Обычный">
      <formula>NOT(ISERROR(SEARCH("Обычный",C74)))</formula>
    </cfRule>
  </conditionalFormatting>
  <conditionalFormatting sqref="C75">
    <cfRule type="containsText" dxfId="99" priority="97" operator="containsText" text="Легендарный">
      <formula>NOT(ISERROR(SEARCH("Легендарный",C75)))</formula>
    </cfRule>
    <cfRule type="containsText" dxfId="98" priority="98" operator="containsText" text="Редкий">
      <formula>NOT(ISERROR(SEARCH("Редкий",C75)))</formula>
    </cfRule>
    <cfRule type="containsText" dxfId="97" priority="99" operator="containsText" text="Необычный">
      <formula>NOT(ISERROR(SEARCH("Необычный",C75)))</formula>
    </cfRule>
    <cfRule type="containsText" dxfId="96" priority="100" operator="containsText" text="Обычный">
      <formula>NOT(ISERROR(SEARCH("Обычный",C75)))</formula>
    </cfRule>
  </conditionalFormatting>
  <conditionalFormatting sqref="C76">
    <cfRule type="containsText" dxfId="95" priority="93" operator="containsText" text="Легендарный">
      <formula>NOT(ISERROR(SEARCH("Легендарный",C76)))</formula>
    </cfRule>
    <cfRule type="containsText" dxfId="94" priority="94" operator="containsText" text="Редкий">
      <formula>NOT(ISERROR(SEARCH("Редкий",C76)))</formula>
    </cfRule>
    <cfRule type="containsText" dxfId="93" priority="95" operator="containsText" text="Необычный">
      <formula>NOT(ISERROR(SEARCH("Необычный",C76)))</formula>
    </cfRule>
    <cfRule type="containsText" dxfId="92" priority="96" operator="containsText" text="Обычный">
      <formula>NOT(ISERROR(SEARCH("Обычный",C76)))</formula>
    </cfRule>
  </conditionalFormatting>
  <conditionalFormatting sqref="C78">
    <cfRule type="containsText" dxfId="91" priority="89" operator="containsText" text="Легендарный">
      <formula>NOT(ISERROR(SEARCH("Легендарный",C78)))</formula>
    </cfRule>
    <cfRule type="containsText" dxfId="90" priority="90" operator="containsText" text="Редкий">
      <formula>NOT(ISERROR(SEARCH("Редкий",C78)))</formula>
    </cfRule>
    <cfRule type="containsText" dxfId="89" priority="91" operator="containsText" text="Необычный">
      <formula>NOT(ISERROR(SEARCH("Необычный",C78)))</formula>
    </cfRule>
    <cfRule type="containsText" dxfId="88" priority="92" operator="containsText" text="Обычный">
      <formula>NOT(ISERROR(SEARCH("Обычный",C78)))</formula>
    </cfRule>
  </conditionalFormatting>
  <conditionalFormatting sqref="C79">
    <cfRule type="containsText" dxfId="87" priority="85" operator="containsText" text="Легендарный">
      <formula>NOT(ISERROR(SEARCH("Легендарный",C79)))</formula>
    </cfRule>
    <cfRule type="containsText" dxfId="86" priority="86" operator="containsText" text="Редкий">
      <formula>NOT(ISERROR(SEARCH("Редкий",C79)))</formula>
    </cfRule>
    <cfRule type="containsText" dxfId="85" priority="87" operator="containsText" text="Необычный">
      <formula>NOT(ISERROR(SEARCH("Необычный",C79)))</formula>
    </cfRule>
    <cfRule type="containsText" dxfId="84" priority="88" operator="containsText" text="Обычный">
      <formula>NOT(ISERROR(SEARCH("Обычный",C79)))</formula>
    </cfRule>
  </conditionalFormatting>
  <conditionalFormatting sqref="C77">
    <cfRule type="containsText" dxfId="83" priority="81" operator="containsText" text="Легендарный">
      <formula>NOT(ISERROR(SEARCH("Легендарный",C77)))</formula>
    </cfRule>
    <cfRule type="containsText" dxfId="82" priority="82" operator="containsText" text="Редкий">
      <formula>NOT(ISERROR(SEARCH("Редкий",C77)))</formula>
    </cfRule>
    <cfRule type="containsText" dxfId="81" priority="83" operator="containsText" text="Необычный">
      <formula>NOT(ISERROR(SEARCH("Необычный",C77)))</formula>
    </cfRule>
    <cfRule type="containsText" dxfId="80" priority="84" operator="containsText" text="Обычный">
      <formula>NOT(ISERROR(SEARCH("Обычный",C77)))</formula>
    </cfRule>
  </conditionalFormatting>
  <conditionalFormatting sqref="C80">
    <cfRule type="containsText" dxfId="79" priority="77" operator="containsText" text="Легендарный">
      <formula>NOT(ISERROR(SEARCH("Легендарный",C80)))</formula>
    </cfRule>
    <cfRule type="containsText" dxfId="78" priority="78" operator="containsText" text="Редкий">
      <formula>NOT(ISERROR(SEARCH("Редкий",C80)))</formula>
    </cfRule>
    <cfRule type="containsText" dxfId="77" priority="79" operator="containsText" text="Необычный">
      <formula>NOT(ISERROR(SEARCH("Необычный",C80)))</formula>
    </cfRule>
    <cfRule type="containsText" dxfId="76" priority="80" operator="containsText" text="Обычный">
      <formula>NOT(ISERROR(SEARCH("Обычный",C80)))</formula>
    </cfRule>
  </conditionalFormatting>
  <conditionalFormatting sqref="C81">
    <cfRule type="containsText" dxfId="75" priority="73" operator="containsText" text="Легендарный">
      <formula>NOT(ISERROR(SEARCH("Легендарный",C81)))</formula>
    </cfRule>
    <cfRule type="containsText" dxfId="74" priority="74" operator="containsText" text="Редкий">
      <formula>NOT(ISERROR(SEARCH("Редкий",C81)))</formula>
    </cfRule>
    <cfRule type="containsText" dxfId="73" priority="75" operator="containsText" text="Необычный">
      <formula>NOT(ISERROR(SEARCH("Необычный",C81)))</formula>
    </cfRule>
    <cfRule type="containsText" dxfId="72" priority="76" operator="containsText" text="Обычный">
      <formula>NOT(ISERROR(SEARCH("Обычный",C81)))</formula>
    </cfRule>
  </conditionalFormatting>
  <conditionalFormatting sqref="C82">
    <cfRule type="containsText" dxfId="71" priority="69" operator="containsText" text="Легендарный">
      <formula>NOT(ISERROR(SEARCH("Легендарный",C82)))</formula>
    </cfRule>
    <cfRule type="containsText" dxfId="70" priority="70" operator="containsText" text="Редкий">
      <formula>NOT(ISERROR(SEARCH("Редкий",C82)))</formula>
    </cfRule>
    <cfRule type="containsText" dxfId="69" priority="71" operator="containsText" text="Необычный">
      <formula>NOT(ISERROR(SEARCH("Необычный",C82)))</formula>
    </cfRule>
    <cfRule type="containsText" dxfId="68" priority="72" operator="containsText" text="Обычный">
      <formula>NOT(ISERROR(SEARCH("Обычный",C82)))</formula>
    </cfRule>
  </conditionalFormatting>
  <conditionalFormatting sqref="C83">
    <cfRule type="containsText" dxfId="67" priority="65" operator="containsText" text="Легендарный">
      <formula>NOT(ISERROR(SEARCH("Легендарный",C83)))</formula>
    </cfRule>
    <cfRule type="containsText" dxfId="66" priority="66" operator="containsText" text="Редкий">
      <formula>NOT(ISERROR(SEARCH("Редкий",C83)))</formula>
    </cfRule>
    <cfRule type="containsText" dxfId="65" priority="67" operator="containsText" text="Необычный">
      <formula>NOT(ISERROR(SEARCH("Необычный",C83)))</formula>
    </cfRule>
    <cfRule type="containsText" dxfId="64" priority="68" operator="containsText" text="Обычный">
      <formula>NOT(ISERROR(SEARCH("Обычный",C83)))</formula>
    </cfRule>
  </conditionalFormatting>
  <conditionalFormatting sqref="C84">
    <cfRule type="containsText" dxfId="63" priority="61" operator="containsText" text="Легендарный">
      <formula>NOT(ISERROR(SEARCH("Легендарный",C84)))</formula>
    </cfRule>
    <cfRule type="containsText" dxfId="62" priority="62" operator="containsText" text="Редкий">
      <formula>NOT(ISERROR(SEARCH("Редкий",C84)))</formula>
    </cfRule>
    <cfRule type="containsText" dxfId="61" priority="63" operator="containsText" text="Необычный">
      <formula>NOT(ISERROR(SEARCH("Необычный",C84)))</formula>
    </cfRule>
    <cfRule type="containsText" dxfId="60" priority="64" operator="containsText" text="Обычный">
      <formula>NOT(ISERROR(SEARCH("Обычный",C84)))</formula>
    </cfRule>
  </conditionalFormatting>
  <conditionalFormatting sqref="C85">
    <cfRule type="containsText" dxfId="59" priority="57" operator="containsText" text="Легендарный">
      <formula>NOT(ISERROR(SEARCH("Легендарный",C85)))</formula>
    </cfRule>
    <cfRule type="containsText" dxfId="58" priority="58" operator="containsText" text="Редкий">
      <formula>NOT(ISERROR(SEARCH("Редкий",C85)))</formula>
    </cfRule>
    <cfRule type="containsText" dxfId="57" priority="59" operator="containsText" text="Необычный">
      <formula>NOT(ISERROR(SEARCH("Необычный",C85)))</formula>
    </cfRule>
    <cfRule type="containsText" dxfId="56" priority="60" operator="containsText" text="Обычный">
      <formula>NOT(ISERROR(SEARCH("Обычный",C85)))</formula>
    </cfRule>
  </conditionalFormatting>
  <conditionalFormatting sqref="C86">
    <cfRule type="containsText" dxfId="55" priority="53" operator="containsText" text="Легендарный">
      <formula>NOT(ISERROR(SEARCH("Легендарный",C86)))</formula>
    </cfRule>
    <cfRule type="containsText" dxfId="54" priority="54" operator="containsText" text="Редкий">
      <formula>NOT(ISERROR(SEARCH("Редкий",C86)))</formula>
    </cfRule>
    <cfRule type="containsText" dxfId="53" priority="55" operator="containsText" text="Необычный">
      <formula>NOT(ISERROR(SEARCH("Необычный",C86)))</formula>
    </cfRule>
    <cfRule type="containsText" dxfId="52" priority="56" operator="containsText" text="Обычный">
      <formula>NOT(ISERROR(SEARCH("Обычный",C86)))</formula>
    </cfRule>
  </conditionalFormatting>
  <conditionalFormatting sqref="C87">
    <cfRule type="containsText" dxfId="51" priority="49" operator="containsText" text="Легендарный">
      <formula>NOT(ISERROR(SEARCH("Легендарный",C87)))</formula>
    </cfRule>
    <cfRule type="containsText" dxfId="50" priority="50" operator="containsText" text="Редкий">
      <formula>NOT(ISERROR(SEARCH("Редкий",C87)))</formula>
    </cfRule>
    <cfRule type="containsText" dxfId="49" priority="51" operator="containsText" text="Необычный">
      <formula>NOT(ISERROR(SEARCH("Необычный",C87)))</formula>
    </cfRule>
    <cfRule type="containsText" dxfId="48" priority="52" operator="containsText" text="Обычный">
      <formula>NOT(ISERROR(SEARCH("Обычный",C87)))</formula>
    </cfRule>
  </conditionalFormatting>
  <conditionalFormatting sqref="C88">
    <cfRule type="containsText" dxfId="47" priority="45" operator="containsText" text="Легендарный">
      <formula>NOT(ISERROR(SEARCH("Легендарный",C88)))</formula>
    </cfRule>
    <cfRule type="containsText" dxfId="46" priority="46" operator="containsText" text="Редкий">
      <formula>NOT(ISERROR(SEARCH("Редкий",C88)))</formula>
    </cfRule>
    <cfRule type="containsText" dxfId="45" priority="47" operator="containsText" text="Необычный">
      <formula>NOT(ISERROR(SEARCH("Необычный",C88)))</formula>
    </cfRule>
    <cfRule type="containsText" dxfId="44" priority="48" operator="containsText" text="Обычный">
      <formula>NOT(ISERROR(SEARCH("Обычный",C88)))</formula>
    </cfRule>
  </conditionalFormatting>
  <conditionalFormatting sqref="C89">
    <cfRule type="containsText" dxfId="43" priority="41" operator="containsText" text="Легендарный">
      <formula>NOT(ISERROR(SEARCH("Легендарный",C89)))</formula>
    </cfRule>
    <cfRule type="containsText" dxfId="42" priority="42" operator="containsText" text="Редкий">
      <formula>NOT(ISERROR(SEARCH("Редкий",C89)))</formula>
    </cfRule>
    <cfRule type="containsText" dxfId="41" priority="43" operator="containsText" text="Необычный">
      <formula>NOT(ISERROR(SEARCH("Необычный",C89)))</formula>
    </cfRule>
    <cfRule type="containsText" dxfId="40" priority="44" operator="containsText" text="Обычный">
      <formula>NOT(ISERROR(SEARCH("Обычный",C89)))</formula>
    </cfRule>
  </conditionalFormatting>
  <conditionalFormatting sqref="C90">
    <cfRule type="containsText" dxfId="39" priority="37" operator="containsText" text="Легендарный">
      <formula>NOT(ISERROR(SEARCH("Легендарный",C90)))</formula>
    </cfRule>
    <cfRule type="containsText" dxfId="38" priority="38" operator="containsText" text="Редкий">
      <formula>NOT(ISERROR(SEARCH("Редкий",C90)))</formula>
    </cfRule>
    <cfRule type="containsText" dxfId="37" priority="39" operator="containsText" text="Необычный">
      <formula>NOT(ISERROR(SEARCH("Необычный",C90)))</formula>
    </cfRule>
    <cfRule type="containsText" dxfId="36" priority="40" operator="containsText" text="Обычный">
      <formula>NOT(ISERROR(SEARCH("Обычный",C90)))</formula>
    </cfRule>
  </conditionalFormatting>
  <conditionalFormatting sqref="C91">
    <cfRule type="containsText" dxfId="35" priority="33" operator="containsText" text="Легендарный">
      <formula>NOT(ISERROR(SEARCH("Легендарный",C91)))</formula>
    </cfRule>
    <cfRule type="containsText" dxfId="34" priority="34" operator="containsText" text="Редкий">
      <formula>NOT(ISERROR(SEARCH("Редкий",C91)))</formula>
    </cfRule>
    <cfRule type="containsText" dxfId="33" priority="35" operator="containsText" text="Необычный">
      <formula>NOT(ISERROR(SEARCH("Необычный",C91)))</formula>
    </cfRule>
    <cfRule type="containsText" dxfId="32" priority="36" operator="containsText" text="Обычный">
      <formula>NOT(ISERROR(SEARCH("Обычный",C91)))</formula>
    </cfRule>
  </conditionalFormatting>
  <conditionalFormatting sqref="C92">
    <cfRule type="containsText" dxfId="31" priority="29" operator="containsText" text="Легендарный">
      <formula>NOT(ISERROR(SEARCH("Легендарный",C92)))</formula>
    </cfRule>
    <cfRule type="containsText" dxfId="30" priority="30" operator="containsText" text="Редкий">
      <formula>NOT(ISERROR(SEARCH("Редкий",C92)))</formula>
    </cfRule>
    <cfRule type="containsText" dxfId="29" priority="31" operator="containsText" text="Необычный">
      <formula>NOT(ISERROR(SEARCH("Необычный",C92)))</formula>
    </cfRule>
    <cfRule type="containsText" dxfId="28" priority="32" operator="containsText" text="Обычный">
      <formula>NOT(ISERROR(SEARCH("Обычный",C92)))</formula>
    </cfRule>
  </conditionalFormatting>
  <conditionalFormatting sqref="C93">
    <cfRule type="containsText" dxfId="27" priority="25" operator="containsText" text="Легендарный">
      <formula>NOT(ISERROR(SEARCH("Легендарный",C93)))</formula>
    </cfRule>
    <cfRule type="containsText" dxfId="26" priority="26" operator="containsText" text="Редкий">
      <formula>NOT(ISERROR(SEARCH("Редкий",C93)))</formula>
    </cfRule>
    <cfRule type="containsText" dxfId="25" priority="27" operator="containsText" text="Необычный">
      <formula>NOT(ISERROR(SEARCH("Необычный",C93)))</formula>
    </cfRule>
    <cfRule type="containsText" dxfId="24" priority="28" operator="containsText" text="Обычный">
      <formula>NOT(ISERROR(SEARCH("Обычный",C93)))</formula>
    </cfRule>
  </conditionalFormatting>
  <conditionalFormatting sqref="C94">
    <cfRule type="containsText" dxfId="23" priority="21" operator="containsText" text="Легендарный">
      <formula>NOT(ISERROR(SEARCH("Легендарный",C94)))</formula>
    </cfRule>
    <cfRule type="containsText" dxfId="22" priority="22" operator="containsText" text="Редкий">
      <formula>NOT(ISERROR(SEARCH("Редкий",C94)))</formula>
    </cfRule>
    <cfRule type="containsText" dxfId="21" priority="23" operator="containsText" text="Необычный">
      <formula>NOT(ISERROR(SEARCH("Необычный",C94)))</formula>
    </cfRule>
    <cfRule type="containsText" dxfId="20" priority="24" operator="containsText" text="Обычный">
      <formula>NOT(ISERROR(SEARCH("Обычный",C94)))</formula>
    </cfRule>
  </conditionalFormatting>
  <conditionalFormatting sqref="C95">
    <cfRule type="containsText" dxfId="19" priority="17" operator="containsText" text="Легендарный">
      <formula>NOT(ISERROR(SEARCH("Легендарный",C95)))</formula>
    </cfRule>
    <cfRule type="containsText" dxfId="18" priority="18" operator="containsText" text="Редкий">
      <formula>NOT(ISERROR(SEARCH("Редкий",C95)))</formula>
    </cfRule>
    <cfRule type="containsText" dxfId="17" priority="19" operator="containsText" text="Необычный">
      <formula>NOT(ISERROR(SEARCH("Необычный",C95)))</formula>
    </cfRule>
    <cfRule type="containsText" dxfId="16" priority="20" operator="containsText" text="Обычный">
      <formula>NOT(ISERROR(SEARCH("Обычный",C95)))</formula>
    </cfRule>
  </conditionalFormatting>
  <conditionalFormatting sqref="C96">
    <cfRule type="containsText" dxfId="15" priority="13" operator="containsText" text="Легендарный">
      <formula>NOT(ISERROR(SEARCH("Легендарный",C96)))</formula>
    </cfRule>
    <cfRule type="containsText" dxfId="14" priority="14" operator="containsText" text="Редкий">
      <formula>NOT(ISERROR(SEARCH("Редкий",C96)))</formula>
    </cfRule>
    <cfRule type="containsText" dxfId="13" priority="15" operator="containsText" text="Необычный">
      <formula>NOT(ISERROR(SEARCH("Необычный",C96)))</formula>
    </cfRule>
    <cfRule type="containsText" dxfId="12" priority="16" operator="containsText" text="Обычный">
      <formula>NOT(ISERROR(SEARCH("Обычный",C96)))</formula>
    </cfRule>
  </conditionalFormatting>
  <conditionalFormatting sqref="C97">
    <cfRule type="containsText" dxfId="11" priority="9" operator="containsText" text="Легендарный">
      <formula>NOT(ISERROR(SEARCH("Легендарный",C97)))</formula>
    </cfRule>
    <cfRule type="containsText" dxfId="10" priority="10" operator="containsText" text="Редкий">
      <formula>NOT(ISERROR(SEARCH("Редкий",C97)))</formula>
    </cfRule>
    <cfRule type="containsText" dxfId="9" priority="11" operator="containsText" text="Необычный">
      <formula>NOT(ISERROR(SEARCH("Необычный",C97)))</formula>
    </cfRule>
    <cfRule type="containsText" dxfId="8" priority="12" operator="containsText" text="Обычный">
      <formula>NOT(ISERROR(SEARCH("Обычный",C97)))</formula>
    </cfRule>
  </conditionalFormatting>
  <conditionalFormatting sqref="C98">
    <cfRule type="containsText" dxfId="7" priority="5" operator="containsText" text="Легендарный">
      <formula>NOT(ISERROR(SEARCH("Легендарный",C98)))</formula>
    </cfRule>
    <cfRule type="containsText" dxfId="6" priority="6" operator="containsText" text="Редкий">
      <formula>NOT(ISERROR(SEARCH("Редкий",C98)))</formula>
    </cfRule>
    <cfRule type="containsText" dxfId="5" priority="7" operator="containsText" text="Необычный">
      <formula>NOT(ISERROR(SEARCH("Необычный",C98)))</formula>
    </cfRule>
    <cfRule type="containsText" dxfId="4" priority="8" operator="containsText" text="Обычный">
      <formula>NOT(ISERROR(SEARCH("Обычный",C98)))</formula>
    </cfRule>
  </conditionalFormatting>
  <conditionalFormatting sqref="C99">
    <cfRule type="containsText" dxfId="3" priority="1" operator="containsText" text="Легендарный">
      <formula>NOT(ISERROR(SEARCH("Легендарный",C99)))</formula>
    </cfRule>
    <cfRule type="containsText" dxfId="2" priority="2" operator="containsText" text="Редкий">
      <formula>NOT(ISERROR(SEARCH("Редкий",C99)))</formula>
    </cfRule>
    <cfRule type="containsText" dxfId="1" priority="3" operator="containsText" text="Необычный">
      <formula>NOT(ISERROR(SEARCH("Необычный",C99)))</formula>
    </cfRule>
    <cfRule type="containsText" dxfId="0" priority="4" operator="containsText" text="Обычный">
      <formula>NOT(ISERROR(SEARCH("Обычный",C99)))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3" sqref="E3"/>
    </sheetView>
  </sheetViews>
  <sheetFormatPr defaultRowHeight="15.75" x14ac:dyDescent="0.25"/>
  <cols>
    <col min="1" max="4" width="18.28515625" style="6" customWidth="1"/>
    <col min="5" max="5" width="20.140625" style="4" customWidth="1"/>
    <col min="6" max="16384" width="9.140625" style="4"/>
  </cols>
  <sheetData>
    <row r="1" spans="1:5" s="2" customFormat="1" ht="18.75" x14ac:dyDescent="0.25">
      <c r="A1" s="28" t="s">
        <v>14</v>
      </c>
      <c r="B1" s="28" t="s">
        <v>5</v>
      </c>
      <c r="C1" s="28"/>
      <c r="D1" s="28" t="s">
        <v>15</v>
      </c>
      <c r="E1" s="28" t="s">
        <v>75</v>
      </c>
    </row>
    <row r="2" spans="1:5" s="2" customFormat="1" ht="18.75" x14ac:dyDescent="0.25">
      <c r="A2" s="28"/>
      <c r="B2" s="2" t="s">
        <v>73</v>
      </c>
      <c r="C2" s="2" t="s">
        <v>74</v>
      </c>
      <c r="D2" s="28"/>
      <c r="E2" s="28"/>
    </row>
    <row r="3" spans="1:5" x14ac:dyDescent="0.25">
      <c r="A3" s="6" t="s">
        <v>62</v>
      </c>
    </row>
    <row r="4" spans="1:5" x14ac:dyDescent="0.25">
      <c r="A4" s="6" t="s">
        <v>63</v>
      </c>
    </row>
    <row r="5" spans="1:5" x14ac:dyDescent="0.25">
      <c r="A5" s="6" t="s">
        <v>64</v>
      </c>
    </row>
    <row r="6" spans="1:5" x14ac:dyDescent="0.25">
      <c r="A6" s="6" t="s">
        <v>65</v>
      </c>
    </row>
    <row r="7" spans="1:5" x14ac:dyDescent="0.25">
      <c r="A7" s="6" t="s">
        <v>66</v>
      </c>
    </row>
    <row r="8" spans="1:5" x14ac:dyDescent="0.25">
      <c r="A8" s="6" t="s">
        <v>67</v>
      </c>
    </row>
    <row r="9" spans="1:5" x14ac:dyDescent="0.25">
      <c r="A9" s="6" t="s">
        <v>68</v>
      </c>
    </row>
    <row r="10" spans="1:5" x14ac:dyDescent="0.25">
      <c r="A10" s="6" t="s">
        <v>69</v>
      </c>
    </row>
    <row r="11" spans="1:5" x14ac:dyDescent="0.25">
      <c r="A11" s="6" t="s">
        <v>70</v>
      </c>
    </row>
    <row r="12" spans="1:5" x14ac:dyDescent="0.25">
      <c r="A12" s="6" t="s">
        <v>71</v>
      </c>
    </row>
    <row r="13" spans="1:5" x14ac:dyDescent="0.25">
      <c r="A13" s="6" t="s">
        <v>72</v>
      </c>
    </row>
  </sheetData>
  <mergeCells count="4">
    <mergeCell ref="B1:C1"/>
    <mergeCell ref="A1:A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0" sqref="C10"/>
    </sheetView>
  </sheetViews>
  <sheetFormatPr defaultRowHeight="15.75" x14ac:dyDescent="0.25"/>
  <cols>
    <col min="1" max="3" width="18.28515625" style="5" customWidth="1"/>
  </cols>
  <sheetData>
    <row r="1" spans="1:3" ht="18.75" x14ac:dyDescent="0.25">
      <c r="A1" s="2" t="s">
        <v>0</v>
      </c>
      <c r="B1" s="2" t="s">
        <v>5</v>
      </c>
      <c r="C1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Основной</vt:lpstr>
      <vt:lpstr>Лист предметов</vt:lpstr>
      <vt:lpstr>Компании</vt:lpstr>
      <vt:lpstr>Дома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2022-07-14T13:29:48Z</dcterms:modified>
</cp:coreProperties>
</file>