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Volumes/C/Users/deepika/Documents/TE/ComponentLibrary/ExcelImporter/Excels/"/>
    </mc:Choice>
  </mc:AlternateContent>
  <bookViews>
    <workbookView xWindow="0" yWindow="460" windowWidth="28800" windowHeight="17540" tabRatio="500" activeTab="1"/>
  </bookViews>
  <sheets>
    <sheet name="Service Master" sheetId="1" r:id="rId1"/>
    <sheet name="Masonry" sheetId="2" r:id="rId2"/>
    <sheet name="Definitions" sheetId="3" r:id="rId3"/>
  </sheets>
  <definedNames>
    <definedName name="_xlnm._FilterDatabase" localSheetId="0">'Service Master'!$A$2:$AX$28</definedName>
  </definedNames>
  <calcPr calcId="15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J30" i="2" l="1"/>
  <c r="J29" i="2"/>
  <c r="J28" i="2"/>
  <c r="J27" i="2"/>
  <c r="J26" i="2"/>
  <c r="J25" i="2"/>
  <c r="J24" i="2"/>
  <c r="J23" i="2"/>
  <c r="J22" i="2"/>
  <c r="J21" i="2"/>
  <c r="J20" i="2"/>
  <c r="J19" i="2"/>
  <c r="J18" i="2"/>
  <c r="J17" i="2"/>
  <c r="J16" i="2"/>
  <c r="J15" i="2"/>
  <c r="J14" i="2"/>
  <c r="J13" i="2"/>
  <c r="J12" i="2"/>
  <c r="J11" i="2"/>
  <c r="J10" i="2"/>
  <c r="J9" i="2"/>
  <c r="J8" i="2"/>
  <c r="J7" i="2"/>
  <c r="J6" i="2"/>
  <c r="J5" i="2"/>
  <c r="AJ28" i="1"/>
  <c r="AI28" i="1"/>
  <c r="AH28" i="1"/>
  <c r="AG28" i="1"/>
  <c r="AF28" i="1"/>
  <c r="AE28" i="1"/>
  <c r="J28" i="1"/>
  <c r="AJ27" i="1"/>
  <c r="AI27" i="1"/>
  <c r="AH27" i="1"/>
  <c r="AG27" i="1"/>
  <c r="AF27" i="1"/>
  <c r="AE27" i="1"/>
  <c r="J27" i="1"/>
  <c r="AJ26" i="1"/>
  <c r="AI26" i="1"/>
  <c r="AH26" i="1"/>
  <c r="AG26" i="1"/>
  <c r="AF26" i="1"/>
  <c r="AE26" i="1"/>
  <c r="J26" i="1"/>
  <c r="AH25" i="1"/>
  <c r="AG25" i="1"/>
  <c r="AF25" i="1"/>
  <c r="AE25" i="1"/>
  <c r="J25" i="1"/>
  <c r="AH24" i="1"/>
  <c r="AG24" i="1"/>
  <c r="AF24" i="1"/>
  <c r="AE24" i="1"/>
  <c r="J24" i="1"/>
  <c r="AH23" i="1"/>
  <c r="AG23" i="1"/>
  <c r="AF23" i="1"/>
  <c r="AE23" i="1"/>
  <c r="J23" i="1"/>
  <c r="AJ22" i="1"/>
  <c r="AI22" i="1"/>
  <c r="AH22" i="1"/>
  <c r="AG22" i="1"/>
  <c r="AF22" i="1"/>
  <c r="AE22" i="1"/>
  <c r="J22" i="1"/>
  <c r="AJ21" i="1"/>
  <c r="AI21" i="1"/>
  <c r="AH21" i="1"/>
  <c r="AG21" i="1"/>
  <c r="AF21" i="1"/>
  <c r="AE21" i="1"/>
  <c r="J21" i="1"/>
  <c r="AJ20" i="1"/>
  <c r="AI20" i="1"/>
  <c r="AH20" i="1"/>
  <c r="AG20" i="1"/>
  <c r="AF20" i="1"/>
  <c r="AE20" i="1"/>
  <c r="J20" i="1"/>
  <c r="AJ19" i="1"/>
  <c r="AI19" i="1"/>
  <c r="AH19" i="1"/>
  <c r="AG19" i="1"/>
  <c r="AF19" i="1"/>
  <c r="AE19" i="1"/>
  <c r="J19" i="1"/>
  <c r="AI18" i="1"/>
  <c r="AH18" i="1"/>
  <c r="AG18" i="1"/>
  <c r="AF18" i="1"/>
  <c r="AE18" i="1"/>
  <c r="J18" i="1"/>
  <c r="AI17" i="1"/>
  <c r="AH17" i="1"/>
  <c r="AG17" i="1"/>
  <c r="AF17" i="1"/>
  <c r="AE17" i="1"/>
  <c r="J17" i="1"/>
  <c r="AI16" i="1"/>
  <c r="AH16" i="1"/>
  <c r="AG16" i="1"/>
  <c r="AF16" i="1"/>
  <c r="AE16" i="1"/>
  <c r="J16" i="1"/>
  <c r="AI15" i="1"/>
  <c r="AH15" i="1"/>
  <c r="AG15" i="1"/>
  <c r="AF15" i="1"/>
  <c r="AE15" i="1"/>
  <c r="J15" i="1"/>
  <c r="AI14" i="1"/>
  <c r="AH14" i="1"/>
  <c r="AG14" i="1"/>
  <c r="AF14" i="1"/>
  <c r="AE14" i="1"/>
  <c r="J14" i="1"/>
  <c r="AH13" i="1"/>
  <c r="AG13" i="1"/>
  <c r="AF13" i="1"/>
  <c r="AE13" i="1"/>
  <c r="J13" i="1"/>
  <c r="AH12" i="1"/>
  <c r="AG12" i="1"/>
  <c r="AF12" i="1"/>
  <c r="AE12" i="1"/>
  <c r="J12" i="1"/>
  <c r="AH11" i="1"/>
  <c r="AG11" i="1"/>
  <c r="AF11" i="1"/>
  <c r="AE11" i="1"/>
  <c r="J11" i="1"/>
  <c r="AI10" i="1"/>
  <c r="AH10" i="1"/>
  <c r="AG10" i="1"/>
  <c r="AF10" i="1"/>
  <c r="AE10" i="1"/>
  <c r="J10" i="1"/>
  <c r="AI9" i="1"/>
  <c r="AH9" i="1"/>
  <c r="AG9" i="1"/>
  <c r="AF9" i="1"/>
  <c r="AE9" i="1"/>
  <c r="J9" i="1"/>
  <c r="AI8" i="1"/>
  <c r="AH8" i="1"/>
  <c r="AG8" i="1"/>
  <c r="AF8" i="1"/>
  <c r="AE8" i="1"/>
  <c r="J8" i="1"/>
  <c r="AI7" i="1"/>
  <c r="AH7" i="1"/>
  <c r="AG7" i="1"/>
  <c r="AF7" i="1"/>
  <c r="AE7" i="1"/>
  <c r="J7" i="1"/>
  <c r="AI6" i="1"/>
  <c r="AH6" i="1"/>
  <c r="AG6" i="1"/>
  <c r="AF6" i="1"/>
  <c r="AE6" i="1"/>
  <c r="J6" i="1"/>
  <c r="AH5" i="1"/>
  <c r="AG5" i="1"/>
  <c r="AF5" i="1"/>
  <c r="AE5" i="1"/>
  <c r="J5" i="1"/>
  <c r="AH4" i="1"/>
  <c r="AG4" i="1"/>
  <c r="AF4" i="1"/>
  <c r="AE4" i="1"/>
  <c r="J4" i="1"/>
  <c r="AH3" i="1"/>
  <c r="AG3" i="1"/>
  <c r="AF3" i="1"/>
  <c r="AE3" i="1"/>
  <c r="J3" i="1"/>
</calcChain>
</file>

<file path=xl/comments1.xml><?xml version="1.0" encoding="utf-8"?>
<comments xmlns="http://schemas.openxmlformats.org/spreadsheetml/2006/main">
  <authors>
    <author/>
  </authors>
  <commentList>
    <comment ref="J2" authorId="0">
      <text>
        <r>
          <rPr>
            <b/>
            <sz val="9"/>
            <color rgb="FF000000"/>
            <rFont val="Tahoma"/>
            <family val="2"/>
            <charset val="1"/>
          </rPr>
          <t xml:space="preserve">Vikash Prasad:
</t>
        </r>
        <r>
          <rPr>
            <sz val="9"/>
            <color rgb="FF000000"/>
            <rFont val="Tahoma"/>
            <family val="2"/>
            <charset val="1"/>
          </rPr>
          <t>Derived Field based on classification</t>
        </r>
      </text>
    </comment>
  </commentList>
</comments>
</file>

<file path=xl/comments2.xml><?xml version="1.0" encoding="utf-8"?>
<comments xmlns="http://schemas.openxmlformats.org/spreadsheetml/2006/main">
  <authors>
    <author/>
  </authors>
  <commentList>
    <comment ref="J3" authorId="0">
      <text>
        <r>
          <rPr>
            <b/>
            <sz val="9"/>
            <color rgb="FF000000"/>
            <rFont val="Tahoma"/>
            <family val="2"/>
            <charset val="1"/>
          </rPr>
          <t xml:space="preserve">Vikash Prasad:
</t>
        </r>
        <r>
          <rPr>
            <sz val="9"/>
            <color rgb="FF000000"/>
            <rFont val="Tahoma"/>
            <family val="2"/>
            <charset val="1"/>
          </rPr>
          <t>Derived Field based on classification</t>
        </r>
      </text>
    </comment>
  </commentList>
</comments>
</file>

<file path=xl/sharedStrings.xml><?xml version="1.0" encoding="utf-8"?>
<sst xmlns="http://schemas.openxmlformats.org/spreadsheetml/2006/main" count="823" uniqueCount="198">
  <si>
    <t>Classification</t>
  </si>
  <si>
    <t>General</t>
  </si>
  <si>
    <t>Purchase</t>
  </si>
  <si>
    <t>Planning</t>
  </si>
  <si>
    <t>Quality</t>
  </si>
  <si>
    <t>System Logs</t>
  </si>
  <si>
    <t>Specifications</t>
  </si>
  <si>
    <t>Service Level 1</t>
  </si>
  <si>
    <t>Service Level 2</t>
  </si>
  <si>
    <t>Service Level 3</t>
  </si>
  <si>
    <t>Service Level 4</t>
  </si>
  <si>
    <t>Service Level 5</t>
  </si>
  <si>
    <t>Service Level 6</t>
  </si>
  <si>
    <t>Service Level 7</t>
  </si>
  <si>
    <t>Service Code</t>
  </si>
  <si>
    <t>WBS Code</t>
  </si>
  <si>
    <t>Short Description</t>
  </si>
  <si>
    <t>Unit of Measure</t>
  </si>
  <si>
    <t>HSN Code</t>
  </si>
  <si>
    <t>Service Status</t>
  </si>
  <si>
    <t>Method of Measurement</t>
  </si>
  <si>
    <t>General SO Terms &amp; Conditions</t>
  </si>
  <si>
    <t>Special SO Terms &amp; Conditions</t>
  </si>
  <si>
    <t>Last Purchase Rate</t>
  </si>
  <si>
    <t>Weighted Average Purchase Rate</t>
  </si>
  <si>
    <t>Procurement Rate Threshold %</t>
  </si>
  <si>
    <t>Approved Vendors</t>
  </si>
  <si>
    <t>SO Lead Time in Days</t>
  </si>
  <si>
    <t>Vendor Mobilisation Time in Days</t>
  </si>
  <si>
    <t>Minimum Order Quantity</t>
  </si>
  <si>
    <t>Governing Standard</t>
  </si>
  <si>
    <t>Quality Checklist</t>
  </si>
  <si>
    <t>Safety Requirements</t>
  </si>
  <si>
    <t>Date Created</t>
  </si>
  <si>
    <t>Created by</t>
  </si>
  <si>
    <t>Date Last Amended</t>
  </si>
  <si>
    <t>Last Amended by</t>
  </si>
  <si>
    <t>Service Definition Level 1</t>
  </si>
  <si>
    <t>Service Definition Level 2</t>
  </si>
  <si>
    <t>Service Definition Level 3</t>
  </si>
  <si>
    <t>Service Definition Level 4</t>
  </si>
  <si>
    <t>Service Definition Level 5</t>
  </si>
  <si>
    <t>Service Definition Level 6</t>
  </si>
  <si>
    <t>Service Definition Level 7</t>
  </si>
  <si>
    <t>Masonry &amp; Plaster</t>
  </si>
  <si>
    <t>Table Moulded Brick Masonry</t>
  </si>
  <si>
    <t>115mm thick</t>
  </si>
  <si>
    <t>Lower Basement to 3rd floor</t>
  </si>
  <si>
    <t>MPL-BRK-115-003</t>
  </si>
  <si>
    <t>m²</t>
  </si>
  <si>
    <t>Approved</t>
  </si>
  <si>
    <t>SGPO01</t>
  </si>
  <si>
    <t>SMPP0001</t>
  </si>
  <si>
    <t>230mm thick</t>
  </si>
  <si>
    <t>MPL-BRK-230-003</t>
  </si>
  <si>
    <t>345mm thick</t>
  </si>
  <si>
    <t>MPL-BRK-345-003</t>
  </si>
  <si>
    <t>Concrete Block Masonry</t>
  </si>
  <si>
    <t>Hollow Block</t>
  </si>
  <si>
    <t>100mm thick</t>
  </si>
  <si>
    <t>MPL-CCB-HOL-100-003</t>
  </si>
  <si>
    <t>200mm thick</t>
  </si>
  <si>
    <t>MPL-CCB-HOL-200-003</t>
  </si>
  <si>
    <t>Solid Block</t>
  </si>
  <si>
    <t>MPL-CCB-SLD-100-003</t>
  </si>
  <si>
    <t>SMPQ0001</t>
  </si>
  <si>
    <t>150mm thick</t>
  </si>
  <si>
    <t>MPL-CCB-SLD-150-003</t>
  </si>
  <si>
    <t>MPL-CCB-SLD-200-003</t>
  </si>
  <si>
    <t>Terracotta Block Masonry - Porotherm | Other</t>
  </si>
  <si>
    <t>MPL-PRT-100-003</t>
  </si>
  <si>
    <t>MPL-PRT-150-003</t>
  </si>
  <si>
    <t>MPL-PRT-200-003</t>
  </si>
  <si>
    <t xml:space="preserve">Lightweight Block Masonry </t>
  </si>
  <si>
    <t xml:space="preserve">Aerocon Block </t>
  </si>
  <si>
    <t>75mm thick</t>
  </si>
  <si>
    <t>MPL-LBM-AER-075-003</t>
  </si>
  <si>
    <t>MPL-LBM-AER-150-003</t>
  </si>
  <si>
    <t>MPL-LBM-AER-200-003</t>
  </si>
  <si>
    <t>Siporex</t>
  </si>
  <si>
    <t>MPL-LBM-SIP-075-003</t>
  </si>
  <si>
    <t>MPL-LBM-SIP-150-003</t>
  </si>
  <si>
    <t>Exposed Wire-cut Brick Masonry</t>
  </si>
  <si>
    <t>Cladding 50 x 100 x 300 bricks</t>
  </si>
  <si>
    <t xml:space="preserve">115mm thick </t>
  </si>
  <si>
    <t>English Bond Flat</t>
  </si>
  <si>
    <t>MPL-WCT-A01-115-EBF-003</t>
  </si>
  <si>
    <t>SMPM0001</t>
  </si>
  <si>
    <t>SMPS0001</t>
  </si>
  <si>
    <t>Composite 50 x 100 x 300 bricks</t>
  </si>
  <si>
    <t>MPL-WCT-A02-230-EBF-003</t>
  </si>
  <si>
    <t>One Side Composite 50 x 100 x 300 bricks</t>
  </si>
  <si>
    <t>MPL-WCT-A03-345-EBF-003</t>
  </si>
  <si>
    <t>Both Side Composite 50 x 100 x 300 bricks</t>
  </si>
  <si>
    <t>MPL-WCT-A04-345-EBF-003</t>
  </si>
  <si>
    <t>Stone Masonry</t>
  </si>
  <si>
    <t>Random Rubble Masonry</t>
  </si>
  <si>
    <t>MPL-STN-RRM</t>
  </si>
  <si>
    <t>Size Stone Masonry</t>
  </si>
  <si>
    <t>Below Ground</t>
  </si>
  <si>
    <t>MPL-STN-SSM-BGL</t>
  </si>
  <si>
    <t>Above Ground</t>
  </si>
  <si>
    <t>MPL-STN-SSM-AGL</t>
  </si>
  <si>
    <t xml:space="preserve">Dressed Horizontal Stone Masonry </t>
  </si>
  <si>
    <t>Sadderhalli stone</t>
  </si>
  <si>
    <t>Cladding</t>
  </si>
  <si>
    <t>125mm thick</t>
  </si>
  <si>
    <t>MPL-STN-DSM-SDL-CLD-125</t>
  </si>
  <si>
    <t>One side composite</t>
  </si>
  <si>
    <t>375mm thick</t>
  </si>
  <si>
    <t>MPL-STN-DSM-SDL-OSC-375</t>
  </si>
  <si>
    <t>Both sides composite</t>
  </si>
  <si>
    <t>MPL-STN-DSM-SDL-BSC-375</t>
  </si>
  <si>
    <t>%</t>
  </si>
  <si>
    <t>Code</t>
  </si>
  <si>
    <t>Name</t>
  </si>
  <si>
    <t>Definition</t>
  </si>
  <si>
    <t>MPL</t>
  </si>
  <si>
    <t xml:space="preserve">1) The rates for all items below shall include for all leads and lifts upto 50m and for erection of scaffolding, ladders, platforms and staging required in the execution of the work. 
2) The layout shall be marked as per the drawings, the first course completed and approved by authorised person before proceeding with the work.
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t>
  </si>
  <si>
    <t>MPL-BRK</t>
  </si>
  <si>
    <t xml:space="preserve">Brick work of thickness 115 mm/ 230 mm  of any shape (including curved) using supplied burnt clay FPS bricks  in sub-structure &amp; superstructure laid in cement mortar mix (proportion as specified), joints finished, flush raked to 6mm depth. 
</t>
  </si>
  <si>
    <t>MPL-BRK-115</t>
  </si>
  <si>
    <t>MPL-BRK-230</t>
  </si>
  <si>
    <t>MPL-BRK-345</t>
  </si>
  <si>
    <t>MPL-CCB</t>
  </si>
  <si>
    <t xml:space="preserve">Solid and Hollow Concrete block work of thickness 100 mm/ 200 mm  of any shape (including curved) using supplied light weight concrete block in sub-structure &amp; superstructure laid in cement mortar mix (proportion as specified), joints finished, flush raked to 6mm depth. 
</t>
  </si>
  <si>
    <t>MPL-CCB-HOL</t>
  </si>
  <si>
    <t>MPL-CCB-SLD</t>
  </si>
  <si>
    <t>MPL-CCB-HOL-100</t>
  </si>
  <si>
    <t>MPL-CCB-HOL-200</t>
  </si>
  <si>
    <t>MPL-CCB-SLD-100</t>
  </si>
  <si>
    <t>MPL-CCB-SLD-150</t>
  </si>
  <si>
    <t>MPL-CCB-SLD-200</t>
  </si>
  <si>
    <t>MPL-PRT</t>
  </si>
  <si>
    <t>MPL-PRT-100</t>
  </si>
  <si>
    <t>MPL-PRT-150</t>
  </si>
  <si>
    <t>MPL-PRT-200</t>
  </si>
  <si>
    <t>MPL-LBM</t>
  </si>
  <si>
    <t>MPL-LBM-AER</t>
  </si>
  <si>
    <t>Aerocon Block</t>
  </si>
  <si>
    <t>MPL-LBM-AER-075</t>
  </si>
  <si>
    <t>MPL-LBM-AER-150</t>
  </si>
  <si>
    <t>MPL-LBM-AER-200</t>
  </si>
  <si>
    <t>MPL-LBM-SIP</t>
  </si>
  <si>
    <t>MPL-LBM-SIP-075</t>
  </si>
  <si>
    <t>MPL-LBM-SIP-150</t>
  </si>
  <si>
    <t>MPL-WCT</t>
  </si>
  <si>
    <t>Exposed Wire-cut brick masonry</t>
  </si>
  <si>
    <t xml:space="preserve">1) Exposed masonry in wire-cut bricks of all shapes including curved walls and including various kinds of patterns and bonds such as soldier bonds etc.
2) Each panel shall be planned to ensure that the grooves are uniform throughout (both vertical as well as horizontal) and no half / broken bricks are used.
3) Each panel layout shall be approved by the Engineer-in-charge before proceeding with the work. 
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t>
  </si>
  <si>
    <t>MPL-WCT-A01</t>
  </si>
  <si>
    <t>MPL-WCT-A01-115</t>
  </si>
  <si>
    <t>MPL-WCT-A01-115-EBF</t>
  </si>
  <si>
    <t>MPL-WCT-A02</t>
  </si>
  <si>
    <t>MPL-WCT-A02-230</t>
  </si>
  <si>
    <t>MPL-WCT-A02-230-EBF</t>
  </si>
  <si>
    <t>MPL-WCT-A03</t>
  </si>
  <si>
    <t>MPL-WCT-A03-345</t>
  </si>
  <si>
    <t>MPL-WCT-A03-345-EBF</t>
  </si>
  <si>
    <t>MPL-WCT-A04</t>
  </si>
  <si>
    <t>MPL-WCT-A04-345</t>
  </si>
  <si>
    <t>MPL-WCT-A04-345-EBF</t>
  </si>
  <si>
    <t>MPL-STN</t>
  </si>
  <si>
    <t xml:space="preserve">1) All stone masonry shall be carried out with care and protection to the masonry from falling cement and other materials. 
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3) Grooves shall always be maintained in a manner to be of uniform width and depth always. </t>
  </si>
  <si>
    <t>MPL-STN-SSM</t>
  </si>
  <si>
    <t xml:space="preserve">Laying size stone masonry in cement mortar 1:6 using through bond stones in every course spaced at 2m intervals including raking out the joints - all complete as directed. </t>
  </si>
  <si>
    <t>MPL-STN-DSM</t>
  </si>
  <si>
    <t>Dressed masonry in superstructure</t>
  </si>
  <si>
    <t xml:space="preserve">All four sides of each stone to be dressed. Deepset grooves not more than 25mm wide and not more than 15mm deep. </t>
  </si>
  <si>
    <t>MPL-STN-DSM-SDL</t>
  </si>
  <si>
    <t>MPL-STN-DSM-SDL-CLD</t>
  </si>
  <si>
    <t>MPL-STN-DSM-SDL-OSC</t>
  </si>
  <si>
    <t>MPL-STN-DSM-SDL-BSC</t>
  </si>
  <si>
    <t>MAP1000</t>
  </si>
  <si>
    <t>MAP1001</t>
  </si>
  <si>
    <t>MAP1002</t>
  </si>
  <si>
    <t>MAP1003</t>
  </si>
  <si>
    <t>MAP1004</t>
  </si>
  <si>
    <t>MAP1005</t>
  </si>
  <si>
    <t>MAP1006</t>
  </si>
  <si>
    <t>MAP1007</t>
  </si>
  <si>
    <t>MAP1008</t>
  </si>
  <si>
    <t>MAP1009</t>
  </si>
  <si>
    <t>MAP1010</t>
  </si>
  <si>
    <t>MAP1011</t>
  </si>
  <si>
    <t>MAP1012</t>
  </si>
  <si>
    <t>MAP1013</t>
  </si>
  <si>
    <t>MAP1014</t>
  </si>
  <si>
    <t>MAP1015</t>
  </si>
  <si>
    <t>MAP1016</t>
  </si>
  <si>
    <t>MAP1017</t>
  </si>
  <si>
    <t>MAP1018</t>
  </si>
  <si>
    <t>MAP1019</t>
  </si>
  <si>
    <t>MAP1020</t>
  </si>
  <si>
    <t>MAP1021</t>
  </si>
  <si>
    <t>MAP1022</t>
  </si>
  <si>
    <t>MAP1023</t>
  </si>
  <si>
    <t>MAP1024</t>
  </si>
  <si>
    <t>MAP1025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</si>
</sst>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color rgb="FF000000"/>
      <name val="Neo Sans Pro Light"/>
      <family val="2"/>
      <charset val="1"/>
    </font>
    <font>
      <sz val="8"/>
      <name val="Neo Sans Pro Light"/>
      <family val="2"/>
      <charset val="1"/>
    </font>
    <font>
      <sz val="11"/>
      <color rgb="FF000000"/>
      <name val="Neo Sans Pro Medium"/>
      <family val="2"/>
      <charset val="1"/>
    </font>
    <font>
      <sz val="11"/>
      <color rgb="FFC00000"/>
      <name val="Neo Sans Pro Medium"/>
      <family val="2"/>
      <charset val="1"/>
    </font>
    <font>
      <sz val="11"/>
      <color rgb="FF000000"/>
      <name val="Neo Sans Pro Light"/>
      <family val="2"/>
      <charset val="1"/>
    </font>
    <font>
      <u/>
      <sz val="8.8000000000000007"/>
      <color rgb="FF0000FF"/>
      <name val="Calibri"/>
      <family val="2"/>
      <charset val="1"/>
    </font>
    <font>
      <b/>
      <sz val="9"/>
      <color rgb="FF000000"/>
      <name val="Tahoma"/>
      <family val="2"/>
      <charset val="1"/>
    </font>
    <font>
      <sz val="9"/>
      <color rgb="FF000000"/>
      <name val="Tahoma"/>
      <family val="2"/>
      <charset val="1"/>
    </font>
    <font>
      <sz val="8"/>
      <color rgb="FF333333"/>
      <name val="Neo Sans Pro Light"/>
      <family val="2"/>
      <charset val="1"/>
    </font>
    <font>
      <sz val="11"/>
      <color rgb="FF000000"/>
      <name val="Calibri"/>
      <family val="2"/>
      <charset val="1"/>
    </font>
    <font>
      <sz val="11"/>
      <color theme="1"/>
      <name val="Neo Sans Pro Light"/>
      <family val="2"/>
    </font>
  </fonts>
  <fills count="2">
    <fill>
      <patternFill patternType="none"/>
    </fill>
    <fill>
      <patternFill patternType="gray125"/>
    </fill>
  </fills>
  <borders count="8">
    <border>
      <left/>
      <right/>
      <top/>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C0C0C0"/>
      </left>
      <right style="thin">
        <color rgb="FFC0C0C0"/>
      </right>
      <top style="thin">
        <color rgb="FFC0C0C0"/>
      </top>
      <bottom style="thin">
        <color rgb="FFC0C0C0"/>
      </bottom>
      <diagonal/>
    </border>
    <border>
      <left style="thin">
        <color rgb="FFA5A5A5"/>
      </left>
      <right style="thin">
        <color rgb="FFA5A5A5"/>
      </right>
      <top style="thin">
        <color rgb="FFA5A5A5"/>
      </top>
      <bottom style="thin">
        <color rgb="FFA5A5A5"/>
      </bottom>
      <diagonal/>
    </border>
  </borders>
  <cellStyleXfs count="3">
    <xf numFmtId="0" fontId="0" fillId="0" borderId="0"/>
    <xf numFmtId="0" fontId="6" fillId="0" borderId="0" applyBorder="0" applyProtection="0"/>
    <xf numFmtId="0" fontId="10" fillId="0" borderId="0"/>
  </cellStyleXfs>
  <cellXfs count="34">
    <xf numFmtId="0" fontId="0" fillId="0" borderId="0" xfId="0"/>
    <xf numFmtId="0" fontId="0" fillId="0" borderId="0" xfId="2" applyFont="1" applyAlignment="1">
      <alignment wrapText="1"/>
    </xf>
    <xf numFmtId="0" fontId="0" fillId="0" borderId="0" xfId="2" applyFont="1" applyAlignment="1">
      <alignment horizontal="center" wrapText="1"/>
    </xf>
    <xf numFmtId="0" fontId="3" fillId="0" borderId="3" xfId="2" applyFont="1" applyBorder="1" applyAlignment="1">
      <alignment vertical="center" wrapText="1"/>
    </xf>
    <xf numFmtId="0" fontId="3" fillId="0" borderId="0" xfId="2" applyFont="1" applyBorder="1" applyAlignment="1">
      <alignment vertical="center" wrapText="1"/>
    </xf>
    <xf numFmtId="0" fontId="3" fillId="0" borderId="4" xfId="2" applyFont="1" applyBorder="1" applyAlignment="1">
      <alignment horizontal="center" vertical="center" wrapText="1"/>
    </xf>
    <xf numFmtId="0" fontId="4" fillId="0" borderId="4" xfId="2" applyFont="1" applyBorder="1" applyAlignment="1">
      <alignment horizontal="center" vertical="center" wrapText="1"/>
    </xf>
    <xf numFmtId="0" fontId="0" fillId="0" borderId="0" xfId="2" applyFont="1" applyAlignment="1">
      <alignment wrapText="1"/>
    </xf>
    <xf numFmtId="0" fontId="5" fillId="0" borderId="0" xfId="2" applyFont="1" applyAlignment="1">
      <alignment wrapText="1"/>
    </xf>
    <xf numFmtId="0" fontId="5" fillId="0" borderId="5" xfId="2" applyFont="1" applyBorder="1" applyAlignment="1">
      <alignment horizontal="left" wrapText="1"/>
    </xf>
    <xf numFmtId="0" fontId="5" fillId="0" borderId="0" xfId="2" applyFont="1" applyAlignment="1">
      <alignment horizontal="left" wrapText="1"/>
    </xf>
    <xf numFmtId="0" fontId="1" fillId="0" borderId="0" xfId="2" applyFont="1" applyAlignment="1">
      <alignment horizontal="left" wrapText="1"/>
    </xf>
    <xf numFmtId="0" fontId="5" fillId="0" borderId="6" xfId="2" applyFont="1" applyBorder="1" applyAlignment="1">
      <alignment vertical="center" wrapText="1"/>
    </xf>
    <xf numFmtId="0" fontId="5" fillId="0" borderId="0" xfId="2" applyFont="1" applyBorder="1" applyAlignment="1">
      <alignment vertical="center" wrapText="1"/>
    </xf>
    <xf numFmtId="0" fontId="5" fillId="0" borderId="5" xfId="2" applyFont="1" applyBorder="1" applyAlignment="1">
      <alignment horizontal="center" wrapText="1"/>
    </xf>
    <xf numFmtId="0" fontId="1" fillId="0" borderId="5" xfId="2" applyFont="1" applyBorder="1" applyAlignment="1">
      <alignment horizontal="left" wrapText="1"/>
    </xf>
    <xf numFmtId="0" fontId="1" fillId="0" borderId="5" xfId="2" applyFont="1" applyBorder="1" applyAlignment="1">
      <alignment horizontal="left" vertical="center" wrapText="1"/>
    </xf>
    <xf numFmtId="0" fontId="5" fillId="0" borderId="5" xfId="2" applyFont="1" applyBorder="1" applyAlignment="1">
      <alignment horizontal="left" vertical="center" wrapText="1"/>
    </xf>
    <xf numFmtId="1" fontId="5" fillId="0" borderId="5" xfId="2" applyNumberFormat="1" applyFont="1" applyBorder="1" applyAlignment="1">
      <alignment vertical="center" wrapText="1"/>
    </xf>
    <xf numFmtId="0" fontId="5" fillId="0" borderId="0" xfId="2" applyFont="1" applyBorder="1" applyAlignment="1">
      <alignment horizontal="left" wrapText="1"/>
    </xf>
    <xf numFmtId="0" fontId="5" fillId="0" borderId="0" xfId="2" applyFont="1" applyBorder="1" applyAlignment="1">
      <alignment horizontal="center" wrapText="1"/>
    </xf>
    <xf numFmtId="0" fontId="5" fillId="0" borderId="0" xfId="2" applyFont="1" applyAlignment="1">
      <alignment horizontal="center" wrapText="1"/>
    </xf>
    <xf numFmtId="0" fontId="6" fillId="0" borderId="0" xfId="1" applyBorder="1" applyAlignment="1" applyProtection="1">
      <alignment wrapText="1"/>
    </xf>
    <xf numFmtId="0" fontId="3" fillId="0" borderId="3" xfId="2" applyFont="1" applyBorder="1" applyAlignment="1">
      <alignment horizontal="left" vertical="center" wrapText="1"/>
    </xf>
    <xf numFmtId="0" fontId="3" fillId="0" borderId="0" xfId="2" applyFont="1" applyBorder="1" applyAlignment="1">
      <alignment horizontal="left" vertical="center" wrapText="1"/>
    </xf>
    <xf numFmtId="0" fontId="3" fillId="0" borderId="4" xfId="2" applyFont="1" applyBorder="1" applyAlignment="1">
      <alignment horizontal="left" vertical="center" wrapText="1"/>
    </xf>
    <xf numFmtId="0" fontId="2" fillId="0" borderId="7" xfId="2" applyFont="1" applyBorder="1" applyAlignment="1">
      <alignment vertical="center" wrapText="1"/>
    </xf>
    <xf numFmtId="0" fontId="2" fillId="0" borderId="6" xfId="2" applyFont="1" applyBorder="1" applyAlignment="1">
      <alignment vertical="center" wrapText="1"/>
    </xf>
    <xf numFmtId="0" fontId="9" fillId="0" borderId="7" xfId="2" applyFont="1" applyBorder="1" applyAlignment="1">
      <alignment vertical="top" wrapText="1"/>
    </xf>
    <xf numFmtId="0" fontId="2" fillId="0" borderId="7" xfId="2" applyFont="1" applyBorder="1" applyAlignment="1">
      <alignment vertical="center" wrapText="1"/>
    </xf>
    <xf numFmtId="0" fontId="0" fillId="0" borderId="2" xfId="2" applyFont="1" applyBorder="1" applyAlignment="1">
      <alignment horizontal="center" wrapText="1"/>
    </xf>
    <xf numFmtId="0" fontId="0" fillId="0" borderId="1" xfId="2" applyFont="1" applyBorder="1" applyAlignment="1">
      <alignment horizontal="center" wrapText="1"/>
    </xf>
    <xf numFmtId="0" fontId="0" fillId="0" borderId="0" xfId="2" applyFont="1" applyBorder="1" applyAlignment="1">
      <alignment horizontal="center" wrapText="1"/>
    </xf>
    <xf numFmtId="0" fontId="11" fillId="0" borderId="0" xfId="0" applyFont="1" applyBorder="1" applyAlignment="1">
      <alignment wrapText="1"/>
    </xf>
  </cellXfs>
  <cellStyles count="3">
    <cellStyle name="Explanatory Text" xfId="2" builtinId="53" customBuilti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AC090"/>
      <rgbColor rgb="FFCCC1DA"/>
      <rgbColor rgb="FFB7DEE8"/>
      <rgbColor rgb="FFF2DCDB"/>
      <rgbColor rgb="FF0A8514"/>
      <rgbColor rgb="FFFDEADA"/>
      <rgbColor rgb="FFD99694"/>
      <rgbColor rgb="FF800080"/>
      <rgbColor rgb="FFB2B2B2"/>
      <rgbColor rgb="FFC0C0C0"/>
      <rgbColor rgb="FF7F7F7F"/>
      <rgbColor rgb="FF95B3D7"/>
      <rgbColor rgb="FFC0504A"/>
      <rgbColor rgb="FFFFFFCC"/>
      <rgbColor rgb="FFDBEFF4"/>
      <rgbColor rgb="FFD7E4BD"/>
      <rgbColor rgb="FFFF8080"/>
      <rgbColor rgb="FF0855AC"/>
      <rgbColor rgb="FFB9CDE6"/>
      <rgbColor rgb="FFF2F2F2"/>
      <rgbColor rgb="FFFFC7CE"/>
      <rgbColor rgb="FFFCD5B5"/>
      <rgbColor rgb="FFA7C0DE"/>
      <rgbColor rgb="FFC3D69B"/>
      <rgbColor rgb="FFE6E0EC"/>
      <rgbColor rgb="FFBFBFBF"/>
      <rgbColor rgb="FFEBF1DE"/>
      <rgbColor rgb="FF93CDDD"/>
      <rgbColor rgb="FFC6EFCE"/>
      <rgbColor rgb="FFCCFFCC"/>
      <rgbColor rgb="FFFFEC9C"/>
      <rgbColor rgb="FF99CCFF"/>
      <rgbColor rgb="FFFF99CC"/>
      <rgbColor rgb="FFCC99FF"/>
      <rgbColor rgb="FFFFCC99"/>
      <rgbColor rgb="FF4F81BD"/>
      <rgbColor rgb="FF33CCCC"/>
      <rgbColor rgb="FF9BBB59"/>
      <rgbColor rgb="FFF79646"/>
      <rgbColor rgb="FFFFB200"/>
      <rgbColor rgb="FFFF7E01"/>
      <rgbColor rgb="FF8064A2"/>
      <rgbColor rgb="FFA5A5A5"/>
      <rgbColor rgb="FF003366"/>
      <rgbColor rgb="FF4BACC6"/>
      <rgbColor rgb="FFDCE6F2"/>
      <rgbColor rgb="FF3F3F3F"/>
      <rgbColor rgb="FFE6B9B8"/>
      <rgbColor rgb="FFB3A2C7"/>
      <rgbColor rgb="FF34349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4</xdr:row>
      <xdr:rowOff>1219200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9</xdr:row>
      <xdr:rowOff>1574800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82"/>
  <sheetViews>
    <sheetView topLeftCell="K1" zoomScale="90" zoomScaleNormal="90" zoomScalePageLayoutView="90" workbookViewId="0">
      <pane ySplit="2" topLeftCell="A20" activePane="bottomLeft" state="frozen"/>
      <selection activeCell="K1" sqref="K1"/>
      <selection pane="bottomLeft" activeCell="A3" activeCellId="1" sqref="S5:S30 A3"/>
    </sheetView>
  </sheetViews>
  <sheetFormatPr baseColWidth="10" defaultColWidth="8.83203125" defaultRowHeight="15" x14ac:dyDescent="0.2"/>
  <cols>
    <col min="1" max="10" width="8.83203125" style="1"/>
    <col min="11" max="12" width="8.83203125" style="2"/>
    <col min="13" max="1025" width="8.83203125" style="1"/>
  </cols>
  <sheetData>
    <row r="1" spans="1:46" ht="15" customHeight="1" x14ac:dyDescent="0.2">
      <c r="A1" s="31" t="s">
        <v>0</v>
      </c>
      <c r="B1" s="31"/>
      <c r="C1" s="31"/>
      <c r="D1" s="31"/>
      <c r="E1" s="31"/>
      <c r="F1" s="31"/>
      <c r="G1" s="31"/>
      <c r="H1" s="32" t="s">
        <v>1</v>
      </c>
      <c r="I1" s="32"/>
      <c r="J1" s="32"/>
      <c r="K1" s="32"/>
      <c r="L1" s="32"/>
      <c r="M1" s="32"/>
      <c r="N1" s="30" t="s">
        <v>2</v>
      </c>
      <c r="O1" s="30"/>
      <c r="P1" s="30"/>
      <c r="Q1" s="30"/>
      <c r="R1" s="30"/>
      <c r="S1" s="30"/>
      <c r="T1" s="30"/>
      <c r="U1" s="30" t="s">
        <v>3</v>
      </c>
      <c r="V1" s="30"/>
      <c r="W1" s="30"/>
      <c r="X1" s="30" t="s">
        <v>4</v>
      </c>
      <c r="Y1" s="30"/>
      <c r="Z1" s="30"/>
      <c r="AA1" s="30" t="s">
        <v>5</v>
      </c>
      <c r="AB1" s="30"/>
      <c r="AC1" s="30"/>
      <c r="AD1" s="30"/>
      <c r="AE1" s="30" t="s">
        <v>6</v>
      </c>
      <c r="AF1" s="30"/>
      <c r="AG1" s="30"/>
      <c r="AH1" s="30"/>
      <c r="AI1" s="30"/>
      <c r="AJ1" s="30"/>
      <c r="AK1" s="30"/>
    </row>
    <row r="2" spans="1:46" s="7" customFormat="1" ht="70" x14ac:dyDescent="0.2">
      <c r="A2" s="3" t="s">
        <v>7</v>
      </c>
      <c r="B2" s="3" t="s">
        <v>8</v>
      </c>
      <c r="C2" s="3" t="s">
        <v>9</v>
      </c>
      <c r="D2" s="3" t="s">
        <v>10</v>
      </c>
      <c r="E2" s="3" t="s">
        <v>11</v>
      </c>
      <c r="F2" s="3" t="s">
        <v>12</v>
      </c>
      <c r="G2" s="3" t="s">
        <v>13</v>
      </c>
      <c r="H2" s="4" t="s">
        <v>14</v>
      </c>
      <c r="I2" s="4" t="s">
        <v>15</v>
      </c>
      <c r="J2" s="5" t="s">
        <v>16</v>
      </c>
      <c r="K2" s="5" t="s">
        <v>17</v>
      </c>
      <c r="L2" s="5" t="s">
        <v>18</v>
      </c>
      <c r="M2" s="5" t="s">
        <v>19</v>
      </c>
      <c r="N2" s="5" t="s">
        <v>20</v>
      </c>
      <c r="O2" s="5" t="s">
        <v>21</v>
      </c>
      <c r="P2" s="5" t="s">
        <v>22</v>
      </c>
      <c r="Q2" s="3" t="s">
        <v>23</v>
      </c>
      <c r="R2" s="3" t="s">
        <v>24</v>
      </c>
      <c r="S2" s="3" t="s">
        <v>25</v>
      </c>
      <c r="T2" s="5" t="s">
        <v>26</v>
      </c>
      <c r="U2" s="5" t="s">
        <v>27</v>
      </c>
      <c r="V2" s="5" t="s">
        <v>28</v>
      </c>
      <c r="W2" s="6"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row>
    <row r="3" spans="1:46" s="11" customFormat="1" ht="409" x14ac:dyDescent="0.15">
      <c r="A3" s="8" t="s">
        <v>44</v>
      </c>
      <c r="B3" s="9" t="s">
        <v>45</v>
      </c>
      <c r="C3" s="10" t="s">
        <v>46</v>
      </c>
      <c r="D3" s="9" t="s">
        <v>47</v>
      </c>
      <c r="E3" s="9"/>
      <c r="G3" s="12"/>
      <c r="H3" s="13"/>
      <c r="I3" s="11" t="s">
        <v>48</v>
      </c>
      <c r="J3" s="9" t="str">
        <f t="shared" ref="J3:J28" si="0">CONCATENATE(A3,"-",B3,"-",C3,"-",D3)</f>
        <v>Masonry &amp; Plaster-Table Moulded Brick Masonry-115mm thick-Lower Basement to 3rd floor</v>
      </c>
      <c r="K3" s="14" t="s">
        <v>49</v>
      </c>
      <c r="L3" s="14"/>
      <c r="M3" s="15" t="s">
        <v>50</v>
      </c>
      <c r="O3" s="9" t="s">
        <v>51</v>
      </c>
      <c r="P3" s="9" t="s">
        <v>52</v>
      </c>
      <c r="Q3" s="9"/>
      <c r="R3" s="9"/>
      <c r="S3" s="9"/>
      <c r="T3" s="9"/>
      <c r="U3" s="15"/>
      <c r="V3" s="15"/>
      <c r="W3" s="9"/>
      <c r="X3" s="16"/>
      <c r="Z3" s="8"/>
      <c r="AA3" s="9"/>
      <c r="AB3" s="9"/>
      <c r="AC3" s="17"/>
      <c r="AD3" s="18"/>
      <c r="AE3" s="9" t="str">
        <f>VLOOKUP(LEFT($I3,3),Definitions!$A$2:$C$72,3,0)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3" s="9" t="str">
        <f>VLOOKUP(LEFT($I3,7),Definitions!$A$2:$C$72,3,0)</f>
        <v>Brick work of thickness 115 mm/ 230 mm  of any shape (including curved) using supplied burnt clay FPS bricks  in sub-structure &amp; superstructure laid in cement mortar mix (proportion as specified), joints finished, flush raked to 6mm depth. _x000D_</v>
      </c>
      <c r="AG3" s="9" t="str">
        <f>VLOOKUP(LEFT($I3,11),Definitions!$A$2:$C$72,3,0)</f>
        <v>115mm thick</v>
      </c>
      <c r="AH3" s="9" t="str">
        <f>VLOOKUP(LEFT($I3,15),Definitions!$A$2:$C$72,3,0)</f>
        <v>Lower Basement to 3rd floor</v>
      </c>
      <c r="AI3" s="9"/>
      <c r="AJ3" s="9"/>
      <c r="AK3" s="9"/>
      <c r="AL3" s="9"/>
      <c r="AM3" s="9"/>
      <c r="AN3" s="9"/>
      <c r="AO3" s="9"/>
      <c r="AP3" s="9"/>
      <c r="AQ3" s="9"/>
      <c r="AR3" s="9"/>
      <c r="AS3" s="9"/>
      <c r="AT3" s="15"/>
    </row>
    <row r="4" spans="1:46" ht="409.6" x14ac:dyDescent="0.2">
      <c r="A4" s="8" t="s">
        <v>44</v>
      </c>
      <c r="B4" s="9" t="s">
        <v>45</v>
      </c>
      <c r="C4" s="10" t="s">
        <v>53</v>
      </c>
      <c r="D4" s="9" t="s">
        <v>47</v>
      </c>
      <c r="E4" s="9"/>
      <c r="F4" s="11"/>
      <c r="G4" s="12"/>
      <c r="H4" s="13"/>
      <c r="I4" s="11" t="s">
        <v>54</v>
      </c>
      <c r="J4" s="9" t="str">
        <f t="shared" si="0"/>
        <v>Masonry &amp; Plaster-Table Moulded Brick Masonry-230mm thick-Lower Basement to 3rd floor</v>
      </c>
      <c r="K4" s="14" t="s">
        <v>49</v>
      </c>
      <c r="L4" s="14"/>
      <c r="M4" s="15" t="s">
        <v>50</v>
      </c>
      <c r="N4" s="11"/>
      <c r="O4" s="9" t="s">
        <v>51</v>
      </c>
      <c r="P4" s="9" t="s">
        <v>52</v>
      </c>
      <c r="Q4" s="9"/>
      <c r="R4" s="9"/>
      <c r="S4" s="9"/>
      <c r="T4" s="9"/>
      <c r="U4" s="15"/>
      <c r="V4" s="15"/>
      <c r="W4" s="9"/>
      <c r="X4" s="16"/>
      <c r="Y4" s="8"/>
      <c r="Z4" s="8"/>
      <c r="AA4" s="9"/>
      <c r="AB4" s="9"/>
      <c r="AC4" s="17"/>
      <c r="AD4" s="18"/>
      <c r="AE4" s="9" t="str">
        <f>VLOOKUP(LEFT($I4,3),Definitions!$A$2:$C$72,3,0)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4" s="9" t="str">
        <f>VLOOKUP(LEFT($I4,7),Definitions!$A$2:$C$72,3,0)</f>
        <v>Brick work of thickness 115 mm/ 230 mm  of any shape (including curved) using supplied burnt clay FPS bricks  in sub-structure &amp; superstructure laid in cement mortar mix (proportion as specified), joints finished, flush raked to 6mm depth. _x000D_</v>
      </c>
      <c r="AG4" s="9" t="str">
        <f>VLOOKUP(LEFT($I4,11),Definitions!$A$2:$C$72,3,0)</f>
        <v>230mm thick</v>
      </c>
      <c r="AH4" s="9" t="str">
        <f>VLOOKUP(LEFT($I4,15),Definitions!$A$2:$C$72,3,0)</f>
        <v>Lower Basement to 3rd floor</v>
      </c>
      <c r="AI4" s="9"/>
      <c r="AJ4" s="9"/>
      <c r="AK4" s="9"/>
      <c r="AL4" s="9"/>
      <c r="AM4" s="9"/>
      <c r="AN4" s="9"/>
      <c r="AO4" s="9"/>
      <c r="AP4" s="9"/>
      <c r="AQ4" s="9"/>
      <c r="AR4" s="9"/>
      <c r="AS4" s="9"/>
      <c r="AT4" s="15"/>
    </row>
    <row r="5" spans="1:46" ht="409.6" x14ac:dyDescent="0.2">
      <c r="A5" s="8" t="s">
        <v>44</v>
      </c>
      <c r="B5" s="9" t="s">
        <v>45</v>
      </c>
      <c r="C5" s="10" t="s">
        <v>55</v>
      </c>
      <c r="D5" s="9" t="s">
        <v>47</v>
      </c>
      <c r="E5" s="9"/>
      <c r="G5" s="12"/>
      <c r="H5" s="13"/>
      <c r="I5" s="1" t="s">
        <v>56</v>
      </c>
      <c r="J5" s="9" t="str">
        <f t="shared" si="0"/>
        <v>Masonry &amp; Plaster-Table Moulded Brick Masonry-345mm thick-Lower Basement to 3rd floor</v>
      </c>
      <c r="K5" s="14" t="s">
        <v>49</v>
      </c>
      <c r="L5" s="14"/>
      <c r="M5" s="15" t="s">
        <v>50</v>
      </c>
      <c r="O5" s="9" t="s">
        <v>51</v>
      </c>
      <c r="P5" s="9" t="s">
        <v>52</v>
      </c>
      <c r="Q5" s="9"/>
      <c r="R5" s="9"/>
      <c r="S5" s="9"/>
      <c r="T5" s="9"/>
      <c r="U5" s="15"/>
      <c r="V5" s="15"/>
      <c r="W5" s="9"/>
      <c r="X5" s="16"/>
      <c r="Y5" s="8"/>
      <c r="Z5" s="8"/>
      <c r="AA5" s="9"/>
      <c r="AB5" s="9"/>
      <c r="AC5" s="17"/>
      <c r="AD5" s="18"/>
      <c r="AE5" s="9" t="str">
        <f>VLOOKUP(LEFT($I5,3),Definitions!$A$2:$C$72,3,0)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5" s="9" t="str">
        <f>VLOOKUP(LEFT($I5,7),Definitions!$A$2:$C$72,3,0)</f>
        <v>Brick work of thickness 115 mm/ 230 mm  of any shape (including curved) using supplied burnt clay FPS bricks  in sub-structure &amp; superstructure laid in cement mortar mix (proportion as specified), joints finished, flush raked to 6mm depth. _x000D_</v>
      </c>
      <c r="AG5" s="9" t="str">
        <f>VLOOKUP(LEFT($I5,11),Definitions!$A$2:$C$72,3,0)</f>
        <v>345mm thick</v>
      </c>
      <c r="AH5" s="9" t="str">
        <f>VLOOKUP(LEFT($I5,15),Definitions!$A$2:$C$72,3,0)</f>
        <v>Lower Basement to 3rd floor</v>
      </c>
      <c r="AI5" s="9"/>
      <c r="AJ5" s="9"/>
      <c r="AK5" s="9"/>
      <c r="AL5" s="9"/>
      <c r="AM5" s="9"/>
      <c r="AN5" s="9"/>
      <c r="AO5" s="9"/>
      <c r="AP5" s="9"/>
      <c r="AQ5" s="9"/>
      <c r="AR5" s="9"/>
      <c r="AS5" s="9"/>
      <c r="AT5" s="15"/>
    </row>
    <row r="6" spans="1:46" ht="409.6" x14ac:dyDescent="0.2">
      <c r="A6" s="8" t="s">
        <v>44</v>
      </c>
      <c r="B6" s="9" t="s">
        <v>57</v>
      </c>
      <c r="C6" s="10" t="s">
        <v>58</v>
      </c>
      <c r="D6" s="9" t="s">
        <v>59</v>
      </c>
      <c r="E6" s="9" t="s">
        <v>47</v>
      </c>
      <c r="G6" s="12"/>
      <c r="H6" s="13"/>
      <c r="I6" s="1" t="s">
        <v>60</v>
      </c>
      <c r="J6" s="9" t="str">
        <f t="shared" si="0"/>
        <v>Masonry &amp; Plaster-Concrete Block Masonry-Hollow Block-100mm thick</v>
      </c>
      <c r="K6" s="14" t="s">
        <v>49</v>
      </c>
      <c r="L6" s="14"/>
      <c r="M6" s="15" t="s">
        <v>50</v>
      </c>
      <c r="O6" s="9" t="s">
        <v>51</v>
      </c>
      <c r="P6" s="9" t="s">
        <v>52</v>
      </c>
      <c r="Q6" s="9"/>
      <c r="R6" s="9"/>
      <c r="S6" s="9"/>
      <c r="T6" s="9"/>
      <c r="U6" s="15"/>
      <c r="V6" s="15"/>
      <c r="W6" s="9"/>
      <c r="X6" s="16"/>
      <c r="Y6" s="8"/>
      <c r="Z6" s="8"/>
      <c r="AA6" s="9"/>
      <c r="AB6" s="9"/>
      <c r="AC6" s="17"/>
      <c r="AD6" s="18"/>
      <c r="AE6" s="9" t="str">
        <f>VLOOKUP(LEFT($I6,3),Definitions!$A$2:$C$72,3,0)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6" s="9" t="str">
        <f>VLOOKUP(LEFT($I6,7),Definitions!$A$2:$C$72,3,0)</f>
        <v>Solid and Hollow Concrete block work of thickness 100 mm/ 200 mm  of any shape (including curved) using supplied light weight concrete block in sub-structure &amp; superstructure laid in cement mortar mix (proportion as specified), joints finished, flush raked to 6mm depth. _x000D_</v>
      </c>
      <c r="AG6" s="9" t="str">
        <f>VLOOKUP(LEFT($I6,11),Definitions!$A$2:$C$72,3,0)</f>
        <v>Hollow Block</v>
      </c>
      <c r="AH6" s="9" t="str">
        <f>VLOOKUP(LEFT($I6,15),Definitions!$A$2:$C$72,3,0)</f>
        <v>100mm thick</v>
      </c>
      <c r="AI6" s="9" t="str">
        <f>VLOOKUP(LEFT($I6,19),Definitions!$A$2:$C$72,3,0)</f>
        <v>Lower Basement to 3rd floor</v>
      </c>
      <c r="AJ6" s="9"/>
      <c r="AK6" s="9"/>
      <c r="AL6" s="9"/>
      <c r="AM6" s="9"/>
      <c r="AN6" s="9"/>
      <c r="AO6" s="9"/>
      <c r="AP6" s="9"/>
      <c r="AQ6" s="9"/>
      <c r="AR6" s="9"/>
      <c r="AS6" s="9"/>
      <c r="AT6" s="15"/>
    </row>
    <row r="7" spans="1:46" s="8" customFormat="1" ht="409" x14ac:dyDescent="0.15">
      <c r="A7" s="8" t="s">
        <v>44</v>
      </c>
      <c r="B7" s="9" t="s">
        <v>57</v>
      </c>
      <c r="C7" s="10" t="s">
        <v>58</v>
      </c>
      <c r="D7" s="9" t="s">
        <v>61</v>
      </c>
      <c r="E7" s="8" t="s">
        <v>47</v>
      </c>
      <c r="I7" s="8" t="s">
        <v>62</v>
      </c>
      <c r="J7" s="9" t="str">
        <f t="shared" si="0"/>
        <v>Masonry &amp; Plaster-Concrete Block Masonry-Hollow Block-200mm thick</v>
      </c>
      <c r="K7" s="14" t="s">
        <v>49</v>
      </c>
      <c r="L7" s="14"/>
      <c r="M7" s="15" t="s">
        <v>50</v>
      </c>
      <c r="O7" s="9" t="s">
        <v>51</v>
      </c>
      <c r="P7" s="9" t="s">
        <v>52</v>
      </c>
      <c r="Q7" s="19"/>
      <c r="R7" s="19"/>
      <c r="S7" s="19"/>
      <c r="AE7" s="9" t="str">
        <f>VLOOKUP(LEFT($I7,3),Definitions!$A$2:$C$72,3,0)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7" s="9" t="str">
        <f>VLOOKUP(LEFT($I7,7),Definitions!$A$2:$C$72,3,0)</f>
        <v>Solid and Hollow Concrete block work of thickness 100 mm/ 200 mm  of any shape (including curved) using supplied light weight concrete block in sub-structure &amp; superstructure laid in cement mortar mix (proportion as specified), joints finished, flush raked to 6mm depth. _x000D_</v>
      </c>
      <c r="AG7" s="9" t="str">
        <f>VLOOKUP(LEFT($I7,11),Definitions!$A$2:$C$72,3,0)</f>
        <v>Hollow Block</v>
      </c>
      <c r="AH7" s="9" t="str">
        <f>VLOOKUP(LEFT($I7,15),Definitions!$A$2:$C$72,3,0)</f>
        <v>200mm thick</v>
      </c>
      <c r="AI7" s="9" t="str">
        <f>VLOOKUP(LEFT($I7,19),Definitions!$A$2:$C$72,3,0)</f>
        <v>Lower Basement to 3rd floor</v>
      </c>
      <c r="AJ7" s="9"/>
      <c r="AK7" s="9"/>
    </row>
    <row r="8" spans="1:46" ht="409.6" x14ac:dyDescent="0.2">
      <c r="A8" s="8" t="s">
        <v>44</v>
      </c>
      <c r="B8" s="9" t="s">
        <v>57</v>
      </c>
      <c r="C8" s="10" t="s">
        <v>63</v>
      </c>
      <c r="D8" s="9" t="s">
        <v>59</v>
      </c>
      <c r="E8" s="9" t="s">
        <v>47</v>
      </c>
      <c r="F8" s="8"/>
      <c r="G8" s="8"/>
      <c r="H8" s="8"/>
      <c r="I8" s="8" t="s">
        <v>64</v>
      </c>
      <c r="J8" s="9" t="str">
        <f t="shared" si="0"/>
        <v>Masonry &amp; Plaster-Concrete Block Masonry-Solid Block-100mm thick</v>
      </c>
      <c r="K8" s="14" t="s">
        <v>49</v>
      </c>
      <c r="L8" s="14"/>
      <c r="M8" s="15" t="s">
        <v>50</v>
      </c>
      <c r="N8" s="8"/>
      <c r="O8" s="9" t="s">
        <v>51</v>
      </c>
      <c r="P8" s="9" t="s">
        <v>52</v>
      </c>
      <c r="Q8" s="19"/>
      <c r="R8" s="19"/>
      <c r="S8" s="19"/>
      <c r="T8" s="8"/>
      <c r="U8" s="8"/>
      <c r="V8" s="8"/>
      <c r="W8" s="8"/>
      <c r="X8" s="8"/>
      <c r="Y8" s="8" t="s">
        <v>65</v>
      </c>
      <c r="AE8" s="9" t="str">
        <f>VLOOKUP(LEFT($I8,3),Definitions!$A$2:$C$72,3,0)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8" s="9" t="str">
        <f>VLOOKUP(LEFT($I8,7),Definitions!$A$2:$C$72,3,0)</f>
        <v>Solid and Hollow Concrete block work of thickness 100 mm/ 200 mm  of any shape (including curved) using supplied light weight concrete block in sub-structure &amp; superstructure laid in cement mortar mix (proportion as specified), joints finished, flush raked to 6mm depth. _x000D_</v>
      </c>
      <c r="AG8" s="9" t="str">
        <f>VLOOKUP(LEFT($I8,11),Definitions!$A$2:$C$72,3,0)</f>
        <v>Solid Block</v>
      </c>
      <c r="AH8" s="9" t="str">
        <f>VLOOKUP(LEFT($I8,15),Definitions!$A$2:$C$72,3,0)</f>
        <v>100mm thick</v>
      </c>
      <c r="AI8" s="9" t="str">
        <f>VLOOKUP(LEFT($I8,19),Definitions!$A$2:$C$72,3,0)</f>
        <v>Lower Basement to 3rd floor</v>
      </c>
      <c r="AJ8" s="9"/>
      <c r="AK8" s="9"/>
    </row>
    <row r="9" spans="1:46" ht="41.25" customHeight="1" x14ac:dyDescent="0.2">
      <c r="A9" s="8" t="s">
        <v>44</v>
      </c>
      <c r="B9" s="9" t="s">
        <v>57</v>
      </c>
      <c r="C9" s="10" t="s">
        <v>63</v>
      </c>
      <c r="D9" s="9" t="s">
        <v>66</v>
      </c>
      <c r="E9" s="9" t="s">
        <v>47</v>
      </c>
      <c r="F9" s="8"/>
      <c r="G9" s="8"/>
      <c r="H9" s="8"/>
      <c r="I9" s="8" t="s">
        <v>67</v>
      </c>
      <c r="J9" s="9" t="str">
        <f t="shared" si="0"/>
        <v>Masonry &amp; Plaster-Concrete Block Masonry-Solid Block-150mm thick</v>
      </c>
      <c r="K9" s="14" t="s">
        <v>49</v>
      </c>
      <c r="L9" s="14"/>
      <c r="M9" s="15" t="s">
        <v>50</v>
      </c>
      <c r="N9" s="8"/>
      <c r="O9" s="9" t="s">
        <v>51</v>
      </c>
      <c r="P9" s="9" t="s">
        <v>52</v>
      </c>
      <c r="Q9" s="19"/>
      <c r="R9" s="19"/>
      <c r="S9" s="19"/>
      <c r="T9" s="8"/>
      <c r="U9" s="8"/>
      <c r="V9" s="8"/>
      <c r="W9" s="8"/>
      <c r="X9" s="8"/>
      <c r="Y9" s="8" t="s">
        <v>65</v>
      </c>
      <c r="AE9" s="9" t="str">
        <f>VLOOKUP(LEFT($I9,3),Definitions!$A$2:$C$72,3,0)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9" s="9" t="str">
        <f>VLOOKUP(LEFT($I9,7),Definitions!$A$2:$C$72,3,0)</f>
        <v>Solid and Hollow Concrete block work of thickness 100 mm/ 200 mm  of any shape (including curved) using supplied light weight concrete block in sub-structure &amp; superstructure laid in cement mortar mix (proportion as specified), joints finished, flush raked to 6mm depth. _x000D_</v>
      </c>
      <c r="AG9" s="9" t="str">
        <f>VLOOKUP(LEFT($I9,11),Definitions!$A$2:$C$72,3,0)</f>
        <v>Solid Block</v>
      </c>
      <c r="AH9" s="9" t="str">
        <f>VLOOKUP(LEFT($I9,15),Definitions!$A$2:$C$72,3,0)</f>
        <v>150mm thick</v>
      </c>
      <c r="AI9" s="9" t="str">
        <f>VLOOKUP(LEFT($I9,19),Definitions!$A$2:$C$72,3,0)</f>
        <v>Lower Basement to 3rd floor</v>
      </c>
      <c r="AJ9" s="9"/>
      <c r="AK9" s="9"/>
    </row>
    <row r="10" spans="1:46" ht="41.25" customHeight="1" x14ac:dyDescent="0.2">
      <c r="A10" s="8" t="s">
        <v>44</v>
      </c>
      <c r="B10" s="9" t="s">
        <v>57</v>
      </c>
      <c r="C10" s="10" t="s">
        <v>63</v>
      </c>
      <c r="D10" s="9" t="s">
        <v>61</v>
      </c>
      <c r="E10" s="8" t="s">
        <v>47</v>
      </c>
      <c r="F10" s="8"/>
      <c r="G10" s="8"/>
      <c r="H10" s="8"/>
      <c r="I10" s="8" t="s">
        <v>68</v>
      </c>
      <c r="J10" s="9" t="str">
        <f t="shared" si="0"/>
        <v>Masonry &amp; Plaster-Concrete Block Masonry-Solid Block-200mm thick</v>
      </c>
      <c r="K10" s="14" t="s">
        <v>49</v>
      </c>
      <c r="L10" s="14"/>
      <c r="M10" s="15" t="s">
        <v>50</v>
      </c>
      <c r="N10" s="8"/>
      <c r="O10" s="9" t="s">
        <v>51</v>
      </c>
      <c r="P10" s="9" t="s">
        <v>52</v>
      </c>
      <c r="Q10" s="19"/>
      <c r="R10" s="19"/>
      <c r="S10" s="19"/>
      <c r="T10" s="8"/>
      <c r="U10" s="8"/>
      <c r="V10" s="8"/>
      <c r="W10" s="8"/>
      <c r="X10" s="8"/>
      <c r="Y10" s="8" t="s">
        <v>65</v>
      </c>
      <c r="AE10" s="9" t="str">
        <f>VLOOKUP(LEFT($I10,3),Definitions!$A$2:$C$72,3,0)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0" s="9" t="str">
        <f>VLOOKUP(LEFT($I10,7),Definitions!$A$2:$C$72,3,0)</f>
        <v>Solid and Hollow Concrete block work of thickness 100 mm/ 200 mm  of any shape (including curved) using supplied light weight concrete block in sub-structure &amp; superstructure laid in cement mortar mix (proportion as specified), joints finished, flush raked to 6mm depth. _x000D_</v>
      </c>
      <c r="AG10" s="9" t="str">
        <f>VLOOKUP(LEFT($I10,11),Definitions!$A$2:$C$72,3,0)</f>
        <v>Solid Block</v>
      </c>
      <c r="AH10" s="9" t="str">
        <f>VLOOKUP(LEFT($I10,15),Definitions!$A$2:$C$72,3,0)</f>
        <v>150mm thick</v>
      </c>
      <c r="AI10" s="9" t="str">
        <f>VLOOKUP(LEFT($I10,19),Definitions!$A$2:$C$72,3,0)</f>
        <v>Lower Basement to 3rd floor</v>
      </c>
      <c r="AJ10" s="9"/>
      <c r="AK10" s="9"/>
    </row>
    <row r="11" spans="1:46" ht="41.25" customHeight="1" x14ac:dyDescent="0.2">
      <c r="A11" s="8" t="s">
        <v>44</v>
      </c>
      <c r="B11" s="9" t="s">
        <v>69</v>
      </c>
      <c r="C11" s="9" t="s">
        <v>59</v>
      </c>
      <c r="D11" s="8" t="s">
        <v>47</v>
      </c>
      <c r="F11" s="8"/>
      <c r="G11" s="8"/>
      <c r="H11" s="8"/>
      <c r="I11" s="8" t="s">
        <v>70</v>
      </c>
      <c r="J11" s="9" t="str">
        <f t="shared" si="0"/>
        <v>Masonry &amp; Plaster-Terracotta Block Masonry - Porotherm | Other-100mm thick-Lower Basement to 3rd floor</v>
      </c>
      <c r="K11" s="14" t="s">
        <v>49</v>
      </c>
      <c r="L11" s="14"/>
      <c r="M11" s="15" t="s">
        <v>50</v>
      </c>
      <c r="N11" s="8"/>
      <c r="O11" s="9" t="s">
        <v>51</v>
      </c>
      <c r="P11" s="9" t="s">
        <v>52</v>
      </c>
      <c r="Q11" s="19"/>
      <c r="R11" s="19"/>
      <c r="S11" s="19"/>
      <c r="AE11" s="9" t="str">
        <f>VLOOKUP(LEFT($I11,3),Definitions!$A$2:$C$72,3,0)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1" s="9" t="str">
        <f>VLOOKUP(LEFT($I11,7),Definitions!$A$2:$C$72,3,0)</f>
        <v>Terracotta Block Masonry - Porotherm | Other</v>
      </c>
      <c r="AG11" s="9" t="str">
        <f>VLOOKUP(LEFT($I11,11),Definitions!$A$2:$C$72,3,0)</f>
        <v>100mm thick</v>
      </c>
      <c r="AH11" s="9" t="str">
        <f>VLOOKUP(LEFT($I11,15),Definitions!$A$2:$C$72,3,0)</f>
        <v>Lower Basement to 3rd floor</v>
      </c>
      <c r="AI11" s="9"/>
      <c r="AJ11" s="9"/>
      <c r="AK11" s="9"/>
    </row>
    <row r="12" spans="1:46" ht="41.25" customHeight="1" x14ac:dyDescent="0.2">
      <c r="A12" s="8" t="s">
        <v>44</v>
      </c>
      <c r="B12" s="9" t="s">
        <v>69</v>
      </c>
      <c r="C12" s="9" t="s">
        <v>66</v>
      </c>
      <c r="D12" s="8" t="s">
        <v>47</v>
      </c>
      <c r="F12" s="8"/>
      <c r="G12" s="8"/>
      <c r="H12" s="8"/>
      <c r="I12" s="8" t="s">
        <v>71</v>
      </c>
      <c r="J12" s="9" t="str">
        <f t="shared" si="0"/>
        <v>Masonry &amp; Plaster-Terracotta Block Masonry - Porotherm | Other-150mm thick-Lower Basement to 3rd floor</v>
      </c>
      <c r="K12" s="14" t="s">
        <v>49</v>
      </c>
      <c r="L12" s="14"/>
      <c r="M12" s="15" t="s">
        <v>50</v>
      </c>
      <c r="N12" s="8"/>
      <c r="O12" s="9" t="s">
        <v>51</v>
      </c>
      <c r="P12" s="9" t="s">
        <v>52</v>
      </c>
      <c r="Q12" s="19"/>
      <c r="R12" s="19"/>
      <c r="S12" s="19"/>
      <c r="AE12" s="9" t="str">
        <f>VLOOKUP(LEFT($I12,3),Definitions!$A$2:$C$72,3,0)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2" s="9" t="str">
        <f>VLOOKUP(LEFT($I12,7),Definitions!$A$2:$C$72,3,0)</f>
        <v>Terracotta Block Masonry - Porotherm | Other</v>
      </c>
      <c r="AG12" s="9" t="str">
        <f>VLOOKUP(LEFT($I12,11),Definitions!$A$2:$C$72,3,0)</f>
        <v>150mm thick</v>
      </c>
      <c r="AH12" s="9" t="str">
        <f>VLOOKUP(LEFT($I12,15),Definitions!$A$2:$C$72,3,0)</f>
        <v>Lower Basement to 3rd floor</v>
      </c>
      <c r="AI12" s="9"/>
      <c r="AJ12" s="9"/>
      <c r="AK12" s="9"/>
    </row>
    <row r="13" spans="1:46" ht="41.25" customHeight="1" x14ac:dyDescent="0.2">
      <c r="A13" s="8" t="s">
        <v>44</v>
      </c>
      <c r="B13" s="9" t="s">
        <v>69</v>
      </c>
      <c r="C13" s="9" t="s">
        <v>61</v>
      </c>
      <c r="D13" s="8" t="s">
        <v>47</v>
      </c>
      <c r="F13" s="8"/>
      <c r="G13" s="8"/>
      <c r="H13" s="8"/>
      <c r="I13" s="8" t="s">
        <v>72</v>
      </c>
      <c r="J13" s="9" t="str">
        <f t="shared" si="0"/>
        <v>Masonry &amp; Plaster-Terracotta Block Masonry - Porotherm | Other-200mm thick-Lower Basement to 3rd floor</v>
      </c>
      <c r="K13" s="14" t="s">
        <v>49</v>
      </c>
      <c r="L13" s="14"/>
      <c r="M13" s="15" t="s">
        <v>50</v>
      </c>
      <c r="N13" s="8"/>
      <c r="O13" s="9" t="s">
        <v>51</v>
      </c>
      <c r="P13" s="9" t="s">
        <v>52</v>
      </c>
      <c r="Q13" s="19"/>
      <c r="R13" s="19"/>
      <c r="S13" s="19"/>
      <c r="AE13" s="9" t="str">
        <f>VLOOKUP(LEFT($I13,3),Definitions!$A$2:$C$72,3,0)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3" s="9" t="str">
        <f>VLOOKUP(LEFT($I13,7),Definitions!$A$2:$C$72,3,0)</f>
        <v>Terracotta Block Masonry - Porotherm | Other</v>
      </c>
      <c r="AG13" s="9" t="str">
        <f>VLOOKUP(LEFT($I13,11),Definitions!$A$2:$C$72,3,0)</f>
        <v>200mm thick</v>
      </c>
      <c r="AH13" s="9" t="str">
        <f>VLOOKUP(LEFT($I13,15),Definitions!$A$2:$C$72,3,0)</f>
        <v>Lower Basement to 3rd floor</v>
      </c>
      <c r="AI13" s="9"/>
      <c r="AJ13" s="9"/>
      <c r="AK13" s="9"/>
    </row>
    <row r="14" spans="1:46" ht="41.25" customHeight="1" x14ac:dyDescent="0.2">
      <c r="A14" s="8" t="s">
        <v>44</v>
      </c>
      <c r="B14" s="9" t="s">
        <v>73</v>
      </c>
      <c r="C14" s="8" t="s">
        <v>74</v>
      </c>
      <c r="D14" s="9" t="s">
        <v>75</v>
      </c>
      <c r="E14" s="8" t="s">
        <v>47</v>
      </c>
      <c r="F14" s="8"/>
      <c r="G14" s="8"/>
      <c r="H14" s="8"/>
      <c r="I14" s="1" t="s">
        <v>76</v>
      </c>
      <c r="J14" s="9" t="str">
        <f t="shared" si="0"/>
        <v>Masonry &amp; Plaster-Lightweight Block Masonry -Aerocon Block -75mm thick</v>
      </c>
      <c r="K14" s="14" t="s">
        <v>49</v>
      </c>
      <c r="L14" s="14"/>
      <c r="M14" s="15" t="s">
        <v>50</v>
      </c>
      <c r="N14" s="8"/>
      <c r="O14" s="9" t="s">
        <v>51</v>
      </c>
      <c r="P14" s="9"/>
      <c r="Q14" s="19"/>
      <c r="R14" s="19"/>
      <c r="S14" s="19"/>
      <c r="AE14" s="9" t="str">
        <f>VLOOKUP(LEFT($I14,3),Definitions!$A$2:$C$72,3,0)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4" s="9" t="str">
        <f>VLOOKUP(LEFT($I14,7),Definitions!$A$2:$C$72,3,0)</f>
        <v xml:space="preserve">Lightweight Block Masonry </v>
      </c>
      <c r="AG14" s="9" t="str">
        <f>VLOOKUP(LEFT($I14,11),Definitions!$A$2:$C$72,3,0)</f>
        <v>Aerocon Block</v>
      </c>
      <c r="AH14" s="9" t="str">
        <f>VLOOKUP(LEFT($I14,15),Definitions!$A$2:$C$72,3,0)</f>
        <v>75mm thick</v>
      </c>
      <c r="AI14" s="9" t="str">
        <f>VLOOKUP(LEFT($I14,19),Definitions!$A$2:$C$72,3,0)</f>
        <v>Lower Basement to 3rd floor</v>
      </c>
      <c r="AJ14" s="9"/>
      <c r="AK14" s="9"/>
    </row>
    <row r="15" spans="1:46" ht="41.25" customHeight="1" x14ac:dyDescent="0.2">
      <c r="A15" s="8" t="s">
        <v>44</v>
      </c>
      <c r="B15" s="9" t="s">
        <v>73</v>
      </c>
      <c r="C15" s="8" t="s">
        <v>74</v>
      </c>
      <c r="D15" s="9" t="s">
        <v>66</v>
      </c>
      <c r="E15" s="8" t="s">
        <v>47</v>
      </c>
      <c r="F15" s="8"/>
      <c r="G15" s="8"/>
      <c r="H15" s="8"/>
      <c r="I15" s="1" t="s">
        <v>77</v>
      </c>
      <c r="J15" s="9" t="str">
        <f t="shared" si="0"/>
        <v>Masonry &amp; Plaster-Lightweight Block Masonry -Aerocon Block -150mm thick</v>
      </c>
      <c r="K15" s="14" t="s">
        <v>49</v>
      </c>
      <c r="L15" s="14"/>
      <c r="M15" s="15" t="s">
        <v>50</v>
      </c>
      <c r="N15" s="8"/>
      <c r="O15" s="9" t="s">
        <v>51</v>
      </c>
      <c r="P15" s="9"/>
      <c r="Q15" s="19"/>
      <c r="R15" s="19"/>
      <c r="S15" s="19"/>
      <c r="AE15" s="9" t="str">
        <f>VLOOKUP(LEFT($I15,3),Definitions!$A$2:$C$72,3,0)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5" s="9" t="str">
        <f>VLOOKUP(LEFT($I15,7),Definitions!$A$2:$C$72,3,0)</f>
        <v xml:space="preserve">Lightweight Block Masonry </v>
      </c>
      <c r="AG15" s="9" t="str">
        <f>VLOOKUP(LEFT($I15,11),Definitions!$A$2:$C$72,3,0)</f>
        <v>Aerocon Block</v>
      </c>
      <c r="AH15" s="9" t="str">
        <f>VLOOKUP(LEFT($I15,15),Definitions!$A$2:$C$72,3,0)</f>
        <v>150mm thick</v>
      </c>
      <c r="AI15" s="9" t="str">
        <f>VLOOKUP(LEFT($I15,19),Definitions!$A$2:$C$72,3,0)</f>
        <v>Lower Basement to 3rd floor</v>
      </c>
      <c r="AJ15" s="9"/>
      <c r="AK15" s="9"/>
    </row>
    <row r="16" spans="1:46" ht="41.25" customHeight="1" x14ac:dyDescent="0.2">
      <c r="A16" s="8" t="s">
        <v>44</v>
      </c>
      <c r="B16" s="9" t="s">
        <v>73</v>
      </c>
      <c r="C16" s="8" t="s">
        <v>74</v>
      </c>
      <c r="D16" s="9" t="s">
        <v>61</v>
      </c>
      <c r="E16" s="8" t="s">
        <v>47</v>
      </c>
      <c r="F16" s="8"/>
      <c r="G16" s="13"/>
      <c r="H16" s="13"/>
      <c r="I16" s="1" t="s">
        <v>78</v>
      </c>
      <c r="J16" s="9" t="str">
        <f t="shared" si="0"/>
        <v>Masonry &amp; Plaster-Lightweight Block Masonry -Aerocon Block -200mm thick</v>
      </c>
      <c r="K16" s="14" t="s">
        <v>49</v>
      </c>
      <c r="L16" s="14"/>
      <c r="M16" s="15" t="s">
        <v>50</v>
      </c>
      <c r="N16" s="8"/>
      <c r="O16" s="9" t="s">
        <v>51</v>
      </c>
      <c r="P16" s="9"/>
      <c r="Q16" s="19"/>
      <c r="R16" s="19"/>
      <c r="S16" s="19"/>
      <c r="T16" s="19"/>
      <c r="AE16" s="9" t="str">
        <f>VLOOKUP(LEFT($I16,3),Definitions!$A$2:$C$72,3,0)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6" s="9" t="str">
        <f>VLOOKUP(LEFT($I16,7),Definitions!$A$2:$C$72,3,0)</f>
        <v xml:space="preserve">Lightweight Block Masonry </v>
      </c>
      <c r="AG16" s="9" t="str">
        <f>VLOOKUP(LEFT($I16,11),Definitions!$A$2:$C$72,3,0)</f>
        <v>Aerocon Block</v>
      </c>
      <c r="AH16" s="9" t="str">
        <f>VLOOKUP(LEFT($I16,15),Definitions!$A$2:$C$72,3,0)</f>
        <v>200mm thick</v>
      </c>
      <c r="AI16" s="9" t="str">
        <f>VLOOKUP(LEFT($I16,19),Definitions!$A$2:$C$72,3,0)</f>
        <v>Lower Basement to 3rd floor</v>
      </c>
      <c r="AJ16" s="9"/>
      <c r="AK16" s="9"/>
    </row>
    <row r="17" spans="1:37" ht="41.25" customHeight="1" x14ac:dyDescent="0.2">
      <c r="A17" s="8" t="s">
        <v>44</v>
      </c>
      <c r="B17" s="9" t="s">
        <v>73</v>
      </c>
      <c r="C17" s="8" t="s">
        <v>79</v>
      </c>
      <c r="D17" s="9" t="s">
        <v>75</v>
      </c>
      <c r="E17" s="8" t="s">
        <v>47</v>
      </c>
      <c r="F17" s="8"/>
      <c r="I17" s="1" t="s">
        <v>80</v>
      </c>
      <c r="J17" s="9" t="str">
        <f t="shared" si="0"/>
        <v>Masonry &amp; Plaster-Lightweight Block Masonry -Siporex-75mm thick</v>
      </c>
      <c r="K17" s="14" t="s">
        <v>49</v>
      </c>
      <c r="L17" s="14"/>
      <c r="M17" s="15" t="s">
        <v>50</v>
      </c>
      <c r="N17" s="8"/>
      <c r="O17" s="9" t="s">
        <v>51</v>
      </c>
      <c r="P17" s="9"/>
      <c r="Q17" s="19"/>
      <c r="R17" s="19"/>
      <c r="S17" s="19"/>
      <c r="AE17" s="9" t="str">
        <f>VLOOKUP(LEFT($I17,3),Definitions!$A$2:$C$72,3,0)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7" s="9" t="str">
        <f>VLOOKUP(LEFT($I17,7),Definitions!$A$2:$C$72,3,0)</f>
        <v xml:space="preserve">Lightweight Block Masonry </v>
      </c>
      <c r="AG17" s="9" t="str">
        <f>VLOOKUP(LEFT($I17,11),Definitions!$A$2:$C$72,3,0)</f>
        <v>Siporex</v>
      </c>
      <c r="AH17" s="9" t="str">
        <f>VLOOKUP(LEFT($I17,15),Definitions!$A$2:$C$72,3,0)</f>
        <v>75mm thick</v>
      </c>
      <c r="AI17" s="9" t="str">
        <f>VLOOKUP(LEFT($I17,19),Definitions!$A$2:$C$72,3,0)</f>
        <v>Lower Basement to 3rd floor</v>
      </c>
      <c r="AJ17" s="9"/>
      <c r="AK17" s="9"/>
    </row>
    <row r="18" spans="1:37" ht="41.25" customHeight="1" x14ac:dyDescent="0.2">
      <c r="A18" s="8" t="s">
        <v>44</v>
      </c>
      <c r="B18" s="9" t="s">
        <v>73</v>
      </c>
      <c r="C18" s="8" t="s">
        <v>79</v>
      </c>
      <c r="D18" s="9" t="s">
        <v>66</v>
      </c>
      <c r="E18" s="8" t="s">
        <v>47</v>
      </c>
      <c r="F18" s="8"/>
      <c r="I18" s="1" t="s">
        <v>81</v>
      </c>
      <c r="J18" s="9" t="str">
        <f t="shared" si="0"/>
        <v>Masonry &amp; Plaster-Lightweight Block Masonry -Siporex-150mm thick</v>
      </c>
      <c r="K18" s="14" t="s">
        <v>49</v>
      </c>
      <c r="L18" s="14"/>
      <c r="M18" s="15" t="s">
        <v>50</v>
      </c>
      <c r="N18" s="8"/>
      <c r="O18" s="9" t="s">
        <v>51</v>
      </c>
      <c r="P18" s="9"/>
      <c r="Q18" s="19"/>
      <c r="R18" s="19"/>
      <c r="S18" s="19"/>
      <c r="AE18" s="9" t="str">
        <f>VLOOKUP(LEFT($I18,3),Definitions!$A$2:$C$72,3,0)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8" s="9" t="str">
        <f>VLOOKUP(LEFT($I18,7),Definitions!$A$2:$C$72,3,0)</f>
        <v xml:space="preserve">Lightweight Block Masonry </v>
      </c>
      <c r="AG18" s="9" t="str">
        <f>VLOOKUP(LEFT($I18,11),Definitions!$A$2:$C$72,3,0)</f>
        <v>Siporex</v>
      </c>
      <c r="AH18" s="9" t="str">
        <f>VLOOKUP(LEFT($I18,15),Definitions!$A$2:$C$72,3,0)</f>
        <v>150mm thick</v>
      </c>
      <c r="AI18" s="9" t="str">
        <f>VLOOKUP(LEFT($I18,19),Definitions!$A$2:$C$72,3,0)</f>
        <v>Lower Basement to 3rd floor</v>
      </c>
      <c r="AJ18" s="9"/>
      <c r="AK18" s="9"/>
    </row>
    <row r="19" spans="1:37" ht="41.25" customHeight="1" x14ac:dyDescent="0.2">
      <c r="A19" s="8" t="s">
        <v>44</v>
      </c>
      <c r="B19" s="9" t="s">
        <v>82</v>
      </c>
      <c r="C19" s="8" t="s">
        <v>83</v>
      </c>
      <c r="D19" s="9" t="s">
        <v>84</v>
      </c>
      <c r="E19" s="8" t="s">
        <v>85</v>
      </c>
      <c r="F19" s="8" t="s">
        <v>47</v>
      </c>
      <c r="I19" s="1" t="s">
        <v>86</v>
      </c>
      <c r="J19" s="9" t="str">
        <f t="shared" si="0"/>
        <v xml:space="preserve">Masonry &amp; Plaster-Exposed Wire-cut Brick Masonry-Cladding 50 x 100 x 300 bricks-115mm thick </v>
      </c>
      <c r="K19" s="14" t="s">
        <v>49</v>
      </c>
      <c r="L19" s="14"/>
      <c r="M19" s="15" t="s">
        <v>50</v>
      </c>
      <c r="N19" s="11" t="s">
        <v>87</v>
      </c>
      <c r="O19" s="9" t="s">
        <v>51</v>
      </c>
      <c r="P19" s="9"/>
      <c r="Q19" s="19"/>
      <c r="R19" s="19"/>
      <c r="S19" s="19"/>
      <c r="Z19" s="8" t="s">
        <v>88</v>
      </c>
      <c r="AE19" s="9" t="str">
        <f>VLOOKUP(LEFT($I19,3),Definitions!$A$2:$C$72,3,0)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19" s="9" t="str">
        <f>VLOOKUP(LEFT($I19,7),Definitions!$A$2:$C$72,3,0)</f>
        <v xml:space="preserve">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v>
      </c>
      <c r="AG19" s="9" t="str">
        <f>VLOOKUP(LEFT($I19,11),Definitions!$A$2:$C$72,3,0)</f>
        <v>Cladding 50 x 100 x 300 bricks</v>
      </c>
      <c r="AH19" s="9" t="str">
        <f>VLOOKUP(LEFT($I19,15),Definitions!$A$2:$C$72,3,0)</f>
        <v>115mm thick</v>
      </c>
      <c r="AI19" s="9" t="str">
        <f>VLOOKUP(LEFT($I19,19),Definitions!$A$2:$C$72,3,0)</f>
        <v>English Bond Flat</v>
      </c>
      <c r="AJ19" s="9" t="str">
        <f>VLOOKUP(LEFT($I19,23),Definitions!$A$2:$C$72,3,0)</f>
        <v>Lower Basement to 3rd floor</v>
      </c>
      <c r="AK19" s="9"/>
    </row>
    <row r="20" spans="1:37" ht="41.25" customHeight="1" x14ac:dyDescent="0.2">
      <c r="A20" s="8" t="s">
        <v>44</v>
      </c>
      <c r="B20" s="9" t="s">
        <v>82</v>
      </c>
      <c r="C20" s="8" t="s">
        <v>89</v>
      </c>
      <c r="D20" s="9" t="s">
        <v>53</v>
      </c>
      <c r="E20" s="8" t="s">
        <v>85</v>
      </c>
      <c r="F20" s="8" t="s">
        <v>47</v>
      </c>
      <c r="I20" s="1" t="s">
        <v>90</v>
      </c>
      <c r="J20" s="9" t="str">
        <f t="shared" si="0"/>
        <v>Masonry &amp; Plaster-Exposed Wire-cut Brick Masonry-Composite 50 x 100 x 300 bricks-230mm thick</v>
      </c>
      <c r="K20" s="14" t="s">
        <v>49</v>
      </c>
      <c r="L20" s="14"/>
      <c r="M20" s="15" t="s">
        <v>50</v>
      </c>
      <c r="N20" s="11" t="s">
        <v>87</v>
      </c>
      <c r="O20" s="9" t="s">
        <v>51</v>
      </c>
      <c r="P20" s="9"/>
      <c r="Q20" s="19"/>
      <c r="R20" s="19"/>
      <c r="S20" s="19"/>
      <c r="Z20" s="8" t="s">
        <v>88</v>
      </c>
      <c r="AE20" s="9" t="str">
        <f>VLOOKUP(LEFT($I20,3),Definitions!$A$2:$C$72,3,0)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0" s="9" t="str">
        <f>VLOOKUP(LEFT($I20,7),Definitions!$A$2:$C$72,3,0)</f>
        <v xml:space="preserve">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v>
      </c>
      <c r="AG20" s="9" t="str">
        <f>VLOOKUP(LEFT($I20,11),Definitions!$A$2:$C$72,3,0)</f>
        <v>Composite 50 x 100 x 300 bricks</v>
      </c>
      <c r="AH20" s="9" t="str">
        <f>VLOOKUP(LEFT($I20,15),Definitions!$A$2:$C$72,3,0)</f>
        <v>230mm thick</v>
      </c>
      <c r="AI20" s="9" t="str">
        <f>VLOOKUP(LEFT($I20,19),Definitions!$A$2:$C$72,3,0)</f>
        <v>English Bond Flat</v>
      </c>
      <c r="AJ20" s="9" t="str">
        <f>VLOOKUP(LEFT($I20,23),Definitions!$A$2:$C$72,3,0)</f>
        <v>Lower Basement to 3rd floor</v>
      </c>
      <c r="AK20" s="9"/>
    </row>
    <row r="21" spans="1:37" ht="41.25" customHeight="1" x14ac:dyDescent="0.2">
      <c r="A21" s="8" t="s">
        <v>44</v>
      </c>
      <c r="B21" s="9" t="s">
        <v>82</v>
      </c>
      <c r="C21" s="8" t="s">
        <v>91</v>
      </c>
      <c r="D21" s="9" t="s">
        <v>55</v>
      </c>
      <c r="E21" s="8" t="s">
        <v>85</v>
      </c>
      <c r="F21" s="8" t="s">
        <v>47</v>
      </c>
      <c r="I21" s="1" t="s">
        <v>92</v>
      </c>
      <c r="J21" s="9" t="str">
        <f t="shared" si="0"/>
        <v>Masonry &amp; Plaster-Exposed Wire-cut Brick Masonry-One Side Composite 50 x 100 x 300 bricks-345mm thick</v>
      </c>
      <c r="K21" s="14" t="s">
        <v>49</v>
      </c>
      <c r="L21" s="14"/>
      <c r="M21" s="15" t="s">
        <v>50</v>
      </c>
      <c r="N21" s="11" t="s">
        <v>87</v>
      </c>
      <c r="O21" s="9" t="s">
        <v>51</v>
      </c>
      <c r="P21" s="9"/>
      <c r="Q21" s="19"/>
      <c r="R21" s="19"/>
      <c r="S21" s="19"/>
      <c r="Z21" s="8" t="s">
        <v>88</v>
      </c>
      <c r="AE21" s="9" t="str">
        <f>VLOOKUP(LEFT($I21,3),Definitions!$A$2:$C$72,3,0)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1" s="9" t="str">
        <f>VLOOKUP(LEFT($I21,7),Definitions!$A$2:$C$72,3,0)</f>
        <v xml:space="preserve">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v>
      </c>
      <c r="AG21" s="9" t="str">
        <f>VLOOKUP(LEFT($I21,11),Definitions!$A$2:$C$72,3,0)</f>
        <v>One Side Composite 50 x 100 x 300 bricks</v>
      </c>
      <c r="AH21" s="9" t="str">
        <f>VLOOKUP(LEFT($I21,15),Definitions!$A$2:$C$72,3,0)</f>
        <v>345mm thick</v>
      </c>
      <c r="AI21" s="9" t="str">
        <f>VLOOKUP(LEFT($I21,19),Definitions!$A$2:$C$72,3,0)</f>
        <v>English Bond Flat</v>
      </c>
      <c r="AJ21" s="9" t="str">
        <f>VLOOKUP(LEFT($I21,23),Definitions!$A$2:$C$72,3,0)</f>
        <v>Lower Basement to 3rd floor</v>
      </c>
      <c r="AK21" s="9"/>
    </row>
    <row r="22" spans="1:37" ht="41.25" customHeight="1" x14ac:dyDescent="0.2">
      <c r="A22" s="8" t="s">
        <v>44</v>
      </c>
      <c r="B22" s="9" t="s">
        <v>82</v>
      </c>
      <c r="C22" s="8" t="s">
        <v>93</v>
      </c>
      <c r="D22" s="9" t="s">
        <v>55</v>
      </c>
      <c r="E22" s="8" t="s">
        <v>85</v>
      </c>
      <c r="F22" s="8" t="s">
        <v>47</v>
      </c>
      <c r="I22" s="1" t="s">
        <v>94</v>
      </c>
      <c r="J22" s="9" t="str">
        <f t="shared" si="0"/>
        <v>Masonry &amp; Plaster-Exposed Wire-cut Brick Masonry-Both Side Composite 50 x 100 x 300 bricks-345mm thick</v>
      </c>
      <c r="K22" s="14" t="s">
        <v>49</v>
      </c>
      <c r="L22" s="14"/>
      <c r="M22" s="15" t="s">
        <v>50</v>
      </c>
      <c r="N22" s="11" t="s">
        <v>87</v>
      </c>
      <c r="O22" s="9" t="s">
        <v>51</v>
      </c>
      <c r="P22" s="9"/>
      <c r="Q22" s="19"/>
      <c r="R22" s="19"/>
      <c r="S22" s="19"/>
      <c r="Z22" s="8" t="s">
        <v>88</v>
      </c>
      <c r="AE22" s="9" t="str">
        <f>VLOOKUP(LEFT($I22,3),Definitions!$A$2:$C$72,3,0)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2" s="9" t="str">
        <f>VLOOKUP(LEFT($I22,7),Definitions!$A$2:$C$72,3,0)</f>
        <v xml:space="preserve">1) Exposed masonry in wire-cut bricks of all shapes including curved walls and including various kinds of patterns and bonds such as soldier bonds etc._x000D_2) Each panel shall be planned to ensure that the grooves are uniform throughout (both vertical as well as horizontal) and no half / broken bricks are used._x000D_3) Each panel layout shall be approved by the Engineer-in-charge before proceeding with the work. _x000D_4)The rate shall include for cutting and planing each brick to the required size, inserting 8mm dia 200mm long steel bars at 300mm spacing at every tenth course, raking the joints in the masonry to 12mm or 15mm depth as required, and for protecting the masonry from falling cement and other stains, and for cleaning the bricks with water after the completion of the entire work. _x000D_5)The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 Only dilute Hydrochloric acid shall be used in such case. </v>
      </c>
      <c r="AG22" s="9" t="str">
        <f>VLOOKUP(LEFT($I22,11),Definitions!$A$2:$C$72,3,0)</f>
        <v>Both Side Composite 50 x 100 x 300 bricks</v>
      </c>
      <c r="AH22" s="9" t="str">
        <f>VLOOKUP(LEFT($I22,15),Definitions!$A$2:$C$72,3,0)</f>
        <v>345mm thick</v>
      </c>
      <c r="AI22" s="9" t="str">
        <f>VLOOKUP(LEFT($I22,19),Definitions!$A$2:$C$72,3,0)</f>
        <v>English Bond Flat</v>
      </c>
      <c r="AJ22" s="9" t="str">
        <f>VLOOKUP(LEFT($I22,23),Definitions!$A$2:$C$72,3,0)</f>
        <v>Lower Basement to 3rd floor</v>
      </c>
      <c r="AK22" s="9"/>
    </row>
    <row r="23" spans="1:37" ht="41.25" customHeight="1" x14ac:dyDescent="0.2">
      <c r="A23" s="8" t="s">
        <v>44</v>
      </c>
      <c r="B23" s="9" t="s">
        <v>95</v>
      </c>
      <c r="C23" s="8" t="s">
        <v>96</v>
      </c>
      <c r="D23" s="9"/>
      <c r="I23" s="1" t="s">
        <v>97</v>
      </c>
      <c r="J23" s="9" t="str">
        <f t="shared" si="0"/>
        <v>Masonry &amp; Plaster-Stone Masonry-Random Rubble Masonry-</v>
      </c>
      <c r="K23" s="14" t="s">
        <v>49</v>
      </c>
      <c r="L23" s="14"/>
      <c r="M23" s="15" t="s">
        <v>50</v>
      </c>
      <c r="O23" s="9" t="s">
        <v>51</v>
      </c>
      <c r="P23" s="9"/>
      <c r="Q23" s="19"/>
      <c r="R23" s="19"/>
      <c r="S23" s="19"/>
      <c r="AE23" s="9" t="str">
        <f>VLOOKUP(LEFT($I23,3),Definitions!$A$2:$C$72,3,0)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3" s="9" t="str">
        <f>VLOOKUP(LEFT($I23,7),Definitions!$A$2:$C$72,3,0)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3" s="9" t="str">
        <f>VLOOKUP(LEFT($I23,11),Definitions!$A$2:$C$72,3,0)</f>
        <v>Random Rubble Masonry</v>
      </c>
      <c r="AH23" s="9" t="str">
        <f>VLOOKUP(LEFT($I23,15),Definitions!$A$2:$C$72,3,0)</f>
        <v>Random Rubble Masonry</v>
      </c>
      <c r="AI23" s="9"/>
      <c r="AJ23" s="9"/>
      <c r="AK23" s="9"/>
    </row>
    <row r="24" spans="1:37" ht="41.25" customHeight="1" x14ac:dyDescent="0.2">
      <c r="A24" s="8" t="s">
        <v>44</v>
      </c>
      <c r="B24" s="9" t="s">
        <v>95</v>
      </c>
      <c r="C24" s="8" t="s">
        <v>98</v>
      </c>
      <c r="D24" s="9" t="s">
        <v>99</v>
      </c>
      <c r="I24" s="1" t="s">
        <v>100</v>
      </c>
      <c r="J24" s="9" t="str">
        <f t="shared" si="0"/>
        <v>Masonry &amp; Plaster-Stone Masonry-Size Stone Masonry-Below Ground</v>
      </c>
      <c r="K24" s="14" t="s">
        <v>49</v>
      </c>
      <c r="L24" s="14"/>
      <c r="M24" s="15" t="s">
        <v>50</v>
      </c>
      <c r="O24" s="9" t="s">
        <v>51</v>
      </c>
      <c r="P24" s="9"/>
      <c r="Q24" s="19"/>
      <c r="R24" s="19"/>
      <c r="S24" s="19"/>
      <c r="AE24" s="9" t="str">
        <f>VLOOKUP(LEFT($I24,3),Definitions!$A$2:$C$72,3,0)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4" s="9" t="str">
        <f>VLOOKUP(LEFT($I24,7),Definitions!$A$2:$C$72,3,0)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4" s="9" t="str">
        <f>VLOOKUP(LEFT($I24,11),Definitions!$A$2:$C$72,3,0)</f>
        <v xml:space="preserve">Laying size stone masonry in cement mortar 1:6 using through bond stones in every course spaced at 2m intervals including raking out the joints - all complete as directed. </v>
      </c>
      <c r="AH24" s="9" t="str">
        <f>VLOOKUP(LEFT($I24,15),Definitions!$A$2:$C$72,3,0)</f>
        <v>Below Ground</v>
      </c>
      <c r="AI24" s="9"/>
      <c r="AJ24" s="9"/>
      <c r="AK24" s="9"/>
    </row>
    <row r="25" spans="1:37" ht="41.25" customHeight="1" x14ac:dyDescent="0.2">
      <c r="A25" s="8" t="s">
        <v>44</v>
      </c>
      <c r="B25" s="9" t="s">
        <v>95</v>
      </c>
      <c r="C25" s="8" t="s">
        <v>98</v>
      </c>
      <c r="D25" s="9" t="s">
        <v>101</v>
      </c>
      <c r="I25" s="1" t="s">
        <v>102</v>
      </c>
      <c r="J25" s="9" t="str">
        <f t="shared" si="0"/>
        <v>Masonry &amp; Plaster-Stone Masonry-Size Stone Masonry-Above Ground</v>
      </c>
      <c r="K25" s="14" t="s">
        <v>49</v>
      </c>
      <c r="L25" s="14"/>
      <c r="M25" s="15" t="s">
        <v>50</v>
      </c>
      <c r="O25" s="9" t="s">
        <v>51</v>
      </c>
      <c r="P25" s="9"/>
      <c r="Q25" s="19"/>
      <c r="R25" s="19"/>
      <c r="S25" s="19"/>
      <c r="AE25" s="9" t="str">
        <f>VLOOKUP(LEFT($I25,3),Definitions!$A$2:$C$72,3,0)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5" s="9" t="str">
        <f>VLOOKUP(LEFT($I25,7),Definitions!$A$2:$C$72,3,0)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5" s="9" t="str">
        <f>VLOOKUP(LEFT($I25,11),Definitions!$A$2:$C$72,3,0)</f>
        <v xml:space="preserve">Laying size stone masonry in cement mortar 1:6 using through bond stones in every course spaced at 2m intervals including raking out the joints - all complete as directed. </v>
      </c>
      <c r="AH25" s="9" t="str">
        <f>VLOOKUP(LEFT($I25,15),Definitions!$A$2:$C$72,3,0)</f>
        <v>Above Ground</v>
      </c>
      <c r="AI25" s="9"/>
      <c r="AJ25" s="9"/>
      <c r="AK25" s="9"/>
    </row>
    <row r="26" spans="1:37" ht="41.25" customHeight="1" x14ac:dyDescent="0.2">
      <c r="A26" s="8" t="s">
        <v>44</v>
      </c>
      <c r="B26" s="9" t="s">
        <v>103</v>
      </c>
      <c r="C26" s="8" t="s">
        <v>104</v>
      </c>
      <c r="D26" s="9" t="s">
        <v>105</v>
      </c>
      <c r="E26" s="8" t="s">
        <v>106</v>
      </c>
      <c r="I26" s="1" t="s">
        <v>107</v>
      </c>
      <c r="J26" s="9" t="str">
        <f t="shared" si="0"/>
        <v>Masonry &amp; Plaster-Dressed Horizontal Stone Masonry -Sadderhalli stone-Cladding</v>
      </c>
      <c r="K26" s="14" t="s">
        <v>49</v>
      </c>
      <c r="L26" s="14"/>
      <c r="M26" s="15" t="s">
        <v>50</v>
      </c>
      <c r="O26" s="9" t="s">
        <v>51</v>
      </c>
      <c r="P26" s="9"/>
      <c r="Q26" s="19"/>
      <c r="R26" s="19"/>
      <c r="S26" s="19"/>
      <c r="AE26" s="9" t="str">
        <f>VLOOKUP(LEFT($I26,3),Definitions!$A$2:$C$72,3,0)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6" s="9" t="str">
        <f>VLOOKUP(LEFT($I26,7),Definitions!$A$2:$C$72,3,0)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6" s="9" t="str">
        <f>VLOOKUP(LEFT($I26,11),Definitions!$A$2:$C$72,3,0)</f>
        <v xml:space="preserve">All four sides of each stone to be dressed. Deepset grooves not more than 25mm wide and not more than 15mm deep. </v>
      </c>
      <c r="AH26" s="9" t="str">
        <f>VLOOKUP(LEFT($I26,15),Definitions!$A$2:$C$72,3,0)</f>
        <v>Sadderhalli stone</v>
      </c>
      <c r="AI26" s="9" t="str">
        <f>VLOOKUP(LEFT($I26,19),Definitions!$A$2:$C$72,3,0)</f>
        <v>Cladding</v>
      </c>
      <c r="AJ26" s="9" t="str">
        <f>VLOOKUP(LEFT($I26,23),Definitions!$A$2:$C$72,3,0)</f>
        <v>125mm thick</v>
      </c>
      <c r="AK26" s="9"/>
    </row>
    <row r="27" spans="1:37" ht="41.25" customHeight="1" x14ac:dyDescent="0.2">
      <c r="A27" s="8" t="s">
        <v>44</v>
      </c>
      <c r="B27" s="9" t="s">
        <v>103</v>
      </c>
      <c r="C27" s="8" t="s">
        <v>104</v>
      </c>
      <c r="D27" s="9" t="s">
        <v>108</v>
      </c>
      <c r="E27" s="8" t="s">
        <v>109</v>
      </c>
      <c r="I27" s="1" t="s">
        <v>110</v>
      </c>
      <c r="J27" s="9" t="str">
        <f t="shared" si="0"/>
        <v>Masonry &amp; Plaster-Dressed Horizontal Stone Masonry -Sadderhalli stone-One side composite</v>
      </c>
      <c r="K27" s="14" t="s">
        <v>49</v>
      </c>
      <c r="L27" s="14"/>
      <c r="M27" s="15" t="s">
        <v>50</v>
      </c>
      <c r="O27" s="9" t="s">
        <v>51</v>
      </c>
      <c r="P27" s="9"/>
      <c r="Q27" s="19"/>
      <c r="R27" s="19"/>
      <c r="S27" s="19"/>
      <c r="AE27" s="9" t="str">
        <f>VLOOKUP(LEFT($I27,3),Definitions!$A$2:$C$72,3,0)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7" s="9" t="str">
        <f>VLOOKUP(LEFT($I27,7),Definitions!$A$2:$C$72,3,0)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7" s="9" t="str">
        <f>VLOOKUP(LEFT($I27,11),Definitions!$A$2:$C$72,3,0)</f>
        <v xml:space="preserve">All four sides of each stone to be dressed. Deepset grooves not more than 25mm wide and not more than 15mm deep. </v>
      </c>
      <c r="AH27" s="9" t="str">
        <f>VLOOKUP(LEFT($I27,15),Definitions!$A$2:$C$72,3,0)</f>
        <v>Sadderhalli stone</v>
      </c>
      <c r="AI27" s="9" t="str">
        <f>VLOOKUP(LEFT($I27,19),Definitions!$A$2:$C$72,3,0)</f>
        <v>One side composite</v>
      </c>
      <c r="AJ27" s="9" t="str">
        <f>VLOOKUP(LEFT($I27,23),Definitions!$A$2:$C$72,3,0)</f>
        <v>375mm thick</v>
      </c>
      <c r="AK27" s="9"/>
    </row>
    <row r="28" spans="1:37" ht="41.25" customHeight="1" x14ac:dyDescent="0.2">
      <c r="A28" s="8" t="s">
        <v>44</v>
      </c>
      <c r="B28" s="9" t="s">
        <v>103</v>
      </c>
      <c r="C28" s="8" t="s">
        <v>104</v>
      </c>
      <c r="D28" s="9" t="s">
        <v>111</v>
      </c>
      <c r="E28" s="8" t="s">
        <v>109</v>
      </c>
      <c r="I28" s="1" t="s">
        <v>112</v>
      </c>
      <c r="J28" s="9" t="str">
        <f t="shared" si="0"/>
        <v>Masonry &amp; Plaster-Dressed Horizontal Stone Masonry -Sadderhalli stone-Both sides composite</v>
      </c>
      <c r="K28" s="14" t="s">
        <v>49</v>
      </c>
      <c r="L28" s="14"/>
      <c r="M28" s="15" t="s">
        <v>50</v>
      </c>
      <c r="O28" s="9" t="s">
        <v>51</v>
      </c>
      <c r="P28" s="9"/>
      <c r="Q28" s="19"/>
      <c r="R28" s="19"/>
      <c r="S28" s="19"/>
      <c r="AE28" s="9" t="str">
        <f>VLOOKUP(LEFT($I28,3),Definitions!$A$2:$C$72,3,0)</f>
        <v xml:space="preserve">1) The rates for all items below shall include for all leads and lifts upto 50m and for erection of scaffolding, ladders, platforms and staging required in the execution of the work. _x000D_2) The layout shall be marked as per the drawings, the first course completed and approved by authorised person before proceeding with the work._x000D_3)  The rates shall include for all tools and tackles required for the work, including cutting machines and their consumables, hacking or roughening the surface of conrete or other material for better bondage with the masonry, raking out joints to specified depth for plastering or pointing, soaking of bricks or blocks before laying, building in hold-fasts or other such inserts, joining new masonry with old masonry (including cutting toothing and applying cement slurry), providing  reinforced concrete band of specified thickness (normall 75mm thick) at specified levels, and no additional charges shall be paid for any of these items. </v>
      </c>
      <c r="AF28" s="9" t="str">
        <f>VLOOKUP(LEFT($I28,7),Definitions!$A$2:$C$72,3,0)</f>
        <v xml:space="preserve">1) All stone masonry shall be carried out with care and protection to the masonry from falling cement and other materials. _x000D_2) The use of acid for cleaning is detrimental to the quality of the final finish and in case such cleaning with acid is required, an amount calculated at Rs. 5/- per square foot of surface area of exposed masonry shall be deducted from the Contractor's bills for the same and the work shall be carried out at his cost including supply of acid._x000D_3) Grooves shall always be maintained in a manner to be of uniform width and depth always. </v>
      </c>
      <c r="AG28" s="9" t="str">
        <f>VLOOKUP(LEFT($I28,11),Definitions!$A$2:$C$72,3,0)</f>
        <v xml:space="preserve">All four sides of each stone to be dressed. Deepset grooves not more than 25mm wide and not more than 15mm deep. </v>
      </c>
      <c r="AH28" s="9" t="str">
        <f>VLOOKUP(LEFT($I28,15),Definitions!$A$2:$C$72,3,0)</f>
        <v>Sadderhalli stone</v>
      </c>
      <c r="AI28" s="9" t="str">
        <f>VLOOKUP(LEFT($I28,19),Definitions!$A$2:$C$72,3,0)</f>
        <v>Both sides composite</v>
      </c>
      <c r="AJ28" s="9" t="str">
        <f>VLOOKUP(LEFT($I28,23),Definitions!$A$2:$C$72,3,0)</f>
        <v>375mm thick</v>
      </c>
      <c r="AK28" s="9"/>
    </row>
    <row r="29" spans="1:37" ht="41.25" customHeight="1" x14ac:dyDescent="0.2">
      <c r="B29" s="9"/>
      <c r="D29" s="9"/>
      <c r="J29" s="9"/>
      <c r="K29" s="14"/>
      <c r="L29" s="20"/>
    </row>
    <row r="30" spans="1:37" ht="41.25" customHeight="1" x14ac:dyDescent="0.2">
      <c r="B30" s="9"/>
      <c r="D30" s="9"/>
      <c r="J30" s="9"/>
      <c r="K30" s="14"/>
      <c r="L30" s="20"/>
    </row>
    <row r="31" spans="1:37" ht="41.25" customHeight="1" x14ac:dyDescent="0.2">
      <c r="B31" s="9"/>
      <c r="D31" s="9"/>
      <c r="J31" s="9"/>
      <c r="K31" s="14"/>
      <c r="L31" s="20"/>
    </row>
    <row r="32" spans="1:37" ht="41.25" customHeight="1" x14ac:dyDescent="0.2">
      <c r="B32" s="9"/>
      <c r="D32" s="9"/>
      <c r="J32" s="9"/>
      <c r="K32" s="14"/>
      <c r="L32" s="20"/>
    </row>
    <row r="33" spans="2:12" ht="41.25" customHeight="1" x14ac:dyDescent="0.2">
      <c r="B33" s="9"/>
      <c r="D33" s="9"/>
      <c r="J33" s="9"/>
      <c r="K33" s="14"/>
      <c r="L33" s="20"/>
    </row>
    <row r="34" spans="2:12" ht="41.25" customHeight="1" x14ac:dyDescent="0.2">
      <c r="B34" s="9"/>
      <c r="D34" s="9"/>
      <c r="J34" s="9"/>
      <c r="K34" s="14"/>
      <c r="L34" s="20"/>
    </row>
    <row r="35" spans="2:12" ht="41.25" customHeight="1" x14ac:dyDescent="0.2">
      <c r="B35" s="9"/>
      <c r="D35" s="9"/>
      <c r="J35" s="9"/>
      <c r="K35" s="14"/>
      <c r="L35" s="20"/>
    </row>
    <row r="36" spans="2:12" ht="41.25" customHeight="1" x14ac:dyDescent="0.2">
      <c r="B36" s="9"/>
      <c r="D36" s="9"/>
      <c r="J36" s="9"/>
      <c r="K36" s="14"/>
      <c r="L36" s="20"/>
    </row>
    <row r="37" spans="2:12" ht="41.25" customHeight="1" x14ac:dyDescent="0.2">
      <c r="B37" s="9"/>
      <c r="D37" s="9"/>
      <c r="J37" s="9"/>
      <c r="K37" s="14"/>
      <c r="L37" s="20"/>
    </row>
    <row r="38" spans="2:12" ht="41.25" customHeight="1" x14ac:dyDescent="0.2">
      <c r="B38" s="9"/>
      <c r="D38" s="9"/>
      <c r="J38" s="9"/>
      <c r="K38" s="14"/>
      <c r="L38" s="20"/>
    </row>
    <row r="39" spans="2:12" ht="41.25" customHeight="1" x14ac:dyDescent="0.2">
      <c r="B39" s="9"/>
      <c r="D39" s="9"/>
      <c r="J39" s="9"/>
      <c r="K39" s="14"/>
      <c r="L39" s="20"/>
    </row>
    <row r="40" spans="2:12" x14ac:dyDescent="0.2">
      <c r="B40" s="9"/>
      <c r="C40" s="9"/>
      <c r="D40" s="9"/>
      <c r="E40" s="9"/>
      <c r="J40" s="9"/>
      <c r="K40" s="21"/>
      <c r="L40" s="21"/>
    </row>
    <row r="41" spans="2:12" x14ac:dyDescent="0.2">
      <c r="B41" s="9"/>
      <c r="C41" s="9"/>
      <c r="D41" s="9"/>
      <c r="E41" s="9"/>
      <c r="J41" s="9"/>
      <c r="K41" s="21"/>
      <c r="L41" s="21"/>
    </row>
    <row r="42" spans="2:12" x14ac:dyDescent="0.2">
      <c r="B42" s="9"/>
      <c r="C42" s="9"/>
      <c r="D42" s="9"/>
      <c r="E42" s="9"/>
      <c r="J42" s="9"/>
      <c r="K42" s="21"/>
      <c r="L42" s="21"/>
    </row>
    <row r="43" spans="2:12" x14ac:dyDescent="0.2">
      <c r="B43" s="9"/>
      <c r="C43" s="9"/>
      <c r="D43" s="9"/>
      <c r="E43" s="9"/>
      <c r="J43" s="9"/>
      <c r="K43" s="21"/>
      <c r="L43" s="21"/>
    </row>
    <row r="44" spans="2:12" x14ac:dyDescent="0.2">
      <c r="B44" s="9"/>
      <c r="C44" s="9"/>
      <c r="D44" s="9"/>
      <c r="E44" s="9"/>
      <c r="J44" s="9"/>
      <c r="K44" s="21"/>
      <c r="L44" s="21"/>
    </row>
    <row r="45" spans="2:12" x14ac:dyDescent="0.2">
      <c r="B45" s="9"/>
      <c r="C45" s="9"/>
      <c r="D45" s="9"/>
      <c r="E45" s="9"/>
      <c r="J45" s="9"/>
      <c r="K45" s="21"/>
      <c r="L45" s="21"/>
    </row>
    <row r="46" spans="2:12" x14ac:dyDescent="0.2">
      <c r="B46" s="9"/>
      <c r="C46" s="9"/>
      <c r="D46" s="9"/>
      <c r="E46" s="9"/>
      <c r="J46" s="9"/>
      <c r="K46" s="21"/>
      <c r="L46" s="21"/>
    </row>
    <row r="47" spans="2:12" x14ac:dyDescent="0.2">
      <c r="B47" s="9"/>
      <c r="C47" s="9"/>
      <c r="D47" s="9"/>
      <c r="E47" s="9"/>
      <c r="J47" s="9"/>
      <c r="K47" s="21"/>
      <c r="L47" s="21"/>
    </row>
    <row r="48" spans="2:12" x14ac:dyDescent="0.2">
      <c r="B48" s="9"/>
      <c r="C48" s="9"/>
      <c r="D48" s="9"/>
      <c r="E48" s="9"/>
      <c r="J48" s="9"/>
      <c r="K48" s="21"/>
      <c r="L48" s="21"/>
    </row>
    <row r="49" spans="1:33" x14ac:dyDescent="0.2">
      <c r="B49" s="9"/>
      <c r="C49" s="9"/>
      <c r="D49" s="9"/>
      <c r="E49" s="9"/>
      <c r="J49" s="9"/>
      <c r="K49" s="21"/>
      <c r="L49" s="21"/>
    </row>
    <row r="50" spans="1:33" x14ac:dyDescent="0.2">
      <c r="B50" s="9"/>
      <c r="C50" s="9"/>
      <c r="D50" s="9"/>
      <c r="E50" s="9"/>
      <c r="J50" s="9"/>
      <c r="K50" s="21"/>
      <c r="L50" s="21"/>
    </row>
    <row r="51" spans="1:33" x14ac:dyDescent="0.2">
      <c r="B51" s="9"/>
      <c r="C51" s="9"/>
      <c r="D51" s="9"/>
      <c r="E51" s="9"/>
      <c r="J51" s="9"/>
      <c r="K51" s="21"/>
      <c r="L51" s="21"/>
    </row>
    <row r="52" spans="1:33" x14ac:dyDescent="0.2">
      <c r="B52" s="9"/>
      <c r="C52" s="9"/>
      <c r="D52" s="9"/>
      <c r="E52" s="9"/>
      <c r="J52" s="9"/>
      <c r="K52" s="21"/>
      <c r="L52" s="21"/>
    </row>
    <row r="53" spans="1:33" x14ac:dyDescent="0.2">
      <c r="B53" s="9"/>
      <c r="C53" s="9"/>
      <c r="D53" s="9"/>
      <c r="E53" s="9"/>
      <c r="J53" s="9"/>
      <c r="K53" s="21"/>
      <c r="L53" s="21"/>
    </row>
    <row r="54" spans="1:33" x14ac:dyDescent="0.2">
      <c r="B54" s="9"/>
      <c r="C54" s="9"/>
      <c r="D54" s="9"/>
      <c r="E54" s="9"/>
      <c r="J54" s="9"/>
      <c r="K54" s="21"/>
      <c r="L54" s="21"/>
    </row>
    <row r="55" spans="1:33" x14ac:dyDescent="0.2">
      <c r="B55" s="9"/>
      <c r="C55" s="9"/>
      <c r="D55" s="9"/>
      <c r="E55" s="9"/>
      <c r="J55" s="9"/>
      <c r="K55" s="21"/>
      <c r="L55" s="21"/>
    </row>
    <row r="56" spans="1:33" x14ac:dyDescent="0.2">
      <c r="C56" s="9"/>
      <c r="D56" s="9"/>
      <c r="E56" s="9"/>
      <c r="K56" s="21"/>
      <c r="L56" s="21"/>
    </row>
    <row r="57" spans="1:33" x14ac:dyDescent="0.2">
      <c r="A57" s="9"/>
      <c r="C57" s="9"/>
      <c r="D57" s="9"/>
      <c r="E57" s="9"/>
      <c r="K57" s="21"/>
      <c r="L57" s="21"/>
    </row>
    <row r="58" spans="1:33" ht="228" customHeight="1" x14ac:dyDescent="0.2">
      <c r="K58" s="21"/>
      <c r="L58" s="21"/>
      <c r="AF58" s="9"/>
      <c r="AG58" s="9"/>
    </row>
    <row r="59" spans="1:33" x14ac:dyDescent="0.2">
      <c r="K59" s="21"/>
      <c r="L59" s="21"/>
    </row>
    <row r="60" spans="1:33" x14ac:dyDescent="0.2">
      <c r="K60" s="21"/>
      <c r="L60" s="21"/>
    </row>
    <row r="61" spans="1:33" x14ac:dyDescent="0.2">
      <c r="K61" s="21"/>
      <c r="L61" s="21"/>
    </row>
    <row r="62" spans="1:33" x14ac:dyDescent="0.2">
      <c r="K62" s="21"/>
      <c r="L62" s="21"/>
    </row>
    <row r="63" spans="1:33" x14ac:dyDescent="0.2">
      <c r="K63" s="21"/>
      <c r="L63" s="21"/>
    </row>
    <row r="64" spans="1:33" x14ac:dyDescent="0.2">
      <c r="K64" s="21"/>
      <c r="L64" s="21"/>
    </row>
    <row r="65" spans="11:36" x14ac:dyDescent="0.2">
      <c r="K65" s="21"/>
      <c r="L65" s="21"/>
    </row>
    <row r="66" spans="11:36" x14ac:dyDescent="0.2">
      <c r="K66" s="21"/>
      <c r="L66" s="21"/>
    </row>
    <row r="67" spans="11:36" x14ac:dyDescent="0.2">
      <c r="K67" s="21"/>
      <c r="L67" s="21"/>
    </row>
    <row r="68" spans="11:36" x14ac:dyDescent="0.2">
      <c r="K68" s="21"/>
      <c r="L68" s="21"/>
    </row>
    <row r="69" spans="11:36" x14ac:dyDescent="0.2">
      <c r="K69" s="21"/>
      <c r="L69" s="21"/>
    </row>
    <row r="70" spans="11:36" x14ac:dyDescent="0.2">
      <c r="K70" s="21"/>
      <c r="L70" s="21"/>
    </row>
    <row r="71" spans="11:36" x14ac:dyDescent="0.2">
      <c r="K71" s="21"/>
      <c r="L71" s="21"/>
    </row>
    <row r="72" spans="11:36" x14ac:dyDescent="0.2">
      <c r="K72" s="21"/>
      <c r="L72" s="21"/>
    </row>
    <row r="73" spans="11:36" x14ac:dyDescent="0.2">
      <c r="K73" s="21"/>
      <c r="L73" s="21"/>
    </row>
    <row r="74" spans="11:36" ht="193.5" customHeight="1" x14ac:dyDescent="0.2">
      <c r="K74" s="21"/>
      <c r="L74" s="21"/>
      <c r="N74" s="22"/>
      <c r="O74" s="22"/>
      <c r="P74" s="22"/>
      <c r="Q74" s="22"/>
      <c r="R74" s="22"/>
      <c r="S74" s="22"/>
      <c r="Y74" s="22"/>
      <c r="Z74" s="22"/>
      <c r="AF74" s="9"/>
      <c r="AG74" s="9"/>
      <c r="AH74" s="9"/>
      <c r="AI74" s="9"/>
      <c r="AJ74" s="9"/>
    </row>
    <row r="75" spans="11:36" ht="15" customHeight="1" x14ac:dyDescent="0.2">
      <c r="K75" s="21"/>
      <c r="L75" s="21"/>
    </row>
    <row r="76" spans="11:36" ht="15" customHeight="1" x14ac:dyDescent="0.2">
      <c r="K76" s="21"/>
      <c r="L76" s="21"/>
    </row>
    <row r="77" spans="11:36" ht="15" customHeight="1" x14ac:dyDescent="0.2">
      <c r="K77" s="21"/>
      <c r="L77" s="21"/>
    </row>
    <row r="78" spans="11:36" ht="15" customHeight="1" x14ac:dyDescent="0.2">
      <c r="K78" s="21"/>
      <c r="L78" s="21"/>
    </row>
    <row r="79" spans="11:36" ht="15" customHeight="1" x14ac:dyDescent="0.2">
      <c r="K79" s="21"/>
      <c r="L79" s="21"/>
    </row>
    <row r="80" spans="11:36" ht="15" customHeight="1" x14ac:dyDescent="0.2">
      <c r="K80" s="21"/>
      <c r="L80" s="21"/>
    </row>
    <row r="81" spans="11:33" ht="15" customHeight="1" x14ac:dyDescent="0.2">
      <c r="K81" s="21"/>
      <c r="L81" s="21"/>
    </row>
    <row r="82" spans="11:33" x14ac:dyDescent="0.2">
      <c r="K82" s="21"/>
      <c r="L82" s="21"/>
      <c r="AF82" s="9"/>
      <c r="AG82" s="9"/>
    </row>
  </sheetData>
  <mergeCells count="7">
    <mergeCell ref="AA1:AD1"/>
    <mergeCell ref="AE1:AK1"/>
    <mergeCell ref="A1:G1"/>
    <mergeCell ref="H1:M1"/>
    <mergeCell ref="N1:T1"/>
    <mergeCell ref="U1:W1"/>
    <mergeCell ref="X1:Z1"/>
  </mergeCells>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0"/>
  <sheetViews>
    <sheetView tabSelected="1" workbookViewId="0">
      <selection activeCell="H3" sqref="H3"/>
    </sheetView>
  </sheetViews>
  <sheetFormatPr baseColWidth="10" defaultColWidth="8.83203125" defaultRowHeight="15" x14ac:dyDescent="0.2"/>
  <sheetData>
    <row r="1" spans="1:30" x14ac:dyDescent="0.2">
      <c r="A1" s="1"/>
      <c r="B1" s="1"/>
      <c r="C1" s="1"/>
      <c r="D1" s="1"/>
      <c r="E1" s="1"/>
      <c r="F1" s="1"/>
      <c r="G1" s="1"/>
      <c r="H1" s="1"/>
      <c r="I1" s="1"/>
      <c r="J1" s="1"/>
      <c r="K1" s="2"/>
      <c r="L1" s="2"/>
      <c r="M1" s="1"/>
      <c r="N1" s="1"/>
      <c r="O1" s="1"/>
      <c r="P1" s="1"/>
      <c r="Q1" s="1"/>
      <c r="R1" s="1"/>
      <c r="S1" s="1"/>
      <c r="T1" s="1"/>
      <c r="U1" s="1"/>
      <c r="V1" s="1"/>
      <c r="W1" s="1"/>
      <c r="X1" s="1"/>
      <c r="Y1" s="1"/>
      <c r="Z1" s="1"/>
      <c r="AA1" s="1"/>
      <c r="AB1" s="1"/>
      <c r="AC1" s="1"/>
      <c r="AD1" s="1"/>
    </row>
    <row r="2" spans="1:30" ht="15" customHeight="1" x14ac:dyDescent="0.2">
      <c r="A2" s="31" t="s">
        <v>0</v>
      </c>
      <c r="B2" s="31"/>
      <c r="C2" s="31"/>
      <c r="D2" s="31"/>
      <c r="E2" s="31"/>
      <c r="F2" s="31"/>
      <c r="G2" s="31"/>
      <c r="H2" s="32" t="s">
        <v>1</v>
      </c>
      <c r="I2" s="32"/>
      <c r="J2" s="32"/>
      <c r="K2" s="32"/>
      <c r="L2" s="32"/>
      <c r="M2" s="32"/>
      <c r="N2" s="32" t="s">
        <v>2</v>
      </c>
      <c r="O2" s="32"/>
      <c r="P2" s="32"/>
      <c r="Q2" s="32"/>
      <c r="R2" s="32"/>
      <c r="S2" s="32"/>
      <c r="T2" s="32"/>
      <c r="U2" s="30" t="s">
        <v>3</v>
      </c>
      <c r="V2" s="30"/>
      <c r="W2" s="30"/>
      <c r="X2" s="30" t="s">
        <v>4</v>
      </c>
      <c r="Y2" s="30"/>
      <c r="Z2" s="30"/>
      <c r="AA2" s="30" t="s">
        <v>5</v>
      </c>
      <c r="AB2" s="30"/>
      <c r="AC2" s="30"/>
      <c r="AD2" s="30"/>
    </row>
    <row r="3" spans="1:30" ht="70" x14ac:dyDescent="0.2">
      <c r="A3" s="23" t="s">
        <v>7</v>
      </c>
      <c r="B3" s="23" t="s">
        <v>8</v>
      </c>
      <c r="C3" s="23" t="s">
        <v>9</v>
      </c>
      <c r="D3" s="23" t="s">
        <v>10</v>
      </c>
      <c r="E3" s="23" t="s">
        <v>11</v>
      </c>
      <c r="F3" s="23" t="s">
        <v>12</v>
      </c>
      <c r="G3" s="23" t="s">
        <v>13</v>
      </c>
      <c r="H3" s="24" t="s">
        <v>14</v>
      </c>
      <c r="I3" s="24" t="s">
        <v>15</v>
      </c>
      <c r="J3" s="25" t="s">
        <v>16</v>
      </c>
      <c r="K3" s="25" t="s">
        <v>17</v>
      </c>
      <c r="L3" s="25" t="s">
        <v>18</v>
      </c>
      <c r="M3" s="25" t="s">
        <v>19</v>
      </c>
      <c r="N3" s="25" t="s">
        <v>20</v>
      </c>
      <c r="O3" s="25" t="s">
        <v>21</v>
      </c>
      <c r="P3" s="25" t="s">
        <v>22</v>
      </c>
      <c r="Q3" s="23" t="s">
        <v>23</v>
      </c>
      <c r="R3" s="23" t="s">
        <v>24</v>
      </c>
      <c r="S3" s="23" t="s">
        <v>25</v>
      </c>
      <c r="T3" s="25" t="s">
        <v>26</v>
      </c>
      <c r="U3" s="25" t="s">
        <v>27</v>
      </c>
      <c r="V3" s="25" t="s">
        <v>28</v>
      </c>
      <c r="W3" s="25" t="s">
        <v>29</v>
      </c>
      <c r="X3" s="25" t="s">
        <v>30</v>
      </c>
      <c r="Y3" s="25" t="s">
        <v>31</v>
      </c>
      <c r="Z3" s="25" t="s">
        <v>32</v>
      </c>
      <c r="AA3" s="25" t="s">
        <v>33</v>
      </c>
      <c r="AB3" s="25" t="s">
        <v>34</v>
      </c>
      <c r="AC3" s="25" t="s">
        <v>35</v>
      </c>
      <c r="AD3" s="25" t="s">
        <v>36</v>
      </c>
    </row>
    <row r="4" spans="1:30" x14ac:dyDescent="0.2">
      <c r="A4" s="24"/>
      <c r="B4" s="24"/>
      <c r="C4" s="24"/>
      <c r="D4" s="24"/>
      <c r="E4" s="24"/>
      <c r="F4" s="24"/>
      <c r="G4" s="24"/>
      <c r="H4" s="24"/>
      <c r="I4" s="24"/>
      <c r="J4" s="24"/>
      <c r="K4" s="24"/>
      <c r="L4" s="24"/>
      <c r="M4" s="24"/>
      <c r="N4" s="24"/>
      <c r="O4" s="24"/>
      <c r="P4" s="24"/>
      <c r="Q4" s="24"/>
      <c r="R4" s="24"/>
      <c r="S4" s="24" t="s">
        <v>113</v>
      </c>
      <c r="T4" s="24"/>
      <c r="U4" s="24"/>
      <c r="V4" s="24"/>
      <c r="W4" s="24"/>
      <c r="X4" s="24"/>
      <c r="Y4" s="24"/>
      <c r="Z4" s="24"/>
      <c r="AA4" s="24"/>
      <c r="AB4" s="24"/>
      <c r="AC4" s="24"/>
      <c r="AD4" s="24"/>
    </row>
    <row r="5" spans="1:30" ht="169" x14ac:dyDescent="0.2">
      <c r="A5" s="8" t="s">
        <v>44</v>
      </c>
      <c r="B5" s="9" t="s">
        <v>45</v>
      </c>
      <c r="C5" s="10" t="s">
        <v>46</v>
      </c>
      <c r="D5" s="9" t="s">
        <v>47</v>
      </c>
      <c r="E5" s="9"/>
      <c r="F5" s="11"/>
      <c r="G5" s="12"/>
      <c r="H5" s="33" t="s">
        <v>172</v>
      </c>
      <c r="I5" t="s">
        <v>48</v>
      </c>
      <c r="J5" s="9" t="str">
        <f t="shared" ref="J5:J30" si="0">CONCATENATE(A5,"-",B5,"-",C5,"-",D5)</f>
        <v>Masonry &amp; Plaster-Table Moulded Brick Masonry-115mm thick-Lower Basement to 3rd floor</v>
      </c>
      <c r="K5" s="14" t="s">
        <v>49</v>
      </c>
      <c r="L5" s="14"/>
      <c r="M5" s="15" t="s">
        <v>50</v>
      </c>
      <c r="N5" s="11"/>
      <c r="O5" s="9" t="s">
        <v>51</v>
      </c>
      <c r="P5" s="9" t="s">
        <v>52</v>
      </c>
      <c r="Q5" s="9"/>
      <c r="R5" s="9"/>
      <c r="S5" s="9">
        <v>10</v>
      </c>
      <c r="T5" s="9"/>
      <c r="U5" s="15"/>
      <c r="V5" s="15"/>
      <c r="W5" s="9"/>
      <c r="X5" s="16"/>
      <c r="Y5" s="11"/>
      <c r="Z5" s="8"/>
      <c r="AA5" s="9"/>
      <c r="AB5" s="9"/>
      <c r="AC5" s="17"/>
      <c r="AD5" s="18"/>
    </row>
    <row r="6" spans="1:30" ht="169" x14ac:dyDescent="0.2">
      <c r="A6" s="8" t="s">
        <v>44</v>
      </c>
      <c r="B6" s="9" t="s">
        <v>45</v>
      </c>
      <c r="C6" s="10" t="s">
        <v>53</v>
      </c>
      <c r="D6" s="9" t="s">
        <v>47</v>
      </c>
      <c r="E6" s="9"/>
      <c r="F6" s="11"/>
      <c r="G6" s="12"/>
      <c r="H6" s="33" t="s">
        <v>173</v>
      </c>
      <c r="I6" t="s">
        <v>54</v>
      </c>
      <c r="J6" s="9" t="str">
        <f t="shared" si="0"/>
        <v>Masonry &amp; Plaster-Table Moulded Brick Masonry-230mm thick-Lower Basement to 3rd floor</v>
      </c>
      <c r="K6" s="14" t="s">
        <v>49</v>
      </c>
      <c r="L6" s="14"/>
      <c r="M6" s="15" t="s">
        <v>50</v>
      </c>
      <c r="N6" s="11"/>
      <c r="O6" s="9" t="s">
        <v>51</v>
      </c>
      <c r="P6" s="9" t="s">
        <v>52</v>
      </c>
      <c r="Q6" s="9"/>
      <c r="R6" s="9"/>
      <c r="S6" s="9">
        <v>11</v>
      </c>
      <c r="T6" s="9"/>
      <c r="U6" s="15"/>
      <c r="V6" s="15"/>
      <c r="W6" s="9"/>
      <c r="X6" s="16"/>
      <c r="Y6" s="8"/>
      <c r="Z6" s="8"/>
      <c r="AA6" s="9"/>
      <c r="AB6" s="9"/>
      <c r="AC6" s="17"/>
      <c r="AD6" s="18"/>
    </row>
    <row r="7" spans="1:30" ht="169" x14ac:dyDescent="0.2">
      <c r="A7" s="8" t="s">
        <v>44</v>
      </c>
      <c r="B7" s="9" t="s">
        <v>45</v>
      </c>
      <c r="C7" s="10" t="s">
        <v>55</v>
      </c>
      <c r="D7" s="9" t="s">
        <v>47</v>
      </c>
      <c r="E7" s="9"/>
      <c r="F7" s="11"/>
      <c r="G7" s="12"/>
      <c r="H7" s="33" t="s">
        <v>174</v>
      </c>
      <c r="I7" t="s">
        <v>56</v>
      </c>
      <c r="J7" s="9" t="str">
        <f t="shared" si="0"/>
        <v>Masonry &amp; Plaster-Table Moulded Brick Masonry-345mm thick-Lower Basement to 3rd floor</v>
      </c>
      <c r="K7" s="14" t="s">
        <v>49</v>
      </c>
      <c r="L7" s="14"/>
      <c r="M7" s="15" t="s">
        <v>50</v>
      </c>
      <c r="N7" s="11"/>
      <c r="O7" s="9" t="s">
        <v>51</v>
      </c>
      <c r="P7" s="9" t="s">
        <v>52</v>
      </c>
      <c r="Q7" s="9"/>
      <c r="R7" s="9"/>
      <c r="S7" s="9">
        <v>12</v>
      </c>
      <c r="T7" s="9"/>
      <c r="U7" s="15"/>
      <c r="V7" s="15"/>
      <c r="W7" s="9"/>
      <c r="X7" s="16"/>
      <c r="Y7" s="8"/>
      <c r="Z7" s="8"/>
      <c r="AA7" s="9"/>
      <c r="AB7" s="9"/>
      <c r="AC7" s="17"/>
      <c r="AD7" s="18"/>
    </row>
    <row r="8" spans="1:30" ht="127" x14ac:dyDescent="0.2">
      <c r="A8" s="8" t="s">
        <v>44</v>
      </c>
      <c r="B8" s="9" t="s">
        <v>57</v>
      </c>
      <c r="C8" s="10" t="s">
        <v>58</v>
      </c>
      <c r="D8" s="9" t="s">
        <v>59</v>
      </c>
      <c r="E8" s="9" t="s">
        <v>47</v>
      </c>
      <c r="F8" s="11"/>
      <c r="G8" s="12"/>
      <c r="H8" s="33" t="s">
        <v>175</v>
      </c>
      <c r="I8" t="s">
        <v>60</v>
      </c>
      <c r="J8" s="9" t="str">
        <f t="shared" si="0"/>
        <v>Masonry &amp; Plaster-Concrete Block Masonry-Hollow Block-100mm thick</v>
      </c>
      <c r="K8" s="14" t="s">
        <v>49</v>
      </c>
      <c r="L8" s="14"/>
      <c r="M8" s="15" t="s">
        <v>50</v>
      </c>
      <c r="N8" s="11"/>
      <c r="O8" s="9" t="s">
        <v>51</v>
      </c>
      <c r="P8" s="9" t="s">
        <v>52</v>
      </c>
      <c r="Q8" s="9"/>
      <c r="R8" s="9"/>
      <c r="S8" s="9">
        <v>13</v>
      </c>
      <c r="T8" s="9"/>
      <c r="U8" s="15"/>
      <c r="V8" s="15"/>
      <c r="W8" s="9"/>
      <c r="X8" s="16"/>
      <c r="Y8" s="8"/>
      <c r="Z8" s="8"/>
      <c r="AA8" s="9"/>
      <c r="AB8" s="9"/>
      <c r="AC8" s="17"/>
      <c r="AD8" s="18"/>
    </row>
    <row r="9" spans="1:30" ht="127" x14ac:dyDescent="0.2">
      <c r="A9" s="8" t="s">
        <v>44</v>
      </c>
      <c r="B9" s="9" t="s">
        <v>57</v>
      </c>
      <c r="C9" s="10" t="s">
        <v>58</v>
      </c>
      <c r="D9" s="9" t="s">
        <v>61</v>
      </c>
      <c r="E9" s="8" t="s">
        <v>47</v>
      </c>
      <c r="F9" s="8"/>
      <c r="G9" s="8"/>
      <c r="H9" s="33" t="s">
        <v>176</v>
      </c>
      <c r="I9" t="s">
        <v>62</v>
      </c>
      <c r="J9" s="9" t="str">
        <f t="shared" si="0"/>
        <v>Masonry &amp; Plaster-Concrete Block Masonry-Hollow Block-200mm thick</v>
      </c>
      <c r="K9" s="14" t="s">
        <v>49</v>
      </c>
      <c r="L9" s="14"/>
      <c r="M9" s="15" t="s">
        <v>50</v>
      </c>
      <c r="N9" s="8"/>
      <c r="O9" s="9" t="s">
        <v>51</v>
      </c>
      <c r="P9" s="9" t="s">
        <v>52</v>
      </c>
      <c r="Q9" s="19"/>
      <c r="R9" s="19"/>
      <c r="S9" s="9">
        <v>14</v>
      </c>
      <c r="T9" s="8"/>
      <c r="U9" s="8"/>
      <c r="V9" s="8"/>
      <c r="W9" s="8"/>
      <c r="X9" s="8"/>
      <c r="Y9" s="8"/>
      <c r="Z9" s="8"/>
      <c r="AA9" s="8"/>
      <c r="AB9" s="8"/>
      <c r="AC9" s="8"/>
      <c r="AD9" s="8"/>
    </row>
    <row r="10" spans="1:30" ht="127" x14ac:dyDescent="0.2">
      <c r="A10" s="8" t="s">
        <v>44</v>
      </c>
      <c r="B10" s="9" t="s">
        <v>57</v>
      </c>
      <c r="C10" s="10" t="s">
        <v>63</v>
      </c>
      <c r="D10" s="9" t="s">
        <v>59</v>
      </c>
      <c r="E10" s="9" t="s">
        <v>47</v>
      </c>
      <c r="F10" s="8"/>
      <c r="G10" s="8"/>
      <c r="H10" s="33" t="s">
        <v>177</v>
      </c>
      <c r="I10" s="8" t="s">
        <v>64</v>
      </c>
      <c r="J10" s="9" t="str">
        <f t="shared" si="0"/>
        <v>Masonry &amp; Plaster-Concrete Block Masonry-Solid Block-100mm thick</v>
      </c>
      <c r="K10" s="14" t="s">
        <v>49</v>
      </c>
      <c r="L10" s="14"/>
      <c r="M10" s="15" t="s">
        <v>50</v>
      </c>
      <c r="N10" s="8"/>
      <c r="O10" s="9" t="s">
        <v>51</v>
      </c>
      <c r="P10" s="9" t="s">
        <v>52</v>
      </c>
      <c r="Q10" s="19"/>
      <c r="R10" s="19"/>
      <c r="S10" s="9">
        <v>15</v>
      </c>
      <c r="T10" s="8"/>
      <c r="U10" s="8"/>
      <c r="V10" s="8"/>
      <c r="W10" s="8"/>
      <c r="X10" s="8"/>
      <c r="Y10" s="8" t="s">
        <v>65</v>
      </c>
      <c r="Z10" s="8"/>
      <c r="AA10" s="8"/>
      <c r="AB10" s="8"/>
      <c r="AC10" s="8"/>
      <c r="AD10" s="8"/>
    </row>
    <row r="11" spans="1:30" ht="127" x14ac:dyDescent="0.2">
      <c r="A11" s="8" t="s">
        <v>44</v>
      </c>
      <c r="B11" s="9" t="s">
        <v>57</v>
      </c>
      <c r="C11" s="10" t="s">
        <v>63</v>
      </c>
      <c r="D11" s="9" t="s">
        <v>66</v>
      </c>
      <c r="E11" s="9" t="s">
        <v>47</v>
      </c>
      <c r="F11" s="8"/>
      <c r="G11" s="8"/>
      <c r="H11" s="33" t="s">
        <v>178</v>
      </c>
      <c r="I11" s="8" t="s">
        <v>67</v>
      </c>
      <c r="J11" s="9" t="str">
        <f t="shared" si="0"/>
        <v>Masonry &amp; Plaster-Concrete Block Masonry-Solid Block-150mm thick</v>
      </c>
      <c r="K11" s="14" t="s">
        <v>49</v>
      </c>
      <c r="L11" s="14"/>
      <c r="M11" s="15" t="s">
        <v>50</v>
      </c>
      <c r="N11" s="8"/>
      <c r="O11" s="9" t="s">
        <v>51</v>
      </c>
      <c r="P11" s="9" t="s">
        <v>52</v>
      </c>
      <c r="Q11" s="19"/>
      <c r="R11" s="19"/>
      <c r="S11" s="9">
        <v>16</v>
      </c>
      <c r="T11" s="8"/>
      <c r="U11" s="8"/>
      <c r="V11" s="8"/>
      <c r="W11" s="8"/>
      <c r="X11" s="8"/>
      <c r="Y11" s="8" t="s">
        <v>65</v>
      </c>
      <c r="Z11" s="8"/>
      <c r="AA11" s="8"/>
      <c r="AB11" s="8"/>
      <c r="AC11" s="8"/>
      <c r="AD11" s="8"/>
    </row>
    <row r="12" spans="1:30" ht="127" x14ac:dyDescent="0.2">
      <c r="A12" s="8" t="s">
        <v>44</v>
      </c>
      <c r="B12" s="9" t="s">
        <v>57</v>
      </c>
      <c r="C12" s="10" t="s">
        <v>63</v>
      </c>
      <c r="D12" s="9" t="s">
        <v>61</v>
      </c>
      <c r="E12" s="8" t="s">
        <v>47</v>
      </c>
      <c r="F12" s="8"/>
      <c r="G12" s="8"/>
      <c r="H12" s="33" t="s">
        <v>179</v>
      </c>
      <c r="I12" s="8" t="s">
        <v>68</v>
      </c>
      <c r="J12" s="9" t="str">
        <f t="shared" si="0"/>
        <v>Masonry &amp; Plaster-Concrete Block Masonry-Solid Block-200mm thick</v>
      </c>
      <c r="K12" s="14" t="s">
        <v>49</v>
      </c>
      <c r="L12" s="14"/>
      <c r="M12" s="15" t="s">
        <v>50</v>
      </c>
      <c r="N12" s="8"/>
      <c r="O12" s="9" t="s">
        <v>51</v>
      </c>
      <c r="P12" s="9" t="s">
        <v>52</v>
      </c>
      <c r="Q12" s="19"/>
      <c r="R12" s="19"/>
      <c r="S12" s="9">
        <v>17</v>
      </c>
      <c r="T12" s="8"/>
      <c r="U12" s="8"/>
      <c r="V12" s="8"/>
      <c r="W12" s="8"/>
      <c r="X12" s="8"/>
      <c r="Y12" s="8" t="s">
        <v>65</v>
      </c>
      <c r="Z12" s="8"/>
      <c r="AA12" s="8"/>
      <c r="AB12" s="8"/>
      <c r="AC12" s="8"/>
      <c r="AD12" s="8"/>
    </row>
    <row r="13" spans="1:30" ht="183" x14ac:dyDescent="0.2">
      <c r="A13" s="8" t="s">
        <v>44</v>
      </c>
      <c r="B13" s="9" t="s">
        <v>69</v>
      </c>
      <c r="C13" s="9" t="s">
        <v>59</v>
      </c>
      <c r="D13" s="8" t="s">
        <v>47</v>
      </c>
      <c r="E13" s="8"/>
      <c r="F13" s="8"/>
      <c r="G13" s="8"/>
      <c r="H13" s="33" t="s">
        <v>180</v>
      </c>
      <c r="I13" s="8" t="s">
        <v>70</v>
      </c>
      <c r="J13" s="9" t="str">
        <f t="shared" si="0"/>
        <v>Masonry &amp; Plaster-Terracotta Block Masonry - Porotherm | Other-100mm thick-Lower Basement to 3rd floor</v>
      </c>
      <c r="K13" s="14" t="s">
        <v>49</v>
      </c>
      <c r="L13" s="14"/>
      <c r="M13" s="15" t="s">
        <v>50</v>
      </c>
      <c r="N13" s="8"/>
      <c r="O13" s="9" t="s">
        <v>51</v>
      </c>
      <c r="P13" s="9" t="s">
        <v>52</v>
      </c>
      <c r="Q13" s="19"/>
      <c r="R13" s="19"/>
      <c r="S13" s="9">
        <v>18</v>
      </c>
      <c r="T13" s="8"/>
      <c r="U13" s="8"/>
      <c r="V13" s="8"/>
      <c r="W13" s="8"/>
      <c r="X13" s="8"/>
      <c r="Y13" s="8"/>
      <c r="Z13" s="8"/>
      <c r="AA13" s="8"/>
      <c r="AB13" s="8"/>
      <c r="AC13" s="8"/>
      <c r="AD13" s="8"/>
    </row>
    <row r="14" spans="1:30" ht="183" x14ac:dyDescent="0.2">
      <c r="A14" s="8" t="s">
        <v>44</v>
      </c>
      <c r="B14" s="9" t="s">
        <v>69</v>
      </c>
      <c r="C14" s="9" t="s">
        <v>66</v>
      </c>
      <c r="D14" s="8" t="s">
        <v>47</v>
      </c>
      <c r="E14" s="8"/>
      <c r="F14" s="8"/>
      <c r="G14" s="8"/>
      <c r="H14" s="33" t="s">
        <v>181</v>
      </c>
      <c r="I14" s="8" t="s">
        <v>71</v>
      </c>
      <c r="J14" s="9" t="str">
        <f t="shared" si="0"/>
        <v>Masonry &amp; Plaster-Terracotta Block Masonry - Porotherm | Other-150mm thick-Lower Basement to 3rd floor</v>
      </c>
      <c r="K14" s="14" t="s">
        <v>49</v>
      </c>
      <c r="L14" s="14"/>
      <c r="M14" s="15" t="s">
        <v>50</v>
      </c>
      <c r="N14" s="8"/>
      <c r="O14" s="9" t="s">
        <v>51</v>
      </c>
      <c r="P14" s="9" t="s">
        <v>52</v>
      </c>
      <c r="Q14" s="19"/>
      <c r="R14" s="19"/>
      <c r="S14" s="9">
        <v>19</v>
      </c>
      <c r="T14" s="8"/>
      <c r="U14" s="8"/>
      <c r="V14" s="8"/>
      <c r="W14" s="8"/>
      <c r="X14" s="8"/>
      <c r="Y14" s="8"/>
      <c r="Z14" s="8"/>
      <c r="AA14" s="8"/>
      <c r="AB14" s="8"/>
      <c r="AC14" s="8"/>
      <c r="AD14" s="8"/>
    </row>
    <row r="15" spans="1:30" ht="183" x14ac:dyDescent="0.2">
      <c r="A15" s="8" t="s">
        <v>44</v>
      </c>
      <c r="B15" s="9" t="s">
        <v>69</v>
      </c>
      <c r="C15" s="9" t="s">
        <v>61</v>
      </c>
      <c r="D15" s="8" t="s">
        <v>47</v>
      </c>
      <c r="E15" s="8"/>
      <c r="F15" s="8"/>
      <c r="G15" s="8"/>
      <c r="H15" s="33" t="s">
        <v>182</v>
      </c>
      <c r="I15" s="8" t="s">
        <v>72</v>
      </c>
      <c r="J15" s="9" t="str">
        <f t="shared" si="0"/>
        <v>Masonry &amp; Plaster-Terracotta Block Masonry - Porotherm | Other-200mm thick-Lower Basement to 3rd floor</v>
      </c>
      <c r="K15" s="14" t="s">
        <v>49</v>
      </c>
      <c r="L15" s="14"/>
      <c r="M15" s="15" t="s">
        <v>50</v>
      </c>
      <c r="N15" s="8"/>
      <c r="O15" s="9" t="s">
        <v>51</v>
      </c>
      <c r="P15" s="9" t="s">
        <v>52</v>
      </c>
      <c r="Q15" s="19"/>
      <c r="R15" s="19"/>
      <c r="S15" s="9">
        <v>20</v>
      </c>
      <c r="T15" s="8"/>
      <c r="U15" s="8"/>
      <c r="V15" s="8"/>
      <c r="W15" s="8"/>
      <c r="X15" s="8"/>
      <c r="Y15" s="8"/>
      <c r="Z15" s="8"/>
      <c r="AA15" s="8"/>
      <c r="AB15" s="8"/>
      <c r="AC15" s="8"/>
      <c r="AD15" s="8"/>
    </row>
    <row r="16" spans="1:30" ht="127" x14ac:dyDescent="0.2">
      <c r="A16" s="8" t="s">
        <v>44</v>
      </c>
      <c r="B16" s="9" t="s">
        <v>73</v>
      </c>
      <c r="C16" s="8" t="s">
        <v>74</v>
      </c>
      <c r="D16" s="9" t="s">
        <v>75</v>
      </c>
      <c r="E16" s="8" t="s">
        <v>47</v>
      </c>
      <c r="F16" s="8"/>
      <c r="G16" s="8"/>
      <c r="H16" s="33" t="s">
        <v>183</v>
      </c>
      <c r="I16" t="s">
        <v>76</v>
      </c>
      <c r="J16" s="9" t="str">
        <f t="shared" si="0"/>
        <v>Masonry &amp; Plaster-Lightweight Block Masonry -Aerocon Block -75mm thick</v>
      </c>
      <c r="K16" s="14" t="s">
        <v>49</v>
      </c>
      <c r="L16" s="14"/>
      <c r="M16" s="15" t="s">
        <v>50</v>
      </c>
      <c r="N16" s="8"/>
      <c r="O16" s="9" t="s">
        <v>51</v>
      </c>
      <c r="P16" s="9"/>
      <c r="Q16" s="19"/>
      <c r="R16" s="19"/>
      <c r="S16" s="9">
        <v>21</v>
      </c>
      <c r="T16" s="8"/>
      <c r="U16" s="8"/>
      <c r="V16" s="8"/>
      <c r="W16" s="8"/>
      <c r="X16" s="8"/>
      <c r="Y16" s="8"/>
      <c r="Z16" s="8"/>
      <c r="AA16" s="8"/>
      <c r="AB16" s="8"/>
      <c r="AC16" s="8"/>
      <c r="AD16" s="8"/>
    </row>
    <row r="17" spans="1:30" ht="127" x14ac:dyDescent="0.2">
      <c r="A17" s="8" t="s">
        <v>44</v>
      </c>
      <c r="B17" s="9" t="s">
        <v>73</v>
      </c>
      <c r="C17" s="8" t="s">
        <v>74</v>
      </c>
      <c r="D17" s="9" t="s">
        <v>66</v>
      </c>
      <c r="E17" s="8" t="s">
        <v>47</v>
      </c>
      <c r="F17" s="8"/>
      <c r="G17" s="8"/>
      <c r="H17" s="33" t="s">
        <v>184</v>
      </c>
      <c r="I17" t="s">
        <v>77</v>
      </c>
      <c r="J17" s="9" t="str">
        <f t="shared" si="0"/>
        <v>Masonry &amp; Plaster-Lightweight Block Masonry -Aerocon Block -150mm thick</v>
      </c>
      <c r="K17" s="14" t="s">
        <v>49</v>
      </c>
      <c r="L17" s="14"/>
      <c r="M17" s="15" t="s">
        <v>50</v>
      </c>
      <c r="N17" s="8"/>
      <c r="O17" s="9" t="s">
        <v>51</v>
      </c>
      <c r="P17" s="9"/>
      <c r="Q17" s="19"/>
      <c r="R17" s="19"/>
      <c r="S17" s="9">
        <v>22</v>
      </c>
      <c r="T17" s="8"/>
      <c r="U17" s="8"/>
      <c r="V17" s="8"/>
      <c r="W17" s="8"/>
      <c r="X17" s="8"/>
      <c r="Y17" s="8"/>
      <c r="Z17" s="8"/>
      <c r="AA17" s="8"/>
      <c r="AB17" s="8"/>
      <c r="AC17" s="8"/>
      <c r="AD17" s="8"/>
    </row>
    <row r="18" spans="1:30" ht="127" x14ac:dyDescent="0.2">
      <c r="A18" s="8" t="s">
        <v>44</v>
      </c>
      <c r="B18" s="9" t="s">
        <v>73</v>
      </c>
      <c r="C18" s="8" t="s">
        <v>74</v>
      </c>
      <c r="D18" s="9" t="s">
        <v>61</v>
      </c>
      <c r="E18" s="8" t="s">
        <v>47</v>
      </c>
      <c r="F18" s="8"/>
      <c r="G18" s="13"/>
      <c r="H18" s="33" t="s">
        <v>185</v>
      </c>
      <c r="I18" t="s">
        <v>78</v>
      </c>
      <c r="J18" s="9" t="str">
        <f t="shared" si="0"/>
        <v>Masonry &amp; Plaster-Lightweight Block Masonry -Aerocon Block -200mm thick</v>
      </c>
      <c r="K18" s="14" t="s">
        <v>49</v>
      </c>
      <c r="L18" s="14"/>
      <c r="M18" s="15" t="s">
        <v>50</v>
      </c>
      <c r="N18" s="8"/>
      <c r="O18" s="9" t="s">
        <v>51</v>
      </c>
      <c r="P18" s="9"/>
      <c r="Q18" s="19"/>
      <c r="R18" s="19"/>
      <c r="S18" s="9">
        <v>23</v>
      </c>
      <c r="T18" s="19"/>
      <c r="U18" s="8"/>
      <c r="V18" s="8"/>
      <c r="W18" s="8"/>
      <c r="X18" s="8"/>
      <c r="Y18" s="8"/>
      <c r="Z18" s="8"/>
      <c r="AA18" s="8"/>
      <c r="AB18" s="8"/>
      <c r="AC18" s="8"/>
      <c r="AD18" s="8"/>
    </row>
    <row r="19" spans="1:30" ht="113" x14ac:dyDescent="0.2">
      <c r="A19" s="8" t="s">
        <v>44</v>
      </c>
      <c r="B19" s="9" t="s">
        <v>73</v>
      </c>
      <c r="C19" s="8" t="s">
        <v>79</v>
      </c>
      <c r="D19" s="9" t="s">
        <v>75</v>
      </c>
      <c r="E19" s="8" t="s">
        <v>47</v>
      </c>
      <c r="F19" s="8"/>
      <c r="G19" s="8"/>
      <c r="H19" s="33" t="s">
        <v>186</v>
      </c>
      <c r="I19" t="s">
        <v>80</v>
      </c>
      <c r="J19" s="9" t="str">
        <f t="shared" si="0"/>
        <v>Masonry &amp; Plaster-Lightweight Block Masonry -Siporex-75mm thick</v>
      </c>
      <c r="K19" s="14" t="s">
        <v>49</v>
      </c>
      <c r="L19" s="14"/>
      <c r="M19" s="15" t="s">
        <v>50</v>
      </c>
      <c r="N19" s="8"/>
      <c r="O19" s="9" t="s">
        <v>51</v>
      </c>
      <c r="P19" s="9"/>
      <c r="Q19" s="19"/>
      <c r="R19" s="19"/>
      <c r="S19" s="9">
        <v>24</v>
      </c>
      <c r="T19" s="8"/>
      <c r="U19" s="8"/>
      <c r="V19" s="8"/>
      <c r="W19" s="8"/>
      <c r="X19" s="8"/>
      <c r="Y19" s="8"/>
      <c r="Z19" s="8"/>
      <c r="AA19" s="8"/>
      <c r="AB19" s="8"/>
      <c r="AC19" s="8"/>
      <c r="AD19" s="8"/>
    </row>
    <row r="20" spans="1:30" ht="113" x14ac:dyDescent="0.2">
      <c r="A20" s="8" t="s">
        <v>44</v>
      </c>
      <c r="B20" s="9" t="s">
        <v>73</v>
      </c>
      <c r="C20" s="8" t="s">
        <v>79</v>
      </c>
      <c r="D20" s="9" t="s">
        <v>66</v>
      </c>
      <c r="E20" s="8" t="s">
        <v>47</v>
      </c>
      <c r="F20" s="8"/>
      <c r="G20" s="8"/>
      <c r="H20" s="33" t="s">
        <v>187</v>
      </c>
      <c r="I20" t="s">
        <v>81</v>
      </c>
      <c r="J20" s="9" t="str">
        <f t="shared" si="0"/>
        <v>Masonry &amp; Plaster-Lightweight Block Masonry -Siporex-150mm thick</v>
      </c>
      <c r="K20" s="14" t="s">
        <v>49</v>
      </c>
      <c r="L20" s="14"/>
      <c r="M20" s="15" t="s">
        <v>50</v>
      </c>
      <c r="N20" s="8"/>
      <c r="O20" s="9" t="s">
        <v>51</v>
      </c>
      <c r="P20" s="9"/>
      <c r="Q20" s="19"/>
      <c r="R20" s="19"/>
      <c r="S20" s="9">
        <v>25</v>
      </c>
      <c r="T20" s="8"/>
      <c r="U20" s="8"/>
      <c r="V20" s="8"/>
      <c r="W20" s="8"/>
      <c r="X20" s="8"/>
      <c r="Y20" s="8"/>
      <c r="Z20" s="8"/>
      <c r="AA20" s="8"/>
      <c r="AB20" s="8"/>
      <c r="AC20" s="8"/>
      <c r="AD20" s="8"/>
    </row>
    <row r="21" spans="1:30" ht="155" x14ac:dyDescent="0.2">
      <c r="A21" s="8" t="s">
        <v>44</v>
      </c>
      <c r="B21" s="9" t="s">
        <v>82</v>
      </c>
      <c r="C21" s="8" t="s">
        <v>83</v>
      </c>
      <c r="D21" s="9" t="s">
        <v>84</v>
      </c>
      <c r="E21" s="8" t="s">
        <v>85</v>
      </c>
      <c r="F21" s="8" t="s">
        <v>47</v>
      </c>
      <c r="G21" s="8"/>
      <c r="H21" s="33" t="s">
        <v>188</v>
      </c>
      <c r="I21" t="s">
        <v>86</v>
      </c>
      <c r="J21" s="9" t="str">
        <f t="shared" si="0"/>
        <v xml:space="preserve">Masonry &amp; Plaster-Exposed Wire-cut Brick Masonry-Cladding 50 x 100 x 300 bricks-115mm thick </v>
      </c>
      <c r="K21" s="14" t="s">
        <v>49</v>
      </c>
      <c r="L21" s="14"/>
      <c r="M21" s="15" t="s">
        <v>50</v>
      </c>
      <c r="N21" s="11" t="s">
        <v>87</v>
      </c>
      <c r="O21" s="9" t="s">
        <v>51</v>
      </c>
      <c r="P21" s="9"/>
      <c r="Q21" s="19"/>
      <c r="R21" s="19"/>
      <c r="S21" s="9">
        <v>26</v>
      </c>
      <c r="T21" s="8"/>
      <c r="U21" s="8"/>
      <c r="V21" s="8"/>
      <c r="W21" s="8"/>
      <c r="X21" s="8"/>
      <c r="Y21" s="8"/>
      <c r="Z21" s="8" t="s">
        <v>88</v>
      </c>
      <c r="AA21" s="8"/>
      <c r="AB21" s="8"/>
      <c r="AC21" s="8"/>
      <c r="AD21" s="8"/>
    </row>
    <row r="22" spans="1:30" ht="169" x14ac:dyDescent="0.2">
      <c r="A22" s="8" t="s">
        <v>44</v>
      </c>
      <c r="B22" s="9" t="s">
        <v>82</v>
      </c>
      <c r="C22" s="8" t="s">
        <v>89</v>
      </c>
      <c r="D22" s="9" t="s">
        <v>53</v>
      </c>
      <c r="E22" s="8" t="s">
        <v>85</v>
      </c>
      <c r="F22" s="8" t="s">
        <v>47</v>
      </c>
      <c r="G22" s="8"/>
      <c r="H22" s="33" t="s">
        <v>189</v>
      </c>
      <c r="I22" t="s">
        <v>90</v>
      </c>
      <c r="J22" s="9" t="str">
        <f t="shared" si="0"/>
        <v>Masonry &amp; Plaster-Exposed Wire-cut Brick Masonry-Composite 50 x 100 x 300 bricks-230mm thick</v>
      </c>
      <c r="K22" s="14" t="s">
        <v>49</v>
      </c>
      <c r="L22" s="14"/>
      <c r="M22" s="15" t="s">
        <v>50</v>
      </c>
      <c r="N22" s="11" t="s">
        <v>87</v>
      </c>
      <c r="O22" s="9" t="s">
        <v>51</v>
      </c>
      <c r="P22" s="9"/>
      <c r="Q22" s="19"/>
      <c r="R22" s="19"/>
      <c r="S22" s="9">
        <v>27</v>
      </c>
      <c r="T22" s="8"/>
      <c r="U22" s="8"/>
      <c r="V22" s="8"/>
      <c r="W22" s="8"/>
      <c r="X22" s="8"/>
      <c r="Y22" s="8"/>
      <c r="Z22" s="8" t="s">
        <v>88</v>
      </c>
      <c r="AA22" s="8"/>
      <c r="AB22" s="8"/>
      <c r="AC22" s="8"/>
      <c r="AD22" s="8"/>
    </row>
    <row r="23" spans="1:30" ht="183" x14ac:dyDescent="0.2">
      <c r="A23" s="8" t="s">
        <v>44</v>
      </c>
      <c r="B23" s="9" t="s">
        <v>82</v>
      </c>
      <c r="C23" s="8" t="s">
        <v>91</v>
      </c>
      <c r="D23" s="9" t="s">
        <v>55</v>
      </c>
      <c r="E23" s="8" t="s">
        <v>85</v>
      </c>
      <c r="F23" s="8" t="s">
        <v>47</v>
      </c>
      <c r="G23" s="8"/>
      <c r="H23" s="33" t="s">
        <v>190</v>
      </c>
      <c r="I23" t="s">
        <v>92</v>
      </c>
      <c r="J23" s="9" t="str">
        <f t="shared" si="0"/>
        <v>Masonry &amp; Plaster-Exposed Wire-cut Brick Masonry-One Side Composite 50 x 100 x 300 bricks-345mm thick</v>
      </c>
      <c r="K23" s="14" t="s">
        <v>49</v>
      </c>
      <c r="L23" s="14"/>
      <c r="M23" s="15" t="s">
        <v>50</v>
      </c>
      <c r="N23" s="11" t="s">
        <v>87</v>
      </c>
      <c r="O23" s="9" t="s">
        <v>51</v>
      </c>
      <c r="P23" s="9"/>
      <c r="Q23" s="19"/>
      <c r="R23" s="19"/>
      <c r="S23" s="9">
        <v>28</v>
      </c>
      <c r="T23" s="8"/>
      <c r="U23" s="8"/>
      <c r="V23" s="8"/>
      <c r="W23" s="8"/>
      <c r="X23" s="8"/>
      <c r="Y23" s="8"/>
      <c r="Z23" s="8" t="s">
        <v>88</v>
      </c>
      <c r="AA23" s="8"/>
      <c r="AB23" s="8"/>
      <c r="AC23" s="8"/>
      <c r="AD23" s="8"/>
    </row>
    <row r="24" spans="1:30" ht="183" x14ac:dyDescent="0.2">
      <c r="A24" s="8" t="s">
        <v>44</v>
      </c>
      <c r="B24" s="9" t="s">
        <v>82</v>
      </c>
      <c r="C24" s="8" t="s">
        <v>93</v>
      </c>
      <c r="D24" s="9" t="s">
        <v>55</v>
      </c>
      <c r="E24" s="8" t="s">
        <v>85</v>
      </c>
      <c r="F24" s="8" t="s">
        <v>47</v>
      </c>
      <c r="G24" s="8"/>
      <c r="H24" s="33" t="s">
        <v>191</v>
      </c>
      <c r="I24" t="s">
        <v>94</v>
      </c>
      <c r="J24" s="9" t="str">
        <f t="shared" si="0"/>
        <v>Masonry &amp; Plaster-Exposed Wire-cut Brick Masonry-Both Side Composite 50 x 100 x 300 bricks-345mm thick</v>
      </c>
      <c r="K24" s="14" t="s">
        <v>49</v>
      </c>
      <c r="L24" s="14"/>
      <c r="M24" s="15" t="s">
        <v>50</v>
      </c>
      <c r="N24" s="11" t="s">
        <v>87</v>
      </c>
      <c r="O24" s="9" t="s">
        <v>51</v>
      </c>
      <c r="P24" s="9"/>
      <c r="Q24" s="19"/>
      <c r="R24" s="19"/>
      <c r="S24" s="9">
        <v>29</v>
      </c>
      <c r="T24" s="8"/>
      <c r="U24" s="8"/>
      <c r="V24" s="8"/>
      <c r="W24" s="8"/>
      <c r="X24" s="8"/>
      <c r="Y24" s="8"/>
      <c r="Z24" s="8" t="s">
        <v>88</v>
      </c>
      <c r="AA24" s="8"/>
      <c r="AB24" s="8"/>
      <c r="AC24" s="8"/>
      <c r="AD24" s="8"/>
    </row>
    <row r="25" spans="1:30" ht="99" x14ac:dyDescent="0.2">
      <c r="A25" s="8" t="s">
        <v>44</v>
      </c>
      <c r="B25" s="9" t="s">
        <v>95</v>
      </c>
      <c r="C25" s="8" t="s">
        <v>96</v>
      </c>
      <c r="D25" s="9"/>
      <c r="E25" s="8"/>
      <c r="F25" s="8"/>
      <c r="G25" s="8"/>
      <c r="H25" s="33" t="s">
        <v>192</v>
      </c>
      <c r="I25" t="s">
        <v>97</v>
      </c>
      <c r="J25" s="9" t="str">
        <f t="shared" si="0"/>
        <v>Masonry &amp; Plaster-Stone Masonry-Random Rubble Masonry-</v>
      </c>
      <c r="K25" s="14" t="s">
        <v>49</v>
      </c>
      <c r="L25" s="14"/>
      <c r="M25" s="15" t="s">
        <v>50</v>
      </c>
      <c r="N25" s="8"/>
      <c r="O25" s="9" t="s">
        <v>51</v>
      </c>
      <c r="P25" s="9"/>
      <c r="Q25" s="19"/>
      <c r="R25" s="19"/>
      <c r="S25" s="9">
        <v>30</v>
      </c>
      <c r="T25" s="8"/>
      <c r="U25" s="8"/>
      <c r="V25" s="8"/>
      <c r="W25" s="8"/>
      <c r="X25" s="8"/>
      <c r="Y25" s="8"/>
      <c r="Z25" s="8"/>
      <c r="AA25" s="8"/>
      <c r="AB25" s="8"/>
      <c r="AC25" s="8"/>
      <c r="AD25" s="8"/>
    </row>
    <row r="26" spans="1:30" ht="113" x14ac:dyDescent="0.2">
      <c r="A26" s="8" t="s">
        <v>44</v>
      </c>
      <c r="B26" s="9" t="s">
        <v>95</v>
      </c>
      <c r="C26" s="8" t="s">
        <v>98</v>
      </c>
      <c r="D26" s="9" t="s">
        <v>99</v>
      </c>
      <c r="E26" s="8"/>
      <c r="F26" s="8"/>
      <c r="G26" s="8"/>
      <c r="H26" s="33" t="s">
        <v>193</v>
      </c>
      <c r="I26" t="s">
        <v>100</v>
      </c>
      <c r="J26" s="9" t="str">
        <f t="shared" si="0"/>
        <v>Masonry &amp; Plaster-Stone Masonry-Size Stone Masonry-Below Ground</v>
      </c>
      <c r="K26" s="14" t="s">
        <v>49</v>
      </c>
      <c r="L26" s="14"/>
      <c r="M26" s="15" t="s">
        <v>50</v>
      </c>
      <c r="N26" s="8"/>
      <c r="O26" s="9" t="s">
        <v>51</v>
      </c>
      <c r="P26" s="9"/>
      <c r="Q26" s="19"/>
      <c r="R26" s="19"/>
      <c r="S26" s="9">
        <v>31</v>
      </c>
      <c r="T26" s="8"/>
      <c r="U26" s="8"/>
      <c r="V26" s="8"/>
      <c r="W26" s="8"/>
      <c r="X26" s="8"/>
      <c r="Y26" s="8"/>
      <c r="Z26" s="8"/>
      <c r="AA26" s="8"/>
      <c r="AB26" s="8"/>
      <c r="AC26" s="8"/>
      <c r="AD26" s="8"/>
    </row>
    <row r="27" spans="1:30" ht="113" x14ac:dyDescent="0.2">
      <c r="A27" s="8" t="s">
        <v>44</v>
      </c>
      <c r="B27" s="9" t="s">
        <v>95</v>
      </c>
      <c r="C27" s="8" t="s">
        <v>98</v>
      </c>
      <c r="D27" s="9" t="s">
        <v>101</v>
      </c>
      <c r="E27" s="8"/>
      <c r="F27" s="8"/>
      <c r="G27" s="8"/>
      <c r="H27" s="33" t="s">
        <v>194</v>
      </c>
      <c r="I27" t="s">
        <v>102</v>
      </c>
      <c r="J27" s="9" t="str">
        <f t="shared" si="0"/>
        <v>Masonry &amp; Plaster-Stone Masonry-Size Stone Masonry-Above Ground</v>
      </c>
      <c r="K27" s="14" t="s">
        <v>49</v>
      </c>
      <c r="L27" s="14"/>
      <c r="M27" s="15" t="s">
        <v>50</v>
      </c>
      <c r="N27" s="8"/>
      <c r="O27" s="9" t="s">
        <v>51</v>
      </c>
      <c r="P27" s="9"/>
      <c r="Q27" s="19"/>
      <c r="R27" s="19"/>
      <c r="S27" s="9">
        <v>32</v>
      </c>
      <c r="T27" s="8"/>
      <c r="U27" s="8"/>
      <c r="V27" s="8"/>
      <c r="W27" s="8"/>
      <c r="X27" s="8"/>
      <c r="Y27" s="8"/>
      <c r="Z27" s="8"/>
      <c r="AA27" s="8"/>
      <c r="AB27" s="8"/>
      <c r="AC27" s="8"/>
      <c r="AD27" s="8"/>
    </row>
    <row r="28" spans="1:30" ht="127" x14ac:dyDescent="0.2">
      <c r="A28" s="8" t="s">
        <v>44</v>
      </c>
      <c r="B28" s="9" t="s">
        <v>103</v>
      </c>
      <c r="C28" s="8" t="s">
        <v>104</v>
      </c>
      <c r="D28" s="9" t="s">
        <v>105</v>
      </c>
      <c r="E28" s="8" t="s">
        <v>106</v>
      </c>
      <c r="F28" s="8"/>
      <c r="G28" s="8"/>
      <c r="H28" s="33" t="s">
        <v>195</v>
      </c>
      <c r="I28" t="s">
        <v>107</v>
      </c>
      <c r="J28" s="9" t="str">
        <f t="shared" si="0"/>
        <v>Masonry &amp; Plaster-Dressed Horizontal Stone Masonry -Sadderhalli stone-Cladding</v>
      </c>
      <c r="K28" s="14" t="s">
        <v>49</v>
      </c>
      <c r="L28" s="14"/>
      <c r="M28" s="15" t="s">
        <v>50</v>
      </c>
      <c r="N28" s="8"/>
      <c r="O28" s="9" t="s">
        <v>51</v>
      </c>
      <c r="P28" s="9"/>
      <c r="Q28" s="19"/>
      <c r="R28" s="19"/>
      <c r="S28" s="9">
        <v>33</v>
      </c>
      <c r="T28" s="8"/>
      <c r="U28" s="8"/>
      <c r="V28" s="8"/>
      <c r="W28" s="8"/>
      <c r="X28" s="8"/>
      <c r="Y28" s="8"/>
      <c r="Z28" s="8"/>
      <c r="AA28" s="8"/>
      <c r="AB28" s="8"/>
      <c r="AC28" s="8"/>
      <c r="AD28" s="8"/>
    </row>
    <row r="29" spans="1:30" ht="141" x14ac:dyDescent="0.2">
      <c r="A29" s="8" t="s">
        <v>44</v>
      </c>
      <c r="B29" s="9" t="s">
        <v>103</v>
      </c>
      <c r="C29" s="8" t="s">
        <v>104</v>
      </c>
      <c r="D29" s="9" t="s">
        <v>108</v>
      </c>
      <c r="E29" s="8" t="s">
        <v>109</v>
      </c>
      <c r="F29" s="8"/>
      <c r="G29" s="8"/>
      <c r="H29" s="33" t="s">
        <v>196</v>
      </c>
      <c r="I29" t="s">
        <v>110</v>
      </c>
      <c r="J29" s="9" t="str">
        <f t="shared" si="0"/>
        <v>Masonry &amp; Plaster-Dressed Horizontal Stone Masonry -Sadderhalli stone-One side composite</v>
      </c>
      <c r="K29" s="14" t="s">
        <v>49</v>
      </c>
      <c r="L29" s="14"/>
      <c r="M29" s="15" t="s">
        <v>50</v>
      </c>
      <c r="N29" s="8"/>
      <c r="O29" s="9" t="s">
        <v>51</v>
      </c>
      <c r="P29" s="9"/>
      <c r="Q29" s="19"/>
      <c r="R29" s="19"/>
      <c r="S29" s="9">
        <v>34</v>
      </c>
      <c r="T29" s="8"/>
      <c r="U29" s="8"/>
      <c r="V29" s="8"/>
      <c r="W29" s="8"/>
      <c r="X29" s="8"/>
      <c r="Y29" s="8"/>
      <c r="Z29" s="8"/>
      <c r="AA29" s="8"/>
      <c r="AB29" s="8"/>
      <c r="AC29" s="8"/>
      <c r="AD29" s="8"/>
    </row>
    <row r="30" spans="1:30" ht="141" x14ac:dyDescent="0.2">
      <c r="A30" s="8" t="s">
        <v>44</v>
      </c>
      <c r="B30" s="9" t="s">
        <v>103</v>
      </c>
      <c r="C30" s="8" t="s">
        <v>104</v>
      </c>
      <c r="D30" s="9" t="s">
        <v>111</v>
      </c>
      <c r="E30" s="8" t="s">
        <v>109</v>
      </c>
      <c r="F30" s="8"/>
      <c r="G30" s="8"/>
      <c r="H30" s="33" t="s">
        <v>197</v>
      </c>
      <c r="I30" t="s">
        <v>112</v>
      </c>
      <c r="J30" s="9" t="str">
        <f t="shared" si="0"/>
        <v>Masonry &amp; Plaster-Dressed Horizontal Stone Masonry -Sadderhalli stone-Both sides composite</v>
      </c>
      <c r="K30" s="14" t="s">
        <v>49</v>
      </c>
      <c r="L30" s="14"/>
      <c r="M30" s="15" t="s">
        <v>50</v>
      </c>
      <c r="N30" s="8"/>
      <c r="O30" s="9" t="s">
        <v>51</v>
      </c>
      <c r="P30" s="9"/>
      <c r="Q30" s="19"/>
      <c r="R30" s="19"/>
      <c r="S30" s="9">
        <v>35</v>
      </c>
      <c r="T30" s="8"/>
      <c r="U30" s="8"/>
      <c r="V30" s="8"/>
      <c r="W30" s="8"/>
      <c r="X30" s="8"/>
      <c r="Y30" s="8"/>
      <c r="Z30" s="8"/>
      <c r="AA30" s="8"/>
      <c r="AB30" s="8"/>
      <c r="AC30" s="8"/>
      <c r="AD30" s="8"/>
    </row>
  </sheetData>
  <mergeCells count="6">
    <mergeCell ref="AA2:AD2"/>
    <mergeCell ref="A2:G2"/>
    <mergeCell ref="H2:M2"/>
    <mergeCell ref="N2:T2"/>
    <mergeCell ref="U2:W2"/>
    <mergeCell ref="X2:Z2"/>
  </mergeCells>
  <pageMargins left="0.7" right="0.7" top="0.75" bottom="0.7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workbookViewId="0">
      <selection activeCell="A3" activeCellId="1" sqref="S5:S30 A3"/>
    </sheetView>
  </sheetViews>
  <sheetFormatPr baseColWidth="10" defaultColWidth="8.83203125" defaultRowHeight="15" x14ac:dyDescent="0.2"/>
  <sheetData>
    <row r="1" spans="1:3" x14ac:dyDescent="0.2">
      <c r="A1" t="s">
        <v>114</v>
      </c>
      <c r="B1" t="s">
        <v>115</v>
      </c>
      <c r="C1" t="s">
        <v>116</v>
      </c>
    </row>
    <row r="2" spans="1:3" ht="91.5" customHeight="1" x14ac:dyDescent="0.2">
      <c r="A2" t="s">
        <v>117</v>
      </c>
      <c r="B2" s="8" t="s">
        <v>44</v>
      </c>
      <c r="C2" s="26" t="s">
        <v>118</v>
      </c>
    </row>
    <row r="3" spans="1:3" ht="209" x14ac:dyDescent="0.2">
      <c r="A3" t="s">
        <v>119</v>
      </c>
      <c r="B3" s="9" t="s">
        <v>45</v>
      </c>
      <c r="C3" s="26" t="s">
        <v>120</v>
      </c>
    </row>
    <row r="4" spans="1:3" ht="29" x14ac:dyDescent="0.2">
      <c r="A4" t="s">
        <v>121</v>
      </c>
      <c r="B4" s="19" t="s">
        <v>46</v>
      </c>
      <c r="C4" s="19" t="s">
        <v>46</v>
      </c>
    </row>
    <row r="5" spans="1:3" ht="29" x14ac:dyDescent="0.2">
      <c r="A5" t="s">
        <v>122</v>
      </c>
      <c r="B5" s="19" t="s">
        <v>53</v>
      </c>
      <c r="C5" s="19" t="s">
        <v>53</v>
      </c>
    </row>
    <row r="6" spans="1:3" ht="29" x14ac:dyDescent="0.2">
      <c r="A6" t="s">
        <v>123</v>
      </c>
      <c r="B6" s="19" t="s">
        <v>55</v>
      </c>
      <c r="C6" s="19" t="s">
        <v>55</v>
      </c>
    </row>
    <row r="7" spans="1:3" ht="57" x14ac:dyDescent="0.2">
      <c r="A7" t="s">
        <v>48</v>
      </c>
      <c r="B7" s="9" t="s">
        <v>47</v>
      </c>
      <c r="C7" s="9" t="s">
        <v>47</v>
      </c>
    </row>
    <row r="8" spans="1:3" ht="57" x14ac:dyDescent="0.2">
      <c r="A8" t="s">
        <v>54</v>
      </c>
      <c r="B8" s="9" t="s">
        <v>47</v>
      </c>
      <c r="C8" s="9" t="s">
        <v>47</v>
      </c>
    </row>
    <row r="9" spans="1:3" ht="57" x14ac:dyDescent="0.2">
      <c r="A9" t="s">
        <v>56</v>
      </c>
      <c r="B9" s="9" t="s">
        <v>47</v>
      </c>
      <c r="C9" s="9" t="s">
        <v>47</v>
      </c>
    </row>
    <row r="10" spans="1:3" ht="253" x14ac:dyDescent="0.2">
      <c r="A10" t="s">
        <v>124</v>
      </c>
      <c r="B10" s="10" t="s">
        <v>57</v>
      </c>
      <c r="C10" s="27" t="s">
        <v>125</v>
      </c>
    </row>
    <row r="11" spans="1:3" ht="29" x14ac:dyDescent="0.2">
      <c r="A11" t="s">
        <v>126</v>
      </c>
      <c r="B11" s="10" t="s">
        <v>58</v>
      </c>
      <c r="C11" s="10" t="s">
        <v>58</v>
      </c>
    </row>
    <row r="12" spans="1:3" ht="29" x14ac:dyDescent="0.2">
      <c r="A12" t="s">
        <v>127</v>
      </c>
      <c r="B12" s="10" t="s">
        <v>63</v>
      </c>
      <c r="C12" s="10" t="s">
        <v>63</v>
      </c>
    </row>
    <row r="13" spans="1:3" ht="29" x14ac:dyDescent="0.2">
      <c r="A13" t="s">
        <v>128</v>
      </c>
      <c r="B13" s="9" t="s">
        <v>59</v>
      </c>
      <c r="C13" s="9" t="s">
        <v>59</v>
      </c>
    </row>
    <row r="14" spans="1:3" ht="57" x14ac:dyDescent="0.2">
      <c r="A14" t="s">
        <v>60</v>
      </c>
      <c r="B14" s="9" t="s">
        <v>47</v>
      </c>
      <c r="C14" s="9" t="s">
        <v>47</v>
      </c>
    </row>
    <row r="15" spans="1:3" ht="29" x14ac:dyDescent="0.2">
      <c r="A15" t="s">
        <v>129</v>
      </c>
      <c r="B15" s="9" t="s">
        <v>61</v>
      </c>
      <c r="C15" s="9" t="s">
        <v>61</v>
      </c>
    </row>
    <row r="16" spans="1:3" ht="57" x14ac:dyDescent="0.2">
      <c r="A16" t="s">
        <v>62</v>
      </c>
      <c r="B16" s="9" t="s">
        <v>47</v>
      </c>
      <c r="C16" s="9" t="s">
        <v>47</v>
      </c>
    </row>
    <row r="17" spans="1:3" ht="29" x14ac:dyDescent="0.2">
      <c r="A17" t="s">
        <v>130</v>
      </c>
      <c r="B17" s="9" t="s">
        <v>59</v>
      </c>
      <c r="C17" s="9" t="s">
        <v>59</v>
      </c>
    </row>
    <row r="18" spans="1:3" ht="57" x14ac:dyDescent="0.2">
      <c r="A18" t="s">
        <v>64</v>
      </c>
      <c r="B18" s="9" t="s">
        <v>47</v>
      </c>
      <c r="C18" s="9" t="s">
        <v>47</v>
      </c>
    </row>
    <row r="19" spans="1:3" ht="29" x14ac:dyDescent="0.2">
      <c r="A19" t="s">
        <v>131</v>
      </c>
      <c r="B19" s="9" t="s">
        <v>66</v>
      </c>
      <c r="C19" s="9" t="s">
        <v>66</v>
      </c>
    </row>
    <row r="20" spans="1:3" ht="57" x14ac:dyDescent="0.2">
      <c r="A20" t="s">
        <v>67</v>
      </c>
      <c r="B20" s="9" t="s">
        <v>47</v>
      </c>
      <c r="C20" s="9" t="s">
        <v>47</v>
      </c>
    </row>
    <row r="21" spans="1:3" ht="29" x14ac:dyDescent="0.2">
      <c r="A21" t="s">
        <v>132</v>
      </c>
      <c r="B21" s="9" t="s">
        <v>66</v>
      </c>
      <c r="C21" s="9" t="s">
        <v>66</v>
      </c>
    </row>
    <row r="22" spans="1:3" ht="57" x14ac:dyDescent="0.2">
      <c r="A22" t="s">
        <v>68</v>
      </c>
      <c r="B22" s="9" t="s">
        <v>47</v>
      </c>
      <c r="C22" s="9" t="s">
        <v>47</v>
      </c>
    </row>
    <row r="23" spans="1:3" ht="71" x14ac:dyDescent="0.2">
      <c r="A23" t="s">
        <v>133</v>
      </c>
      <c r="B23" s="9" t="s">
        <v>69</v>
      </c>
      <c r="C23" s="9" t="s">
        <v>69</v>
      </c>
    </row>
    <row r="24" spans="1:3" ht="29" x14ac:dyDescent="0.2">
      <c r="A24" t="s">
        <v>134</v>
      </c>
      <c r="B24" s="9" t="s">
        <v>59</v>
      </c>
      <c r="C24" s="9" t="s">
        <v>59</v>
      </c>
    </row>
    <row r="25" spans="1:3" ht="29" x14ac:dyDescent="0.2">
      <c r="A25" t="s">
        <v>135</v>
      </c>
      <c r="B25" s="9" t="s">
        <v>66</v>
      </c>
      <c r="C25" s="9" t="s">
        <v>66</v>
      </c>
    </row>
    <row r="26" spans="1:3" ht="29" x14ac:dyDescent="0.2">
      <c r="A26" t="s">
        <v>136</v>
      </c>
      <c r="B26" s="9" t="s">
        <v>61</v>
      </c>
      <c r="C26" s="9" t="s">
        <v>61</v>
      </c>
    </row>
    <row r="27" spans="1:3" ht="57" x14ac:dyDescent="0.2">
      <c r="A27" t="s">
        <v>70</v>
      </c>
      <c r="B27" s="9" t="s">
        <v>47</v>
      </c>
      <c r="C27" s="9" t="s">
        <v>47</v>
      </c>
    </row>
    <row r="28" spans="1:3" ht="57" x14ac:dyDescent="0.2">
      <c r="A28" t="s">
        <v>71</v>
      </c>
      <c r="B28" s="9" t="s">
        <v>47</v>
      </c>
      <c r="C28" s="9" t="s">
        <v>47</v>
      </c>
    </row>
    <row r="29" spans="1:3" ht="57" x14ac:dyDescent="0.2">
      <c r="A29" t="s">
        <v>72</v>
      </c>
      <c r="B29" s="9" t="s">
        <v>47</v>
      </c>
      <c r="C29" s="9" t="s">
        <v>47</v>
      </c>
    </row>
    <row r="30" spans="1:3" ht="43" x14ac:dyDescent="0.2">
      <c r="A30" t="s">
        <v>137</v>
      </c>
      <c r="B30" s="9" t="s">
        <v>73</v>
      </c>
      <c r="C30" s="9" t="s">
        <v>73</v>
      </c>
    </row>
    <row r="31" spans="1:3" ht="29" x14ac:dyDescent="0.2">
      <c r="A31" t="s">
        <v>138</v>
      </c>
      <c r="B31" s="9" t="s">
        <v>139</v>
      </c>
      <c r="C31" s="9" t="s">
        <v>139</v>
      </c>
    </row>
    <row r="32" spans="1:3" ht="29" x14ac:dyDescent="0.2">
      <c r="A32" t="s">
        <v>140</v>
      </c>
      <c r="B32" s="9" t="s">
        <v>75</v>
      </c>
      <c r="C32" s="9" t="s">
        <v>75</v>
      </c>
    </row>
    <row r="33" spans="1:3" ht="29" x14ac:dyDescent="0.2">
      <c r="A33" t="s">
        <v>141</v>
      </c>
      <c r="B33" s="9" t="s">
        <v>66</v>
      </c>
      <c r="C33" s="9" t="s">
        <v>66</v>
      </c>
    </row>
    <row r="34" spans="1:3" ht="29" x14ac:dyDescent="0.2">
      <c r="A34" t="s">
        <v>142</v>
      </c>
      <c r="B34" s="9" t="s">
        <v>61</v>
      </c>
      <c r="C34" s="9" t="s">
        <v>61</v>
      </c>
    </row>
    <row r="35" spans="1:3" ht="57" x14ac:dyDescent="0.2">
      <c r="A35" t="s">
        <v>76</v>
      </c>
      <c r="B35" s="9" t="s">
        <v>47</v>
      </c>
      <c r="C35" s="9" t="s">
        <v>47</v>
      </c>
    </row>
    <row r="36" spans="1:3" ht="57" x14ac:dyDescent="0.2">
      <c r="A36" t="s">
        <v>77</v>
      </c>
      <c r="B36" s="9" t="s">
        <v>47</v>
      </c>
      <c r="C36" s="9" t="s">
        <v>47</v>
      </c>
    </row>
    <row r="37" spans="1:3" ht="57" x14ac:dyDescent="0.2">
      <c r="A37" t="s">
        <v>78</v>
      </c>
      <c r="B37" s="9" t="s">
        <v>47</v>
      </c>
      <c r="C37" s="9" t="s">
        <v>47</v>
      </c>
    </row>
    <row r="38" spans="1:3" x14ac:dyDescent="0.2">
      <c r="A38" t="s">
        <v>143</v>
      </c>
      <c r="B38" s="9" t="s">
        <v>79</v>
      </c>
      <c r="C38" s="9" t="s">
        <v>79</v>
      </c>
    </row>
    <row r="39" spans="1:3" ht="29" x14ac:dyDescent="0.2">
      <c r="A39" t="s">
        <v>144</v>
      </c>
      <c r="B39" s="9" t="s">
        <v>75</v>
      </c>
      <c r="C39" s="9" t="s">
        <v>75</v>
      </c>
    </row>
    <row r="40" spans="1:3" ht="29" x14ac:dyDescent="0.2">
      <c r="A40" t="s">
        <v>145</v>
      </c>
      <c r="B40" s="9" t="s">
        <v>66</v>
      </c>
      <c r="C40" s="9" t="s">
        <v>66</v>
      </c>
    </row>
    <row r="41" spans="1:3" ht="57" x14ac:dyDescent="0.2">
      <c r="A41" t="s">
        <v>80</v>
      </c>
      <c r="B41" s="9" t="s">
        <v>47</v>
      </c>
      <c r="C41" s="9" t="s">
        <v>47</v>
      </c>
    </row>
    <row r="42" spans="1:3" ht="57" x14ac:dyDescent="0.2">
      <c r="A42" t="s">
        <v>81</v>
      </c>
      <c r="B42" s="9" t="s">
        <v>47</v>
      </c>
      <c r="C42" s="9" t="s">
        <v>47</v>
      </c>
    </row>
    <row r="43" spans="1:3" ht="409" x14ac:dyDescent="0.2">
      <c r="A43" t="s">
        <v>146</v>
      </c>
      <c r="B43" s="9" t="s">
        <v>147</v>
      </c>
      <c r="C43" s="27" t="s">
        <v>148</v>
      </c>
    </row>
    <row r="44" spans="1:3" ht="43" x14ac:dyDescent="0.2">
      <c r="A44" t="s">
        <v>149</v>
      </c>
      <c r="B44" s="8" t="s">
        <v>83</v>
      </c>
      <c r="C44" s="8" t="s">
        <v>83</v>
      </c>
    </row>
    <row r="45" spans="1:3" ht="29" x14ac:dyDescent="0.2">
      <c r="A45" t="s">
        <v>150</v>
      </c>
      <c r="B45" s="8" t="s">
        <v>46</v>
      </c>
      <c r="C45" s="8" t="s">
        <v>46</v>
      </c>
    </row>
    <row r="46" spans="1:3" ht="29" x14ac:dyDescent="0.2">
      <c r="A46" t="s">
        <v>151</v>
      </c>
      <c r="B46" s="8" t="s">
        <v>85</v>
      </c>
      <c r="C46" s="8" t="s">
        <v>85</v>
      </c>
    </row>
    <row r="47" spans="1:3" ht="57" x14ac:dyDescent="0.2">
      <c r="A47" t="s">
        <v>86</v>
      </c>
      <c r="B47" s="9" t="s">
        <v>47</v>
      </c>
      <c r="C47" s="9" t="s">
        <v>47</v>
      </c>
    </row>
    <row r="48" spans="1:3" ht="57" x14ac:dyDescent="0.2">
      <c r="A48" t="s">
        <v>152</v>
      </c>
      <c r="B48" s="8" t="s">
        <v>89</v>
      </c>
      <c r="C48" s="8" t="s">
        <v>89</v>
      </c>
    </row>
    <row r="49" spans="1:3" ht="29" x14ac:dyDescent="0.2">
      <c r="A49" t="s">
        <v>153</v>
      </c>
      <c r="B49" s="8" t="s">
        <v>53</v>
      </c>
      <c r="C49" s="8" t="s">
        <v>53</v>
      </c>
    </row>
    <row r="50" spans="1:3" ht="29" x14ac:dyDescent="0.2">
      <c r="A50" t="s">
        <v>154</v>
      </c>
      <c r="B50" s="8" t="s">
        <v>85</v>
      </c>
      <c r="C50" s="8" t="s">
        <v>85</v>
      </c>
    </row>
    <row r="51" spans="1:3" ht="57" x14ac:dyDescent="0.2">
      <c r="A51" t="s">
        <v>90</v>
      </c>
      <c r="B51" s="9" t="s">
        <v>47</v>
      </c>
      <c r="C51" s="9" t="s">
        <v>47</v>
      </c>
    </row>
    <row r="52" spans="1:3" ht="71" x14ac:dyDescent="0.2">
      <c r="A52" t="s">
        <v>155</v>
      </c>
      <c r="B52" s="8" t="s">
        <v>91</v>
      </c>
      <c r="C52" s="8" t="s">
        <v>91</v>
      </c>
    </row>
    <row r="53" spans="1:3" ht="29" x14ac:dyDescent="0.2">
      <c r="A53" t="s">
        <v>156</v>
      </c>
      <c r="B53" s="8" t="s">
        <v>55</v>
      </c>
      <c r="C53" s="8" t="s">
        <v>55</v>
      </c>
    </row>
    <row r="54" spans="1:3" ht="29" x14ac:dyDescent="0.2">
      <c r="A54" t="s">
        <v>157</v>
      </c>
      <c r="B54" s="8" t="s">
        <v>85</v>
      </c>
      <c r="C54" s="8" t="s">
        <v>85</v>
      </c>
    </row>
    <row r="55" spans="1:3" ht="57" x14ac:dyDescent="0.2">
      <c r="A55" t="s">
        <v>92</v>
      </c>
      <c r="B55" s="9" t="s">
        <v>47</v>
      </c>
      <c r="C55" s="9" t="s">
        <v>47</v>
      </c>
    </row>
    <row r="56" spans="1:3" ht="71" x14ac:dyDescent="0.2">
      <c r="A56" t="s">
        <v>158</v>
      </c>
      <c r="B56" s="8" t="s">
        <v>93</v>
      </c>
      <c r="C56" s="8" t="s">
        <v>93</v>
      </c>
    </row>
    <row r="57" spans="1:3" ht="29" x14ac:dyDescent="0.2">
      <c r="A57" t="s">
        <v>159</v>
      </c>
      <c r="B57" s="8" t="s">
        <v>55</v>
      </c>
      <c r="C57" s="8" t="s">
        <v>55</v>
      </c>
    </row>
    <row r="58" spans="1:3" ht="29" x14ac:dyDescent="0.2">
      <c r="A58" t="s">
        <v>160</v>
      </c>
      <c r="B58" s="8" t="s">
        <v>85</v>
      </c>
      <c r="C58" s="8" t="s">
        <v>85</v>
      </c>
    </row>
    <row r="59" spans="1:3" ht="57" x14ac:dyDescent="0.2">
      <c r="A59" t="s">
        <v>94</v>
      </c>
      <c r="B59" s="9" t="s">
        <v>47</v>
      </c>
      <c r="C59" s="9" t="s">
        <v>47</v>
      </c>
    </row>
    <row r="60" spans="1:3" ht="409" x14ac:dyDescent="0.2">
      <c r="A60" t="s">
        <v>161</v>
      </c>
      <c r="B60" s="9" t="s">
        <v>95</v>
      </c>
      <c r="C60" s="28" t="s">
        <v>162</v>
      </c>
    </row>
    <row r="61" spans="1:3" ht="43" x14ac:dyDescent="0.2">
      <c r="A61" t="s">
        <v>97</v>
      </c>
      <c r="B61" s="8" t="s">
        <v>96</v>
      </c>
      <c r="C61" s="8" t="s">
        <v>96</v>
      </c>
    </row>
    <row r="62" spans="1:3" ht="154" x14ac:dyDescent="0.2">
      <c r="A62" t="s">
        <v>163</v>
      </c>
      <c r="B62" s="9" t="s">
        <v>98</v>
      </c>
      <c r="C62" s="26" t="s">
        <v>164</v>
      </c>
    </row>
    <row r="63" spans="1:3" ht="29" x14ac:dyDescent="0.2">
      <c r="A63" t="s">
        <v>100</v>
      </c>
      <c r="B63" s="9" t="s">
        <v>99</v>
      </c>
      <c r="C63" s="9" t="s">
        <v>99</v>
      </c>
    </row>
    <row r="64" spans="1:3" ht="29" x14ac:dyDescent="0.2">
      <c r="A64" t="s">
        <v>102</v>
      </c>
      <c r="B64" s="9" t="s">
        <v>101</v>
      </c>
      <c r="C64" s="9" t="s">
        <v>101</v>
      </c>
    </row>
    <row r="65" spans="1:3" ht="110" x14ac:dyDescent="0.2">
      <c r="A65" t="s">
        <v>165</v>
      </c>
      <c r="B65" s="9" t="s">
        <v>166</v>
      </c>
      <c r="C65" s="29" t="s">
        <v>167</v>
      </c>
    </row>
    <row r="66" spans="1:3" ht="29" x14ac:dyDescent="0.2">
      <c r="A66" t="s">
        <v>168</v>
      </c>
      <c r="B66" s="8" t="s">
        <v>104</v>
      </c>
      <c r="C66" s="8" t="s">
        <v>104</v>
      </c>
    </row>
    <row r="67" spans="1:3" x14ac:dyDescent="0.2">
      <c r="A67" t="s">
        <v>169</v>
      </c>
      <c r="B67" s="9" t="s">
        <v>105</v>
      </c>
      <c r="C67" s="9" t="s">
        <v>105</v>
      </c>
    </row>
    <row r="68" spans="1:3" ht="29" x14ac:dyDescent="0.2">
      <c r="A68" t="s">
        <v>170</v>
      </c>
      <c r="B68" s="9" t="s">
        <v>108</v>
      </c>
      <c r="C68" s="9" t="s">
        <v>108</v>
      </c>
    </row>
    <row r="69" spans="1:3" ht="29" x14ac:dyDescent="0.2">
      <c r="A69" t="s">
        <v>171</v>
      </c>
      <c r="B69" s="9" t="s">
        <v>111</v>
      </c>
      <c r="C69" s="9" t="s">
        <v>111</v>
      </c>
    </row>
    <row r="70" spans="1:3" ht="29" x14ac:dyDescent="0.2">
      <c r="A70" t="s">
        <v>107</v>
      </c>
      <c r="B70" s="8" t="s">
        <v>106</v>
      </c>
      <c r="C70" s="8" t="s">
        <v>106</v>
      </c>
    </row>
    <row r="71" spans="1:3" ht="29" x14ac:dyDescent="0.2">
      <c r="A71" t="s">
        <v>110</v>
      </c>
      <c r="B71" s="8" t="s">
        <v>109</v>
      </c>
      <c r="C71" s="8" t="s">
        <v>109</v>
      </c>
    </row>
    <row r="72" spans="1:3" ht="29" x14ac:dyDescent="0.2">
      <c r="A72" t="s">
        <v>112</v>
      </c>
      <c r="B72" s="8" t="s">
        <v>109</v>
      </c>
      <c r="C72" s="8" t="s">
        <v>109</v>
      </c>
    </row>
    <row r="73" spans="1:3" x14ac:dyDescent="0.2">
      <c r="B73" s="9"/>
    </row>
    <row r="74" spans="1:3" x14ac:dyDescent="0.2">
      <c r="B74" s="9"/>
    </row>
    <row r="75" spans="1:3" x14ac:dyDescent="0.2">
      <c r="B75" s="9"/>
    </row>
    <row r="76" spans="1:3" x14ac:dyDescent="0.2">
      <c r="B76" s="9"/>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Masonry</vt:lpstr>
      <vt:lpstr>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Vikash Prasad</dc:creator>
  <dc:description/>
  <cp:lastModifiedBy>Microsoft Office User</cp:lastModifiedBy>
  <cp:revision>1</cp:revision>
  <dcterms:created xsi:type="dcterms:W3CDTF">2016-11-17T08:59:36Z</dcterms:created>
  <dcterms:modified xsi:type="dcterms:W3CDTF">2017-02-28T06:05:55Z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