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te\Documents\projects\ComponentLibrary\ExcelImporterIntegrationTests\"/>
    </mc:Choice>
  </mc:AlternateContent>
  <bookViews>
    <workbookView xWindow="0" yWindow="0" windowWidth="16380" windowHeight="8190" tabRatio="500"/>
  </bookViews>
  <sheets>
    <sheet name="Storage - Rebars" sheetId="3" r:id="rId1"/>
    <sheet name="Straight Rebar - 32mm " sheetId="1" r:id="rId2"/>
    <sheet name="Spec - Rebars FE 500D" sheetId="2" r:id="rId3"/>
    <sheet name="Inspection - Rebars" sheetId="4" r:id="rId4"/>
    <sheet name="Qty Evaluation - Rebars" sheetId="5" r:id="rId5"/>
    <sheet name="PO Terms - Rebars" sheetId="6" r:id="rId6"/>
    <sheet name="Image - Rebar" sheetId="7" r:id="rId7"/>
    <sheet name="Sheet1" sheetId="8" r:id="rId8"/>
    <sheet name="Clay Material" sheetId="9" r:id="rId9"/>
  </sheets>
  <externalReferences>
    <externalReference r:id="rId10"/>
  </externalReferences>
  <definedNames>
    <definedName name="_GoBack" localSheetId="5">'PO Terms - Rebars'!#REF!</definedName>
    <definedName name="BurntClayHollowBricks" localSheetId="2">'Spec - Rebars FE 500D'!#REF!</definedName>
    <definedName name="BurntClayHollowBricks" localSheetId="0">#REF!</definedName>
    <definedName name="BurntClayHollowBricks">#REF!</definedName>
    <definedName name="BurntClaySolidBricks" localSheetId="2">'Spec - Rebars FE 500D'!#REF!</definedName>
    <definedName name="BurntClaySolidBricks" localSheetId="0">#REF!</definedName>
    <definedName name="BurntClaySolidBricks">#REF!</definedName>
    <definedName name="OrdinaryPortlandCement" localSheetId="2">'Spec - Rebars FE 500D'!#REF!</definedName>
    <definedName name="_xlnm.Print_Area" localSheetId="2">'Spec - Rebars FE 500D'!$A$2:$H$24</definedName>
    <definedName name="Print_Area_0" localSheetId="2">'Spec - Rebars FE 500D'!$A$2:$H$24</definedName>
    <definedName name="Print_Area_0_0" localSheetId="2">'Spec - Rebars FE 500D'!$A$2:$H$24</definedName>
    <definedName name="ReticulateGas" localSheetId="0">'[1]pilot data'!#REF!</definedName>
    <definedName name="ReticulateGas">'[1]pilot data'!#REF!</definedName>
  </definedNames>
  <calcPr calcId="162913" concurrentCalc="0"/>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M96" i="9" l="1"/>
  <c r="M94" i="9"/>
  <c r="M93" i="9"/>
  <c r="M92" i="9"/>
  <c r="M91" i="9"/>
  <c r="M89" i="9"/>
  <c r="M86" i="9"/>
  <c r="BM85" i="9"/>
  <c r="BM84" i="9"/>
  <c r="BM83" i="9"/>
  <c r="BM82" i="9"/>
  <c r="BM81" i="9"/>
  <c r="BM80" i="9"/>
  <c r="BM79" i="9"/>
  <c r="BM78" i="9"/>
  <c r="BM77" i="9"/>
  <c r="BM76" i="9"/>
  <c r="BM75" i="9"/>
  <c r="BM74" i="9"/>
  <c r="BM73" i="9"/>
  <c r="BM72" i="9"/>
  <c r="BM71" i="9"/>
  <c r="BM70" i="9"/>
  <c r="BM69" i="9"/>
  <c r="BM68" i="9"/>
  <c r="BM67" i="9"/>
  <c r="BM66" i="9"/>
  <c r="BM65" i="9"/>
  <c r="BM64" i="9"/>
  <c r="BM63" i="9"/>
  <c r="BM62" i="9"/>
  <c r="BM61" i="9"/>
  <c r="BM60" i="9"/>
  <c r="M60" i="9"/>
  <c r="BM59" i="9"/>
  <c r="M59" i="9"/>
  <c r="BM58" i="9"/>
  <c r="M58" i="9"/>
  <c r="BM57" i="9"/>
  <c r="M57" i="9"/>
  <c r="BM56" i="9"/>
  <c r="M56" i="9"/>
  <c r="BM55" i="9"/>
  <c r="M55" i="9"/>
  <c r="BM54" i="9"/>
  <c r="M54" i="9"/>
  <c r="BM53" i="9"/>
  <c r="M53" i="9"/>
  <c r="BM52" i="9"/>
  <c r="M52" i="9"/>
  <c r="BM51" i="9"/>
  <c r="M51" i="9"/>
  <c r="BM50" i="9"/>
  <c r="M50" i="9"/>
  <c r="BM49" i="9"/>
  <c r="M49" i="9"/>
  <c r="BM48" i="9"/>
  <c r="M48" i="9"/>
  <c r="BM47" i="9"/>
  <c r="M47" i="9"/>
  <c r="BM46" i="9"/>
  <c r="M46" i="9"/>
  <c r="BM45" i="9"/>
  <c r="M45" i="9"/>
  <c r="BM44" i="9"/>
  <c r="M44" i="9"/>
  <c r="BM43" i="9"/>
  <c r="M43" i="9"/>
  <c r="BM42" i="9"/>
  <c r="M42" i="9"/>
  <c r="BM41" i="9"/>
  <c r="M41" i="9"/>
  <c r="BM40" i="9"/>
  <c r="M40" i="9"/>
  <c r="BM39" i="9"/>
  <c r="M39" i="9"/>
  <c r="BM38" i="9"/>
  <c r="M38" i="9"/>
  <c r="BM37" i="9"/>
  <c r="M37" i="9"/>
  <c r="BM36" i="9"/>
  <c r="M36" i="9"/>
  <c r="BM35" i="9"/>
  <c r="M35" i="9"/>
  <c r="BM34" i="9"/>
  <c r="M34" i="9"/>
  <c r="BM33" i="9"/>
  <c r="M33" i="9"/>
  <c r="BM32" i="9"/>
  <c r="M32" i="9"/>
  <c r="BM31" i="9"/>
  <c r="M31" i="9"/>
  <c r="BM30" i="9"/>
  <c r="M30" i="9"/>
  <c r="BM29" i="9"/>
  <c r="M29" i="9"/>
  <c r="BM28" i="9"/>
  <c r="M28" i="9"/>
  <c r="BM27" i="9"/>
  <c r="M27" i="9"/>
  <c r="BM26" i="9"/>
  <c r="M26" i="9"/>
  <c r="BM25" i="9"/>
  <c r="M25" i="9"/>
  <c r="BM24" i="9"/>
  <c r="M24" i="9"/>
  <c r="BM23" i="9"/>
  <c r="M23" i="9"/>
  <c r="BM22" i="9"/>
  <c r="M22" i="9"/>
  <c r="BM21" i="9"/>
  <c r="M21" i="9"/>
  <c r="BM20" i="9"/>
  <c r="M20" i="9"/>
  <c r="BM19" i="9"/>
  <c r="M19" i="9"/>
  <c r="BM18" i="9"/>
  <c r="M18" i="9"/>
  <c r="BM17" i="9"/>
  <c r="M17" i="9"/>
  <c r="BM16" i="9"/>
  <c r="M16" i="9"/>
  <c r="BM15" i="9"/>
  <c r="M15" i="9"/>
  <c r="BM14" i="9"/>
  <c r="M14" i="9"/>
  <c r="BM13" i="9"/>
  <c r="M13" i="9"/>
  <c r="BM12" i="9"/>
  <c r="M12" i="9"/>
  <c r="BM11" i="9"/>
  <c r="M11" i="9"/>
  <c r="BM10" i="9"/>
  <c r="M10" i="9"/>
</calcChain>
</file>

<file path=xl/comments1.xml><?xml version="1.0" encoding="utf-8"?>
<comments xmlns="http://schemas.openxmlformats.org/spreadsheetml/2006/main">
  <authors>
    <author/>
  </authors>
  <commentList>
    <comment ref="V3" authorId="0" shapeId="0">
      <text>
        <r>
          <rPr>
            <b/>
            <sz val="9"/>
            <color rgb="FF000000"/>
            <rFont val="Tahoma"/>
            <family val="2"/>
            <charset val="1"/>
          </rPr>
          <t xml:space="preserve">Athem:
</t>
        </r>
        <r>
          <rPr>
            <sz val="9"/>
            <color rgb="FF000000"/>
            <rFont val="Tahoma"/>
            <family val="2"/>
            <charset val="1"/>
          </rPr>
          <t>Place where it is manufactured.</t>
        </r>
      </text>
    </comment>
    <comment ref="Y3" authorId="0" shapeId="0">
      <text>
        <r>
          <rPr>
            <b/>
            <sz val="9"/>
            <color rgb="FF000000"/>
            <rFont val="Tahoma"/>
            <family val="2"/>
            <charset val="1"/>
          </rPr>
          <t xml:space="preserve">Vikash Prasad:
</t>
        </r>
        <r>
          <rPr>
            <sz val="9"/>
            <color rgb="FF000000"/>
            <rFont val="Tahoma"/>
            <family val="2"/>
            <charset val="1"/>
          </rPr>
          <t>As per the relevant Rate Master</t>
        </r>
      </text>
    </comment>
    <comment ref="Z3" authorId="0" shapeId="0">
      <text>
        <r>
          <rPr>
            <b/>
            <sz val="9"/>
            <color rgb="FF000000"/>
            <rFont val="Tahoma"/>
            <family val="2"/>
            <charset val="1"/>
          </rPr>
          <t xml:space="preserve">Vikash Prasad:
</t>
        </r>
        <r>
          <rPr>
            <sz val="9"/>
            <color rgb="FF000000"/>
            <rFont val="Tahoma"/>
            <family val="2"/>
            <charset val="1"/>
          </rPr>
          <t>Calculated field based on price for for last 3 to 6 months.</t>
        </r>
      </text>
    </comment>
    <comment ref="AA3" authorId="0" shapeId="0">
      <text>
        <r>
          <rPr>
            <b/>
            <sz val="9"/>
            <color rgb="FF000000"/>
            <rFont val="Tahoma"/>
            <family val="2"/>
            <charset val="1"/>
          </rPr>
          <t xml:space="preserve">Vikash Prasad:
</t>
        </r>
        <r>
          <rPr>
            <sz val="9"/>
            <color rgb="FF000000"/>
            <rFont val="Tahoma"/>
            <family val="2"/>
            <charset val="1"/>
          </rPr>
          <t xml:space="preserve">Last purchased Price. Sytem generated field.
</t>
        </r>
      </text>
    </comment>
    <comment ref="Q11" authorId="0" shapeId="0">
      <text>
        <r>
          <rPr>
            <b/>
            <sz val="9"/>
            <color rgb="FF000000"/>
            <rFont val="Tahoma"/>
            <family val="2"/>
            <charset val="1"/>
          </rPr>
          <t xml:space="preserve">JYOTI:
</t>
        </r>
        <r>
          <rPr>
            <sz val="9"/>
            <color rgb="FF000000"/>
            <rFont val="Tahoma"/>
            <family val="2"/>
            <charset val="1"/>
          </rPr>
          <t>Ordered as Misc. - 2001432</t>
        </r>
      </text>
    </comment>
    <comment ref="BN98" authorId="0" shapeId="0">
      <text>
        <r>
          <rPr>
            <b/>
            <sz val="9"/>
            <color rgb="FF000000"/>
            <rFont val="Tahoma"/>
            <family val="2"/>
            <charset val="1"/>
          </rPr>
          <t xml:space="preserve">Tanmay mhatre:
</t>
        </r>
        <r>
          <rPr>
            <sz val="9"/>
            <color rgb="FF000000"/>
            <rFont val="Tahoma"/>
            <family val="2"/>
            <charset val="1"/>
          </rPr>
          <t>15 inch</t>
        </r>
      </text>
    </comment>
    <comment ref="BO98" authorId="0" shapeId="0">
      <text>
        <r>
          <rPr>
            <b/>
            <sz val="9"/>
            <color rgb="FF000000"/>
            <rFont val="Tahoma"/>
            <family val="2"/>
            <charset val="1"/>
          </rPr>
          <t xml:space="preserve">Tanmay mhatre:
</t>
        </r>
        <r>
          <rPr>
            <sz val="9"/>
            <color rgb="FF000000"/>
            <rFont val="Tahoma"/>
            <family val="2"/>
            <charset val="1"/>
          </rPr>
          <t>10 inch</t>
        </r>
      </text>
    </comment>
    <comment ref="BN99" authorId="0" shapeId="0">
      <text>
        <r>
          <rPr>
            <b/>
            <sz val="9"/>
            <color rgb="FF000000"/>
            <rFont val="Tahoma"/>
            <family val="2"/>
            <charset val="1"/>
          </rPr>
          <t xml:space="preserve">Tanmay mhatre:
</t>
        </r>
        <r>
          <rPr>
            <sz val="9"/>
            <color rgb="FF000000"/>
            <rFont val="Tahoma"/>
            <family val="2"/>
            <charset val="1"/>
          </rPr>
          <t>15 inch</t>
        </r>
      </text>
    </comment>
    <comment ref="BO99" authorId="0" shapeId="0">
      <text>
        <r>
          <rPr>
            <b/>
            <sz val="9"/>
            <color rgb="FF000000"/>
            <rFont val="Tahoma"/>
            <family val="2"/>
            <charset val="1"/>
          </rPr>
          <t xml:space="preserve">Tanmay mhatre:
</t>
        </r>
        <r>
          <rPr>
            <sz val="9"/>
            <color rgb="FF000000"/>
            <rFont val="Tahoma"/>
            <family val="2"/>
            <charset val="1"/>
          </rPr>
          <t>10 inch</t>
        </r>
      </text>
    </comment>
  </commentList>
</comments>
</file>

<file path=xl/sharedStrings.xml><?xml version="1.0" encoding="utf-8"?>
<sst xmlns="http://schemas.openxmlformats.org/spreadsheetml/2006/main" count="5244" uniqueCount="785">
  <si>
    <t>Straight Rebar - FE 500D</t>
  </si>
  <si>
    <t>Material Level</t>
  </si>
  <si>
    <t>Primary</t>
  </si>
  <si>
    <t>Material Group</t>
  </si>
  <si>
    <t>Metals</t>
  </si>
  <si>
    <t>Material Category</t>
  </si>
  <si>
    <t>Mild Steel</t>
  </si>
  <si>
    <t>Material Type</t>
  </si>
  <si>
    <t>Straight Rebar</t>
  </si>
  <si>
    <t>General</t>
  </si>
  <si>
    <t>Product Code</t>
  </si>
  <si>
    <t>System generated</t>
  </si>
  <si>
    <t>Product Name</t>
  </si>
  <si>
    <t>Product Description</t>
  </si>
  <si>
    <t>Straight high yield strength deformed bar</t>
  </si>
  <si>
    <t>Product Short Desc</t>
  </si>
  <si>
    <t>Steel Rebar</t>
  </si>
  <si>
    <t>Image</t>
  </si>
  <si>
    <t>NewImage</t>
  </si>
  <si>
    <t>Shade</t>
  </si>
  <si>
    <t>Natural</t>
  </si>
  <si>
    <t>SAP Code</t>
  </si>
  <si>
    <t>Specification</t>
  </si>
  <si>
    <t>Finish</t>
  </si>
  <si>
    <t>Straight</t>
  </si>
  <si>
    <t>Treatment</t>
  </si>
  <si>
    <t>TMT</t>
  </si>
  <si>
    <t>Length (mm)</t>
  </si>
  <si>
    <t>Diameter (mm)</t>
  </si>
  <si>
    <t>Grade / Method</t>
  </si>
  <si>
    <t>FE 500</t>
  </si>
  <si>
    <t>Specifications Sheet</t>
  </si>
  <si>
    <t>Spec Sheet</t>
  </si>
  <si>
    <r>
      <rPr>
        <sz val="10"/>
        <color rgb="FF000000"/>
        <rFont val="Neo Sans Pro Medium"/>
        <family val="2"/>
        <charset val="1"/>
      </rPr>
      <t>Strength (N/mm</t>
    </r>
    <r>
      <rPr>
        <vertAlign val="superscript"/>
        <sz val="10"/>
        <color rgb="FF000000"/>
        <rFont val="Neo Sans Pro Medium"/>
        <family val="2"/>
        <charset val="1"/>
      </rPr>
      <t>2</t>
    </r>
    <r>
      <rPr>
        <sz val="10"/>
        <color rgb="FF000000"/>
        <rFont val="Neo Sans Pro Medium"/>
        <family val="2"/>
        <charset val="1"/>
      </rPr>
      <t>)</t>
    </r>
  </si>
  <si>
    <t>Weight (Kg/m)</t>
  </si>
  <si>
    <t>Unit of Measurement</t>
  </si>
  <si>
    <t>Metric Tonnes</t>
  </si>
  <si>
    <t>Purchase</t>
  </si>
  <si>
    <t>Import /Domestic</t>
  </si>
  <si>
    <t>Domestic</t>
  </si>
  <si>
    <t>Currency</t>
  </si>
  <si>
    <t>INR</t>
  </si>
  <si>
    <t>Budget Price/UOM</t>
  </si>
  <si>
    <t>Wt. Avg  Price/UOM</t>
  </si>
  <si>
    <t>Curr Price/UOM</t>
  </si>
  <si>
    <t>Quantity Evaluation Method</t>
  </si>
  <si>
    <t>Quantity Evaluation</t>
  </si>
  <si>
    <t>PO Terms</t>
  </si>
  <si>
    <t>Planning</t>
  </si>
  <si>
    <t>PO Lead Time (Days)</t>
  </si>
  <si>
    <t>Delivery Lead Time (Days)</t>
  </si>
  <si>
    <t>Package Type</t>
  </si>
  <si>
    <t>Bundle</t>
  </si>
  <si>
    <t>Ship mode</t>
  </si>
  <si>
    <t>Truck</t>
  </si>
  <si>
    <t>Auto Issue</t>
  </si>
  <si>
    <t>No</t>
  </si>
  <si>
    <t>Not Part of Demand</t>
  </si>
  <si>
    <t>Maintain Lot</t>
  </si>
  <si>
    <t>Yes</t>
  </si>
  <si>
    <t>Quality</t>
  </si>
  <si>
    <t>Governing Standard</t>
  </si>
  <si>
    <t>IS 1786</t>
  </si>
  <si>
    <t>Storage Method</t>
  </si>
  <si>
    <t>Storage Yard</t>
  </si>
  <si>
    <t>Quality Check List</t>
  </si>
  <si>
    <t>Inspection Checklist</t>
  </si>
  <si>
    <t>Vendor &amp; Brands</t>
  </si>
  <si>
    <t>Approved Sellers</t>
  </si>
  <si>
    <t>Tata Steel
GS Steel traders
RK steel Udyog Limited
B Odhavji &amp; Company</t>
  </si>
  <si>
    <t>Manufacturers</t>
  </si>
  <si>
    <t>Tata Tiscon
JSW - Neo Steel</t>
  </si>
  <si>
    <t>Alternate Manufacturer</t>
  </si>
  <si>
    <t>RINL</t>
  </si>
  <si>
    <t>Product Specification Sheet</t>
  </si>
  <si>
    <t>Specifications for Steel Rebar</t>
  </si>
  <si>
    <t>Applicable Class/Type</t>
  </si>
  <si>
    <t>FE 500D</t>
  </si>
  <si>
    <t>Specifications</t>
  </si>
  <si>
    <t>Test Object</t>
  </si>
  <si>
    <t xml:space="preserve">Test </t>
  </si>
  <si>
    <t>Value 1</t>
  </si>
  <si>
    <t>Value 2</t>
  </si>
  <si>
    <t>Unit of measurement</t>
  </si>
  <si>
    <t>Parameters</t>
  </si>
  <si>
    <t>Remarks</t>
  </si>
  <si>
    <t>Type/Grade</t>
  </si>
  <si>
    <t>-</t>
  </si>
  <si>
    <t>500D</t>
  </si>
  <si>
    <t>As per IS 1786</t>
  </si>
  <si>
    <t>Carbon Content</t>
  </si>
  <si>
    <t>Ladle Analysis (IS 228)</t>
  </si>
  <si>
    <t>%</t>
  </si>
  <si>
    <t>Lower the better</t>
  </si>
  <si>
    <t>Sulphur Content</t>
  </si>
  <si>
    <t>Phosphorus Content</t>
  </si>
  <si>
    <t>Sulphur and Phosphorus Content</t>
  </si>
  <si>
    <t>Carbon Equivalent</t>
  </si>
  <si>
    <t>When macro alloys are used, less than 0.42% otherwise</t>
  </si>
  <si>
    <t>Micro alloying elements</t>
  </si>
  <si>
    <t>Nitrogen Content</t>
  </si>
  <si>
    <t>Yield Stress</t>
  </si>
  <si>
    <t>Mechanical testing of metals - Tensile testing (IS 1608)</t>
  </si>
  <si>
    <t>N/mm2</t>
  </si>
  <si>
    <t>Higher the better</t>
  </si>
  <si>
    <t>Ultimate Tensile Stress</t>
  </si>
  <si>
    <t>Ultimate Tensile Stress / Yield Stress</t>
  </si>
  <si>
    <t>Ratio</t>
  </si>
  <si>
    <t>Elongation</t>
  </si>
  <si>
    <t>on gauge length 5.65√A, where A is the cross-sectional area of the test piece</t>
  </si>
  <si>
    <t>Total Elongation at max force</t>
  </si>
  <si>
    <t>Bend and Rebend Test</t>
  </si>
  <si>
    <t>Metallic Material Bend test ( IS 1599)</t>
  </si>
  <si>
    <t>Pass / Fail</t>
  </si>
  <si>
    <t>No Visible Cracks or Rupture</t>
  </si>
  <si>
    <t>MATERIAL STORAGE : Rebars</t>
  </si>
  <si>
    <t>Project Name:</t>
  </si>
  <si>
    <t>Project No.:</t>
  </si>
  <si>
    <t>Date:</t>
  </si>
  <si>
    <t>Sl. No.</t>
  </si>
  <si>
    <t>Work Description</t>
  </si>
  <si>
    <t>Storage area is dry and waterproof</t>
  </si>
  <si>
    <t>Platform is built at higher level to avoid steel touching ground/soil</t>
  </si>
  <si>
    <t>Road access to steel yard for steel trolleys to reach the yard</t>
  </si>
  <si>
    <t>Rebars of different diameters and grades are stacked separately</t>
  </si>
  <si>
    <t>Usable cut pieces of steel are stacked in different sizes to use when need</t>
  </si>
  <si>
    <t>Records are maintained for scrap steel to track wastage</t>
  </si>
  <si>
    <t>Remarks | corrective action:</t>
  </si>
  <si>
    <t>Store Manager</t>
  </si>
  <si>
    <t>QC Engineer</t>
  </si>
  <si>
    <t>Signature</t>
  </si>
  <si>
    <t>Name</t>
  </si>
  <si>
    <t>MATERIAL INSPECTION: Rebars</t>
  </si>
  <si>
    <t>PO No.:</t>
  </si>
  <si>
    <t>Received Quantity:</t>
  </si>
  <si>
    <t>Mill Test Report  and/or Bar Coating (Certification) Reports are presented before unloading of the material at the yard.</t>
  </si>
  <si>
    <t>Independent Testing Laboratory Report is given.</t>
  </si>
  <si>
    <t>Physical dimensions are as per PO</t>
  </si>
  <si>
    <t>Color of the bar is grey with a tint of blue, and not orangish</t>
  </si>
  <si>
    <t>There is no visible corrosion of the bars.</t>
  </si>
  <si>
    <t>Bars are free from cracks</t>
  </si>
  <si>
    <t>Weight of the bars per running length are as per the standards.</t>
  </si>
  <si>
    <t>Each bundle has a tag mentioning the bar details.</t>
  </si>
  <si>
    <t>QUANTITY EVALUATION : Rebars</t>
  </si>
  <si>
    <t>QE:01</t>
  </si>
  <si>
    <t>For each diameter of rebar in the order :</t>
  </si>
  <si>
    <t>Count the number of bars in each bundle for the given diameter</t>
  </si>
  <si>
    <t>Measure the length of the bars in the bundle</t>
  </si>
  <si>
    <t>Total length of bar = No of bars in each bundle x length of bar</t>
  </si>
  <si>
    <t>Total weight of bundle = Total length of bar x Weight per unit length</t>
  </si>
  <si>
    <t>The weight per unit length of rebar for a given diameter can be obtained from the material attributes</t>
  </si>
  <si>
    <t>Add the weight of each bundle to get the total weight of the consignment</t>
  </si>
  <si>
    <t>PO Terms &amp; Conditions - General</t>
  </si>
  <si>
    <r>
      <rPr>
        <b/>
        <sz val="10"/>
        <rFont val="Neo Sans Pro"/>
        <family val="2"/>
        <charset val="1"/>
      </rPr>
      <t>Scope:</t>
    </r>
    <r>
      <rPr>
        <sz val="10"/>
        <rFont val="Neo Sans Pro Light"/>
        <family val="2"/>
        <charset val="1"/>
      </rPr>
      <t xml:space="preserve"> Any purchase order placed by Total Environment Building Systems Pvt Ltd - hereinafter referred to as "TEBS" or "Purchaser" - shall be exclusively subject to these General Terms and Conditions as well as to any supplementary terms and conditions which may be included in the order letter or contract. Any deviating terms and conditions of the Vendor/Supplier shall not become part of the contract even if the Purchaser has not expressly rejected them in the individual case or the material has been accepted.</t>
    </r>
  </si>
  <si>
    <t>The Purchaser’s order and subsequent amendments, if any, and the Supplier’s acceptance in writing without any alterations thereto, or supply, shall constitute the contract. Purchase orders and agreements and amendments made in connection with such purchase orders shall only be binding where in writing.</t>
  </si>
  <si>
    <r>
      <rPr>
        <b/>
        <sz val="10"/>
        <rFont val="Neo Sans Pro"/>
        <family val="2"/>
        <charset val="1"/>
      </rPr>
      <t xml:space="preserve">Priority of documents/ambiguities: </t>
    </r>
    <r>
      <rPr>
        <sz val="10"/>
        <rFont val="Neo Sans Pro Light"/>
        <family val="2"/>
        <charset val="1"/>
      </rPr>
      <t xml:space="preserve">For the purposes of the purchase order, the priority of the documents shall be in accordance with the following sequence: - </t>
    </r>
  </si>
  <si>
    <t>Ø  the special terms and conditions., (the terms mentioned in the Special Conditions supercedes this General Terms.</t>
  </si>
  <si>
    <t xml:space="preserve">Ø  the purchase order itself, including all appendices, </t>
  </si>
  <si>
    <t xml:space="preserve">Ø  the recognised engineering standards at the time of acceptance, </t>
  </si>
  <si>
    <t>Ø  All technical standards applicable to the project covered by the purchase order and all subject specific guidelines applicable.</t>
  </si>
  <si>
    <r>
      <rPr>
        <b/>
        <sz val="10"/>
        <rFont val="Neo Sans Pro"/>
        <family val="2"/>
        <charset val="1"/>
      </rPr>
      <t xml:space="preserve">Validity of the Order: </t>
    </r>
    <r>
      <rPr>
        <sz val="10"/>
        <rFont val="Neo Sans Pro Light"/>
        <family val="2"/>
        <charset val="1"/>
      </rPr>
      <t>One Year from the date of the purchase order extendable against mutual consent between both the parties.</t>
    </r>
  </si>
  <si>
    <r>
      <rPr>
        <b/>
        <sz val="10"/>
        <rFont val="Neo Sans Pro"/>
        <family val="2"/>
        <charset val="1"/>
      </rPr>
      <t xml:space="preserve">Acceptance of Purchase Order: </t>
    </r>
    <r>
      <rPr>
        <sz val="10"/>
        <rFont val="Neo Sans Pro Light"/>
        <family val="2"/>
        <charset val="1"/>
      </rPr>
      <t>The Supplier’s order acceptance in writing must be received by the Purchaser within 7 days from the date of order and non-receipt of such acceptance would be considered as acceptance of an order and the terms and conditions specified there in.</t>
    </r>
  </si>
  <si>
    <r>
      <rPr>
        <b/>
        <sz val="10"/>
        <rFont val="Neo Sans Pro"/>
        <family val="2"/>
        <charset val="1"/>
      </rPr>
      <t xml:space="preserve">Price Basis: </t>
    </r>
    <r>
      <rPr>
        <sz val="10"/>
        <rFont val="Neo Sans Pro Light"/>
        <family val="2"/>
        <charset val="1"/>
      </rPr>
      <t>The price shall be firm and fixed without any variation for the entire validity of the order. Price shall be on F.O.R Destination Basis Inclusive of Excise Duty, VAT, Loading, Unloading and Transportation Charges.</t>
    </r>
  </si>
  <si>
    <r>
      <rPr>
        <b/>
        <sz val="10"/>
        <rFont val="Neo Sans Pro"/>
        <family val="2"/>
        <charset val="1"/>
      </rPr>
      <t>Packing and Freight:</t>
    </r>
    <r>
      <rPr>
        <sz val="10"/>
        <rFont val="Neo Sans Pro Light"/>
        <family val="2"/>
        <charset val="1"/>
      </rPr>
      <t xml:space="preserve"> Cost includes packing or other arrangements for safe arrival of material without any damages or spillages to the site. The material cost includes air/sea/road/rail worthiness based on the mode of despatch.</t>
    </r>
  </si>
  <si>
    <r>
      <rPr>
        <b/>
        <sz val="10"/>
        <rFont val="Neo Sans Pro"/>
        <family val="2"/>
        <charset val="1"/>
      </rPr>
      <t>Delivery/Completion Schedule:</t>
    </r>
    <r>
      <rPr>
        <sz val="10"/>
        <rFont val="Neo Sans Pro Light"/>
        <family val="2"/>
        <charset val="1"/>
      </rPr>
      <t xml:space="preserve"> The material shall be delivered as per the mutually agreed schedule stated in the PO. </t>
    </r>
  </si>
  <si>
    <r>
      <rPr>
        <b/>
        <sz val="10"/>
        <rFont val="Neo Sans Pro"/>
        <family val="2"/>
        <charset val="1"/>
      </rPr>
      <t>Penalty for delay:</t>
    </r>
    <r>
      <rPr>
        <sz val="10"/>
        <rFont val="Neo Sans Pro Light"/>
        <family val="2"/>
        <charset val="1"/>
      </rPr>
      <t xml:space="preserve"> In case of delay, beyond the agreed delivery period, TEBS reserves the right to levy penalty @ 1% per week subject to a maximum of 10% of the total order value. TEBS also reserves the right to buy from alternate vendors at supplier's risk and cost.</t>
    </r>
  </si>
  <si>
    <r>
      <rPr>
        <b/>
        <sz val="10"/>
        <rFont val="Neo Sans Pro"/>
        <family val="2"/>
        <charset val="1"/>
      </rPr>
      <t>Quality:</t>
    </r>
    <r>
      <rPr>
        <sz val="10"/>
        <rFont val="Neo Sans Pro Light"/>
        <family val="2"/>
        <charset val="1"/>
      </rPr>
      <t xml:space="preserve"> Shall confirm to specifications as mentioned in the PO</t>
    </r>
  </si>
  <si>
    <t>Inspection:</t>
  </si>
  <si>
    <t>a. The material is subject to acceptance upon inspection at project site (during the delivery) for both quality and quantity.</t>
  </si>
  <si>
    <t>b. TEBS reserves the right to inspect the materials at source before despatch. For all major deliveries, TEBS shall depute authorized representative to co-ordinate for the quality and quantity of the material dispatch.</t>
  </si>
  <si>
    <r>
      <rPr>
        <b/>
        <sz val="10"/>
        <rFont val="Neo Sans Pro"/>
        <family val="2"/>
        <charset val="1"/>
      </rPr>
      <t xml:space="preserve">Rejection: </t>
    </r>
    <r>
      <rPr>
        <sz val="10"/>
        <rFont val="Neo Sans Pro Light"/>
        <family val="2"/>
        <charset val="1"/>
      </rPr>
      <t xml:space="preserve">All the goods supplied against this order will be subject to inspection/testing and approval by the Purchaser. The  Purchaser  reserves the right to inspect/test the goods at any stage during the manufacture or supply and to reject such portion thereof as may be found defective or not in conformity with the specifications, without invalidating the remainder or the order, if so desired by the Purchaser. Rectifications of such rejection, if any, done by the Purchaser, will be at the Supplier’s cost. In such cases, the supplier shall compensate to the extent possible the time &amp; cost to TE which shall be mutually agreed upon. </t>
    </r>
  </si>
  <si>
    <t>All rejected goods shall be removed by the Supplier at his own cost within 15 days from the date of intimation of such rejection, otherwise the goods may be returned by the Purchaser to the Supplier at the Supplier’s risk and expense. The Purchaser shall in no case be responsible or be held liable for any damage, loss or deterioration of the rejected material. The Purchaser shall also be entitled to charge the Supplier reasonable storage charges.</t>
  </si>
  <si>
    <r>
      <rPr>
        <b/>
        <sz val="10"/>
        <rFont val="Neo Sans Pro"/>
        <family val="2"/>
        <charset val="1"/>
      </rPr>
      <t xml:space="preserve">Warranties and Defects after Take Over: </t>
    </r>
    <r>
      <rPr>
        <sz val="10"/>
        <rFont val="Neo Sans Pro Light"/>
        <family val="2"/>
        <charset val="1"/>
      </rPr>
      <t>The Goods/Materials supplied shall be under warranty for the duration as specified in the purchase order from the date of put to use. The warranty shall cover bad workmanship, poor materials, design defects, etc. The warranty shall cover all the parts of the material/goods supplied, except in case exclusions are explicitly mentioned.</t>
    </r>
  </si>
  <si>
    <t>TEBS’s approval of samples shall not be deemed to waive any warranty as to defect or unfitness not in fact discovered in the inspection and test at TEBS’s premises. All goods are subject to approval at the TEBS’s office.</t>
  </si>
  <si>
    <r>
      <rPr>
        <b/>
        <sz val="10"/>
        <rFont val="Neo Sans Pro"/>
        <family val="2"/>
        <charset val="1"/>
      </rPr>
      <t xml:space="preserve">Permits and Licenses: </t>
    </r>
    <r>
      <rPr>
        <sz val="10"/>
        <rFont val="Neo Sans Pro Light"/>
        <family val="2"/>
        <charset val="1"/>
      </rPr>
      <t>Supplier shall be whole and sole responsible for the Permits &amp; Licences required for supply of the materials. No extra cost is applicable/payable on account of the same.</t>
    </r>
  </si>
  <si>
    <r>
      <rPr>
        <b/>
        <sz val="10"/>
        <rFont val="Neo Sans Pro"/>
        <family val="2"/>
        <charset val="1"/>
      </rPr>
      <t xml:space="preserve">Confidentiality: </t>
    </r>
    <r>
      <rPr>
        <sz val="10"/>
        <rFont val="Neo Sans Pro Light"/>
        <family val="2"/>
        <charset val="1"/>
      </rPr>
      <t>If, for the contractual work, the Purchaser furnishes the Supplier any drawings, designs, dies, specifications etc. or even if these are made by the Supplier himself, the same shall be kept strictly confidential by the Supplier and shall be used by him only  for the contractual work. On completion of the contractual work, the Purchaser’s designs, drawings, dies, specifications etc., shall be returned forthwith by the Supplier to the Purchaser, before the last payment is released by the Purchaser. The Supplier shall under no circumstances, allow the designs, drawings, dies, and specifications etc., made for the contractual work to be used by a third party. The Supplier shall also not make supplies of the articles made with help of these designs, drawings, dies, specifications etc., to any party other than the Purchaser.</t>
    </r>
  </si>
  <si>
    <r>
      <rPr>
        <b/>
        <sz val="10"/>
        <rFont val="Neo Sans Pro"/>
        <family val="2"/>
        <charset val="1"/>
      </rPr>
      <t xml:space="preserve">TERMINATION OF Purchase Order: </t>
    </r>
    <r>
      <rPr>
        <sz val="10"/>
        <rFont val="Neo Sans Pro Light"/>
        <family val="2"/>
        <charset val="1"/>
      </rPr>
      <t>Without prejudice to what is contained hereinabove,  TEBS shall at its sole and absolute discretion, be entitled to terminate this Contract forthwith by written notice without assigning any reason and without payment of any compensation, if</t>
    </r>
  </si>
  <si>
    <t>a) In the opinion of the TEBS (which shall not be called in question by the Supplier and shall be binding on the Supplier) the Supplier fails or refuses to implement this Purchase Order to the TEBS's satisfaction and/or</t>
  </si>
  <si>
    <t>b) The Supplier commits a breach of any terms and conditions of this Purchase Order and/or</t>
  </si>
  <si>
    <t>c) The Supplier is adjudged an insolvent or a compromise is entered by him with his creditors or if distress or execution or other process is levied upon or receiver is appointed of any part of the assets or property of Supplier and/or</t>
  </si>
  <si>
    <t>d) For any reason whatsoever, the Supplier becomes disentitled in law to perform his obligations under this Purchase Order and/or</t>
  </si>
  <si>
    <t>e) There is any variation in the ownership/partnership or management of the Supplier or his business without the prior approval in writing of the TEBS to such variation. In the event of termination of this Purchase Order for any reason whatsoever, the Supplier/or persons employed by him or his agents shall not be entitled for any sum or sums whatsoever from TEBS by way of compensation, damages or otherwise.</t>
  </si>
  <si>
    <r>
      <rPr>
        <b/>
        <sz val="10"/>
        <rFont val="Neo Sans Pro"/>
        <family val="2"/>
        <charset val="1"/>
      </rPr>
      <t xml:space="preserve">Compliance: </t>
    </r>
    <r>
      <rPr>
        <sz val="10"/>
        <rFont val="Neo Sans Pro Light"/>
        <family val="2"/>
        <charset val="1"/>
      </rPr>
      <t>Vendor shall always ensure to comply with statutory, government and other rules and regulations as notified from time to time. Any compliance or regulatory issue shall be taken care of by the vendor. In case it is TEBS’s responsibility the vendor shall communicate the same in advance, in writing.</t>
    </r>
  </si>
  <si>
    <r>
      <rPr>
        <b/>
        <sz val="10"/>
        <rFont val="Neo Sans Pro"/>
        <family val="2"/>
        <charset val="1"/>
      </rPr>
      <t xml:space="preserve">DAMAGE TO THIRD PARTY / PROPERTY: </t>
    </r>
    <r>
      <rPr>
        <sz val="10"/>
        <rFont val="Neo Sans Pro Light"/>
        <family val="2"/>
        <charset val="1"/>
      </rPr>
      <t>Vendor shall be responsible for any damage caused to third party or their property while unloading the materials at site.</t>
    </r>
  </si>
  <si>
    <r>
      <rPr>
        <b/>
        <sz val="10"/>
        <rFont val="Neo Sans Pro"/>
        <family val="2"/>
        <charset val="1"/>
      </rPr>
      <t xml:space="preserve">Non Tendered Items: </t>
    </r>
    <r>
      <rPr>
        <sz val="10"/>
        <rFont val="Neo Sans Pro Light"/>
        <family val="2"/>
        <charset val="1"/>
      </rPr>
      <t>Any non-tendered items that are not part of the order shall not be accepted and shall be deemed as rejected. These non-tendered items shall also be not paid for, unless the same is agreed upon by TEBS in writing.</t>
    </r>
  </si>
  <si>
    <r>
      <rPr>
        <b/>
        <sz val="10"/>
        <rFont val="Neo Sans Pro"/>
        <family val="2"/>
        <charset val="1"/>
      </rPr>
      <t xml:space="preserve">Patents: </t>
    </r>
    <r>
      <rPr>
        <sz val="10"/>
        <rFont val="Neo Sans Pro Light"/>
        <family val="2"/>
        <charset val="1"/>
      </rPr>
      <t>The Supplier shall indemnify and keep the Purchaser indemnified against all losses of profits, damages or both arising  from any infringement or alleged infringement of any patent in respect of any goods supplied by him under this contract. In addition all litigation costs, if any, suffered by the Purchaser as a result of any patent suit shall be reimbursed to him by the Supplier forthwith.</t>
    </r>
  </si>
  <si>
    <r>
      <rPr>
        <b/>
        <sz val="10"/>
        <rFont val="Neo Sans Pro"/>
        <family val="2"/>
        <charset val="1"/>
      </rPr>
      <t xml:space="preserve">Supply Documents: </t>
    </r>
    <r>
      <rPr>
        <sz val="10"/>
        <rFont val="Neo Sans Pro Light"/>
        <family val="2"/>
        <charset val="1"/>
      </rPr>
      <t>Reference of this purchase order number, name of the user or user department should be mentioned on each invoice and in all correspondences.</t>
    </r>
  </si>
  <si>
    <r>
      <rPr>
        <b/>
        <sz val="10"/>
        <rFont val="Neo Sans Pro"/>
        <family val="2"/>
        <charset val="1"/>
      </rPr>
      <t xml:space="preserve">Jurisdiction: </t>
    </r>
    <r>
      <rPr>
        <sz val="10"/>
        <rFont val="Neo Sans Pro Light"/>
        <family val="2"/>
        <charset val="1"/>
      </rPr>
      <t>The Bangalore Court shall have the exclusive jurisdiction to try all disputes, if any, arising out of this Purchase Order between the parties.</t>
    </r>
  </si>
  <si>
    <t>Special Terms &amp; Conditions - Rebars</t>
  </si>
  <si>
    <t>The Supplier agrees that a film of rust or mill scale will constitute grounds for rejection of the goods.</t>
  </si>
  <si>
    <t xml:space="preserve">The Supplier shall note that bar bending schedules are very important out of detailing and precut steel bars should mention the following information:
a) Identification of the structural member(s),  
b) The bar mark, 
c) The diameter or size of bar,
d)The total number of bars of each type,
f) The total straight length of the bar,
g) The shape and bending dimensions of the bar,
h) The details of bar chairs shall also be included, and
i) Remarks, if any.  </t>
  </si>
  <si>
    <r>
      <rPr>
        <sz val="10"/>
        <rFont val="Neo Sans Pro Light"/>
        <family val="2"/>
        <charset val="1"/>
      </rPr>
      <t xml:space="preserve">The lengths for pre-cut steel bars shall be calculated as per the standards mentioned in SP 34 (1987), for the purpose of weight calculation. The variation in weight per unit length of steel shall not be more than </t>
    </r>
    <r>
      <rPr>
        <sz val="11"/>
        <color rgb="FF000000"/>
        <rFont val="Calibri"/>
        <family val="2"/>
        <charset val="1"/>
      </rPr>
      <t>±</t>
    </r>
    <r>
      <rPr>
        <sz val="11"/>
        <color rgb="FF000000"/>
        <rFont val="Neo Sans Pro Light"/>
        <family val="2"/>
        <charset val="1"/>
      </rPr>
      <t>3%. The density of steel shall be taken as 0.00785 kg/ mm</t>
    </r>
    <r>
      <rPr>
        <sz val="11"/>
        <color rgb="FF000000"/>
        <rFont val="Calibri"/>
        <family val="2"/>
        <charset val="1"/>
      </rPr>
      <t>²</t>
    </r>
    <r>
      <rPr>
        <sz val="11"/>
        <color rgb="FF000000"/>
        <rFont val="Neo Sans Pro Light"/>
        <family val="2"/>
        <charset val="1"/>
      </rPr>
      <t xml:space="preserve"> of the cross-sectional area per metre run.</t>
    </r>
  </si>
  <si>
    <t>Weighment of steel shall be done in presence of a TEBS representative at a weighbridge designated by TEBS. In case of Exworks supplies - The weighment shall be carried out the supplier's godown preferably in the presence of TEBS's representative. However TEBS reserves the right to inspect / weigh the material at the time of unloading, in case the quantity difference is significant between the two weighments, then the same shall be mutually discussed for a suitable solution through a thorough examination at all points. In case of F.O.R Destination basis, the weighment at the time of receipt will be final. Quantity Variation : +/- 0.5%  shall be allowed for the every consignment. However the payment shall be released/adjusted based on the actual quantity of supplies.</t>
  </si>
  <si>
    <t xml:space="preserve">When strengthening elements like Nb, V, B and Ti are used individually or in combination, the total contents shall not exceed 0.30 percent; in such case Supplier shall supply TEBS or his authorized representative a certificate stating that the total contents of the strengthening elements in the steel do not exceed the specified limit. </t>
  </si>
  <si>
    <t>Product Image - Steel Rebars</t>
  </si>
  <si>
    <t>Header Details</t>
  </si>
  <si>
    <t>System Logs</t>
  </si>
  <si>
    <t>SL No</t>
  </si>
  <si>
    <t>Product No</t>
  </si>
  <si>
    <t>VariationNo</t>
  </si>
  <si>
    <t>Material Name</t>
  </si>
  <si>
    <t>Shade No</t>
  </si>
  <si>
    <t>Shade Description</t>
  </si>
  <si>
    <t>Material Class</t>
  </si>
  <si>
    <t>Short Description</t>
  </si>
  <si>
    <t>Shelf Life</t>
  </si>
  <si>
    <t>Unit Of Measurement</t>
  </si>
  <si>
    <t>E-Build Code</t>
  </si>
  <si>
    <t>Is Active</t>
  </si>
  <si>
    <t>Domestic/Import</t>
  </si>
  <si>
    <t>Source of Origin</t>
  </si>
  <si>
    <t>Country of Origin</t>
  </si>
  <si>
    <t>PO Terms &amp; Conditions</t>
  </si>
  <si>
    <t>Safety Stock</t>
  </si>
  <si>
    <t>Re Order Quantity</t>
  </si>
  <si>
    <t>Min Order Quantity</t>
  </si>
  <si>
    <t>Stock Levels</t>
  </si>
  <si>
    <t>Package Wt</t>
  </si>
  <si>
    <t>Package Quantity</t>
  </si>
  <si>
    <t xml:space="preserve">Ship Mode </t>
  </si>
  <si>
    <t>Maintain Lot #</t>
  </si>
  <si>
    <t>Is Hybrid</t>
  </si>
  <si>
    <t>Storage Location</t>
  </si>
  <si>
    <t>Storage Method Documents</t>
  </si>
  <si>
    <t>Approved Vendor</t>
  </si>
  <si>
    <t>Approved Manufacturer</t>
  </si>
  <si>
    <t>Approved Brand / Series</t>
  </si>
  <si>
    <t>Supplier Code / Part Number</t>
  </si>
  <si>
    <t>Alternate Brands</t>
  </si>
  <si>
    <t>CreatedDate</t>
  </si>
  <si>
    <t>CreatedUser</t>
  </si>
  <si>
    <t>AmendedDate</t>
  </si>
  <si>
    <t>AmendedUser</t>
  </si>
  <si>
    <t>SpecSheetID</t>
  </si>
  <si>
    <t>Shape</t>
  </si>
  <si>
    <t>Width (mm)</t>
  </si>
  <si>
    <t>Height (mm)</t>
  </si>
  <si>
    <t>Thickness/Depth (mm)</t>
  </si>
  <si>
    <t>No. of Perforations</t>
  </si>
  <si>
    <t>Grade/Method</t>
  </si>
  <si>
    <t>Usage Class</t>
  </si>
  <si>
    <t>Application</t>
  </si>
  <si>
    <t>Strength (N/mm2)</t>
  </si>
  <si>
    <t>Silt Content (%)</t>
  </si>
  <si>
    <t>Specific Gravity (Air Dry)</t>
  </si>
  <si>
    <t>Sieve Size (mm)</t>
  </si>
  <si>
    <t>Sr. No.</t>
  </si>
  <si>
    <t>ProductNo</t>
  </si>
  <si>
    <t>Shade Id</t>
  </si>
  <si>
    <t>MSRC_Data</t>
  </si>
  <si>
    <t>MGRP_Data</t>
  </si>
  <si>
    <t>Mcat_ Data</t>
  </si>
  <si>
    <t>MTYP_Data</t>
  </si>
  <si>
    <t>MCLS_Data</t>
  </si>
  <si>
    <t>ShelfLife (Days)</t>
  </si>
  <si>
    <t>Unit_Data</t>
  </si>
  <si>
    <t>IsLocal/Import</t>
  </si>
  <si>
    <t>SORI_Data</t>
  </si>
  <si>
    <t>CORI_Data</t>
  </si>
  <si>
    <t>CURR_Data</t>
  </si>
  <si>
    <t>StdPrice</t>
  </si>
  <si>
    <t>LastPrice</t>
  </si>
  <si>
    <t>CurrentPrice</t>
  </si>
  <si>
    <t>Document @@@</t>
  </si>
  <si>
    <t>3 Level Build</t>
  </si>
  <si>
    <t>P.O Lead Time</t>
  </si>
  <si>
    <t>delvleadtime</t>
  </si>
  <si>
    <t>reOrderlevel</t>
  </si>
  <si>
    <t>reOrderQty</t>
  </si>
  <si>
    <t>Min Order Qty</t>
  </si>
  <si>
    <t>StockMin</t>
  </si>
  <si>
    <t>PACK_Data</t>
  </si>
  <si>
    <t>PackWeight</t>
  </si>
  <si>
    <t>PackQuantity</t>
  </si>
  <si>
    <t>SHTP_Data</t>
  </si>
  <si>
    <t>IsMaintainLOTNumber</t>
  </si>
  <si>
    <t>IsHybrid</t>
  </si>
  <si>
    <t>isAutoIssue</t>
  </si>
  <si>
    <t>flagNotpartDemand</t>
  </si>
  <si>
    <t>STME_Data</t>
  </si>
  <si>
    <t>SupplierID</t>
  </si>
  <si>
    <t>Brand ID</t>
  </si>
  <si>
    <t>Supplier Code / PartNumber</t>
  </si>
  <si>
    <t>Alt Brand ID</t>
  </si>
  <si>
    <t>Document @@@@</t>
  </si>
  <si>
    <t>PM.A042.1</t>
  </si>
  <si>
    <t>Murrum</t>
  </si>
  <si>
    <t>Clay Material</t>
  </si>
  <si>
    <t>Soil</t>
  </si>
  <si>
    <t>Filler</t>
  </si>
  <si>
    <t>NA</t>
  </si>
  <si>
    <t>Murrum Or Gravel Filler</t>
  </si>
  <si>
    <t>Cu ft</t>
  </si>
  <si>
    <t>MCLE0001</t>
  </si>
  <si>
    <t>Stockpiling</t>
  </si>
  <si>
    <t>MCLS0001</t>
  </si>
  <si>
    <t>MCLQ0001</t>
  </si>
  <si>
    <t>2-256</t>
  </si>
  <si>
    <t>PM.A043.2</t>
  </si>
  <si>
    <t xml:space="preserve">Red soil </t>
  </si>
  <si>
    <t>Natural Earth Dig Soil  1St Quality</t>
  </si>
  <si>
    <t>67-90</t>
  </si>
  <si>
    <t>PM.A043.3</t>
  </si>
  <si>
    <t>Natural Earth Dig Soil 2Nd Quality</t>
  </si>
  <si>
    <t>PM.A043.4</t>
  </si>
  <si>
    <t>Black soil</t>
  </si>
  <si>
    <t>Black Soil Resulting From Compost &amp; Ash</t>
  </si>
  <si>
    <t>49-88</t>
  </si>
  <si>
    <t>PM.A044.5</t>
  </si>
  <si>
    <t>Ceramic Tile</t>
  </si>
  <si>
    <t>Argento</t>
  </si>
  <si>
    <t>Tile</t>
  </si>
  <si>
    <t>Ceramic</t>
  </si>
  <si>
    <t>Marazzi Metalli Series Argento Ceramic Tile</t>
  </si>
  <si>
    <t>Sqm</t>
  </si>
  <si>
    <t>Import</t>
  </si>
  <si>
    <t>Italy</t>
  </si>
  <si>
    <t>Euro</t>
  </si>
  <si>
    <t>By Count</t>
  </si>
  <si>
    <t>PO:06</t>
  </si>
  <si>
    <t>Box</t>
  </si>
  <si>
    <t>EN 14411</t>
  </si>
  <si>
    <t>Box on palette</t>
  </si>
  <si>
    <t>MCLS0002</t>
  </si>
  <si>
    <t>MCLQ0002</t>
  </si>
  <si>
    <t>Marazzi Group S.P.A.
Tile Print</t>
  </si>
  <si>
    <t>Marazzi</t>
  </si>
  <si>
    <t>Marazzi Metalli Series</t>
  </si>
  <si>
    <t>M5MK</t>
  </si>
  <si>
    <t>SPEC:01</t>
  </si>
  <si>
    <t>Glazed</t>
  </si>
  <si>
    <r>
      <rPr>
        <sz val="10"/>
        <color rgb="FF000000"/>
        <rFont val="Neo Sans Pro Light"/>
        <family val="2"/>
        <charset val="1"/>
      </rPr>
      <t>BII</t>
    </r>
    <r>
      <rPr>
        <vertAlign val="subscript"/>
        <sz val="10"/>
        <color rgb="FF000000"/>
        <rFont val="Neo Sans Pro Light"/>
        <family val="2"/>
        <charset val="1"/>
      </rPr>
      <t>b</t>
    </r>
  </si>
  <si>
    <t>Wall tile</t>
  </si>
  <si>
    <t>PM.A044.6</t>
  </si>
  <si>
    <t>Beige</t>
  </si>
  <si>
    <t>Marazzi Metalli Series Beige Ceramic Tile</t>
  </si>
  <si>
    <t>Tile Print</t>
  </si>
  <si>
    <t>M5MF</t>
  </si>
  <si>
    <t>PM.A044.7</t>
  </si>
  <si>
    <t>Bianco</t>
  </si>
  <si>
    <t>Marazzi Metalli Series Bianco Ceramic Tile</t>
  </si>
  <si>
    <t>2000760</t>
  </si>
  <si>
    <t>M5ME</t>
  </si>
  <si>
    <t>PM.A044.8</t>
  </si>
  <si>
    <t>Grigio (Grey)</t>
  </si>
  <si>
    <t>Marazzi Metalli Series Grigio Ceramic Tile</t>
  </si>
  <si>
    <r>
      <rPr>
        <sz val="10"/>
        <color rgb="FFFF0000"/>
        <rFont val="Meta-Normal"/>
        <family val="1"/>
        <charset val="1"/>
      </rPr>
      <t>2004880,</t>
    </r>
    <r>
      <rPr>
        <sz val="10"/>
        <color rgb="FF000000"/>
        <rFont val="Meta-Normal"/>
        <family val="1"/>
        <charset val="1"/>
      </rPr>
      <t xml:space="preserve"> 2001301</t>
    </r>
  </si>
  <si>
    <t>Marazzi Group S.P.A.</t>
  </si>
  <si>
    <t>M5MJ</t>
  </si>
  <si>
    <t>PM.A044.10</t>
  </si>
  <si>
    <t>Orro (Golden Brown)</t>
  </si>
  <si>
    <t>Marazzi Pietra-Del-Sole Series Orro Ceramic Tile</t>
  </si>
  <si>
    <t>FL31</t>
  </si>
  <si>
    <t>Marazzi pietra-Del-sole series</t>
  </si>
  <si>
    <t>MFRQ</t>
  </si>
  <si>
    <r>
      <rPr>
        <sz val="10"/>
        <color rgb="FF000000"/>
        <rFont val="Neo Sans Pro Light"/>
        <family val="2"/>
        <charset val="1"/>
      </rPr>
      <t>B1</t>
    </r>
    <r>
      <rPr>
        <vertAlign val="subscript"/>
        <sz val="10"/>
        <color rgb="FF000000"/>
        <rFont val="Neo Sans Pro Light"/>
        <family val="2"/>
        <charset val="1"/>
      </rPr>
      <t>a</t>
    </r>
  </si>
  <si>
    <t>G</t>
  </si>
  <si>
    <t>Floor tile</t>
  </si>
  <si>
    <t>PM.A044.11</t>
  </si>
  <si>
    <t>MFRJ</t>
  </si>
  <si>
    <t>PM.A044.12</t>
  </si>
  <si>
    <t>Avorio (Ivory)</t>
  </si>
  <si>
    <t>Marazzi Pietra-Del-Sole Series Avorio Ceramic Tile</t>
  </si>
  <si>
    <t>MFRK</t>
  </si>
  <si>
    <t>PM.A044.15</t>
  </si>
  <si>
    <t>FL32</t>
  </si>
  <si>
    <t>MFRR</t>
  </si>
  <si>
    <t>PM.A044.19</t>
  </si>
  <si>
    <t>Radica</t>
  </si>
  <si>
    <t>Marazzi Pietra-Del-Sole Series Radica Ceramic Tile</t>
  </si>
  <si>
    <t>Marazzi Group S.p.A.</t>
  </si>
  <si>
    <t>MFRL</t>
  </si>
  <si>
    <t>PM.A044.20</t>
  </si>
  <si>
    <t>FL33</t>
  </si>
  <si>
    <t>MFRT</t>
  </si>
  <si>
    <t>PM.A044.21</t>
  </si>
  <si>
    <t>Marazzi Le Pietra Del Sole Series Oro Ceramic Tile</t>
  </si>
  <si>
    <t>BD10</t>
  </si>
  <si>
    <t>Marazzi Le Pietra Del Sole series</t>
  </si>
  <si>
    <t>MG6D</t>
  </si>
  <si>
    <t>PM.A044.22</t>
  </si>
  <si>
    <t>Marazzi Le Pietra Del Sole Series Avorio Ceramic Tile</t>
  </si>
  <si>
    <t>BD11</t>
  </si>
  <si>
    <t>MG6E</t>
  </si>
  <si>
    <t>PM.A044.23</t>
  </si>
  <si>
    <t>Marazzi Le Pietra Del Sole Series Radica Ceramic Tile</t>
  </si>
  <si>
    <t>BD12</t>
  </si>
  <si>
    <t>MG6F</t>
  </si>
  <si>
    <t>PM.A044.24</t>
  </si>
  <si>
    <t>White</t>
  </si>
  <si>
    <t>Marazzi Stone Series White Ceramic Tile</t>
  </si>
  <si>
    <t>FL45</t>
  </si>
  <si>
    <t>Marazzi Stone Series</t>
  </si>
  <si>
    <t>MHSE</t>
  </si>
  <si>
    <t>Rectified</t>
  </si>
  <si>
    <t>H</t>
  </si>
  <si>
    <t>PM.A044.25</t>
  </si>
  <si>
    <t>FL34</t>
  </si>
  <si>
    <t>MHJL</t>
  </si>
  <si>
    <t>PM.A044.26</t>
  </si>
  <si>
    <t>MLZC</t>
  </si>
  <si>
    <t>PM.A044.27</t>
  </si>
  <si>
    <t>Ivory</t>
  </si>
  <si>
    <t>Marazzi Stone Series Ivory Ceramic Tile</t>
  </si>
  <si>
    <t>FL46</t>
  </si>
  <si>
    <t>MHSD</t>
  </si>
  <si>
    <t>PM.A044.28</t>
  </si>
  <si>
    <t>2001518,
2000758</t>
  </si>
  <si>
    <t>FL35</t>
  </si>
  <si>
    <t>MHHT</t>
  </si>
  <si>
    <t>PM.A044.29</t>
  </si>
  <si>
    <t>Ivory/green</t>
  </si>
  <si>
    <t>Marazzi Stone Series Ivory/green Ceramic Tile</t>
  </si>
  <si>
    <t>BD13</t>
  </si>
  <si>
    <t>MHS0</t>
  </si>
  <si>
    <t>PM.A044.30</t>
  </si>
  <si>
    <t>Green</t>
  </si>
  <si>
    <t>Marazzi Stone Series Green Ceramic Tile</t>
  </si>
  <si>
    <t>FL47</t>
  </si>
  <si>
    <t>MHSG</t>
  </si>
  <si>
    <t>PM.A044.31</t>
  </si>
  <si>
    <t>FL36</t>
  </si>
  <si>
    <t>MHJN</t>
  </si>
  <si>
    <t>PM.A044.32</t>
  </si>
  <si>
    <t>Anthracite (Dark Grey)</t>
  </si>
  <si>
    <t>Marazzi Stone Series  Anthracite Ceramic Tile</t>
  </si>
  <si>
    <t>FL48</t>
  </si>
  <si>
    <t>MHSF</t>
  </si>
  <si>
    <t>PM.A044.33</t>
  </si>
  <si>
    <t>FL37</t>
  </si>
  <si>
    <t>MHJM</t>
  </si>
  <si>
    <t>PM.A044.34</t>
  </si>
  <si>
    <t>Anthracite/Green</t>
  </si>
  <si>
    <t>Marazzi Stone Series Anthracite/Green Ceramic Tile</t>
  </si>
  <si>
    <t>BD14</t>
  </si>
  <si>
    <t>MHS1</t>
  </si>
  <si>
    <t>PM.A044.35</t>
  </si>
  <si>
    <t>Carrara Bianco</t>
  </si>
  <si>
    <t>Marazzi Policromi Series Carrara Bianco Ceramic Tile</t>
  </si>
  <si>
    <t>DD56</t>
  </si>
  <si>
    <t>Marazzi Policromi Series</t>
  </si>
  <si>
    <t>MGG0</t>
  </si>
  <si>
    <r>
      <rPr>
        <sz val="10"/>
        <color rgb="FFFF0000"/>
        <rFont val="Neo Sans Pro Light"/>
        <family val="2"/>
        <charset val="1"/>
      </rPr>
      <t>B1</t>
    </r>
    <r>
      <rPr>
        <vertAlign val="subscript"/>
        <sz val="10"/>
        <color rgb="FFFF0000"/>
        <rFont val="Neo Sans Pro Light"/>
        <family val="2"/>
        <charset val="1"/>
      </rPr>
      <t>a</t>
    </r>
  </si>
  <si>
    <t>E</t>
  </si>
  <si>
    <t>PM.A044.36</t>
  </si>
  <si>
    <t>Perlino rosa</t>
  </si>
  <si>
    <t>Marazzi Policromi Series Perlino Rosa Ceramic Tile</t>
  </si>
  <si>
    <t>2001251, 2001302</t>
  </si>
  <si>
    <t>DD58</t>
  </si>
  <si>
    <t>MGG3</t>
  </si>
  <si>
    <t>PM.A044.37</t>
  </si>
  <si>
    <t>Botticino Beige</t>
  </si>
  <si>
    <t>Marazzi Policromi Series Botticino Beige Ceramic Tile</t>
  </si>
  <si>
    <t>DD59</t>
  </si>
  <si>
    <t>MGG6</t>
  </si>
  <si>
    <t>PM.A044.38</t>
  </si>
  <si>
    <t>Scabas noce</t>
  </si>
  <si>
    <t>Marazzi Policromi Series Scabas Noce Ceramic Tile</t>
  </si>
  <si>
    <t>DD60</t>
  </si>
  <si>
    <t>MGG7</t>
  </si>
  <si>
    <t>PM.A044.39</t>
  </si>
  <si>
    <t>Scabas rosso</t>
  </si>
  <si>
    <t>Marazzi Policromi Series Scabas Rosso Ceramic Tile</t>
  </si>
  <si>
    <t>DD57</t>
  </si>
  <si>
    <t>MGG5</t>
  </si>
  <si>
    <t>D</t>
  </si>
  <si>
    <t>PM.A044.40</t>
  </si>
  <si>
    <t>Rust</t>
  </si>
  <si>
    <t>Marazzi Vanity Series Rust Ceramic Tile</t>
  </si>
  <si>
    <t>Marazzi Vanity Series</t>
  </si>
  <si>
    <t>LF3F</t>
  </si>
  <si>
    <t>PM.A044.41</t>
  </si>
  <si>
    <t>Frost</t>
  </si>
  <si>
    <t>Marazzi Vanity Series Frost Ceramic Tile</t>
  </si>
  <si>
    <t>LF3G</t>
  </si>
  <si>
    <t>PM.A044.42</t>
  </si>
  <si>
    <t>Marazzi Vanity Series Beige Ceramic Tile</t>
  </si>
  <si>
    <t>LF3H</t>
  </si>
  <si>
    <t>PM.A044.43</t>
  </si>
  <si>
    <t>DD74</t>
  </si>
  <si>
    <t>LF3B</t>
  </si>
  <si>
    <t>PM.A044.44</t>
  </si>
  <si>
    <t>DD75</t>
  </si>
  <si>
    <t>LF3C</t>
  </si>
  <si>
    <t>PM.A044.45</t>
  </si>
  <si>
    <t>DD76</t>
  </si>
  <si>
    <t>LF3D</t>
  </si>
  <si>
    <t>PM.A044.46</t>
  </si>
  <si>
    <t>Piasentina</t>
  </si>
  <si>
    <t>Marazzi Evolutionstone Series Piasentina Ceramic Tile - Matte</t>
  </si>
  <si>
    <t>FL93</t>
  </si>
  <si>
    <t>Marazzi Evolutionstone Series</t>
  </si>
  <si>
    <t>MDTV</t>
  </si>
  <si>
    <t>Glazed, Matte</t>
  </si>
  <si>
    <t>PM.A044.47</t>
  </si>
  <si>
    <t>MDTU</t>
  </si>
  <si>
    <t>PM.A044.48</t>
  </si>
  <si>
    <t>Pierre Blue</t>
  </si>
  <si>
    <t>Marazzi Evolutionstone Series Pierre Bleue Ceramic Tile - Matte</t>
  </si>
  <si>
    <t>FL94</t>
  </si>
  <si>
    <t>MHO9</t>
  </si>
  <si>
    <t>PM.A044.49</t>
  </si>
  <si>
    <t>Serena</t>
  </si>
  <si>
    <t>Marazzi Evolutionstone Series Serena Ceramic Tile - Matte</t>
  </si>
  <si>
    <t>FL95</t>
  </si>
  <si>
    <t>M7ZQ</t>
  </si>
  <si>
    <t>PM.A044.50</t>
  </si>
  <si>
    <t>M7ZP</t>
  </si>
  <si>
    <t>PM.A044.51</t>
  </si>
  <si>
    <t>Marazzi Evolutionstone Series Serena Ceramic Tile - Ridged</t>
  </si>
  <si>
    <t>M7ZT</t>
  </si>
  <si>
    <t>PM.A044.52</t>
  </si>
  <si>
    <t>Malaga</t>
  </si>
  <si>
    <t>Marazzi Evolutionstone Series Malaga Ceramic Tile - Matte</t>
  </si>
  <si>
    <t>M6QV</t>
  </si>
  <si>
    <t>PM.A044.53</t>
  </si>
  <si>
    <t>M6QX</t>
  </si>
  <si>
    <t>PM.A044.54</t>
  </si>
  <si>
    <t>M6QY</t>
  </si>
  <si>
    <t>PM.A044.55</t>
  </si>
  <si>
    <t>Marazzi Ragno Grotte Series Beige Ceramic Tile</t>
  </si>
  <si>
    <t>FL65</t>
  </si>
  <si>
    <t>Marazzi Ragno Grotte Series</t>
  </si>
  <si>
    <t>ROF3</t>
  </si>
  <si>
    <t>Unglazed</t>
  </si>
  <si>
    <t>PM.A044.56</t>
  </si>
  <si>
    <t>Sand</t>
  </si>
  <si>
    <t>Marazzi Clay Series Sand Ceramic Tile</t>
  </si>
  <si>
    <t>Marazzi Clay Series</t>
  </si>
  <si>
    <t>MLV3</t>
  </si>
  <si>
    <t>PM.A044.57</t>
  </si>
  <si>
    <t>Black</t>
  </si>
  <si>
    <t>Marazzi Iron Series Black Ceramic Tile</t>
  </si>
  <si>
    <t>FL92</t>
  </si>
  <si>
    <t>Marazzi Iron Series</t>
  </si>
  <si>
    <t>M64C</t>
  </si>
  <si>
    <t>PM.A044.58</t>
  </si>
  <si>
    <t>Blue</t>
  </si>
  <si>
    <t>Marazzi Folk Series Folk Blue Ceramic Tile</t>
  </si>
  <si>
    <t>DD23</t>
  </si>
  <si>
    <t>Marazzi Folk Series</t>
  </si>
  <si>
    <t>MJKV</t>
  </si>
  <si>
    <t>BIII</t>
  </si>
  <si>
    <t>PM.A044.59</t>
  </si>
  <si>
    <t>Maroon</t>
  </si>
  <si>
    <t>Marazzi sistemN Series Neutro Marrone Ceramic Tile - Levigato</t>
  </si>
  <si>
    <t>Marazzi SistemN Series</t>
  </si>
  <si>
    <t>MLRX</t>
  </si>
  <si>
    <t>PM.A044.60</t>
  </si>
  <si>
    <t>Rose</t>
  </si>
  <si>
    <t>Marazzi Cotto Antico Series Rosso Ceramic Tile</t>
  </si>
  <si>
    <t>Marazzi Cotto Antico Series</t>
  </si>
  <si>
    <t>M6D2</t>
  </si>
  <si>
    <t>PM.A044.61</t>
  </si>
  <si>
    <t>Monaci</t>
  </si>
  <si>
    <t>Marazzi Masserie Series Monaci Ceramic Tile</t>
  </si>
  <si>
    <t>Marazzi Masserie Series</t>
  </si>
  <si>
    <t>M3Z5</t>
  </si>
  <si>
    <t>PM.A044.62</t>
  </si>
  <si>
    <t>Off white gloss</t>
  </si>
  <si>
    <t>Thailand Tileoff White Glossceramic Tile</t>
  </si>
  <si>
    <t>Thailand</t>
  </si>
  <si>
    <t>USD</t>
  </si>
  <si>
    <t>Thai Wall Tile Ltd.,Part</t>
  </si>
  <si>
    <t>Thailand Tile</t>
  </si>
  <si>
    <t>PM.A044.63</t>
  </si>
  <si>
    <t>Jaisalmer</t>
  </si>
  <si>
    <t>Thailand Tile Jaisalmer Ceramic Tile</t>
  </si>
  <si>
    <t>Thai Wall Tile Ltd.</t>
  </si>
  <si>
    <t>PM.A044.64</t>
  </si>
  <si>
    <t>Lavender</t>
  </si>
  <si>
    <t>Thailand Tile Lavender Ceramic Tile</t>
  </si>
  <si>
    <t>PM.A044.65</t>
  </si>
  <si>
    <t>Aqua Lux</t>
  </si>
  <si>
    <t>Thailand Tile Aqua Lux Ceramic Tile</t>
  </si>
  <si>
    <t>PM.A044.66</t>
  </si>
  <si>
    <t>Mustard</t>
  </si>
  <si>
    <t>Thailand Tile Mustard Ceramic Tile</t>
  </si>
  <si>
    <t>1003649, 1003827</t>
  </si>
  <si>
    <t>PM.A044.67</t>
  </si>
  <si>
    <t xml:space="preserve">Checkered pattern </t>
  </si>
  <si>
    <t>Thailand Tile Checkered Pattern Ceramic Tile</t>
  </si>
  <si>
    <t>PM.A044.68</t>
  </si>
  <si>
    <t>Thailand Tile White Ceramic Tile</t>
  </si>
  <si>
    <t xml:space="preserve">2000598, 1006490, 2005821, 2001913, </t>
  </si>
  <si>
    <t>PM.A044.69</t>
  </si>
  <si>
    <t>Off white</t>
  </si>
  <si>
    <t>Thailand Tile Off White Ceramic Tile</t>
  </si>
  <si>
    <t>PM.A044.70</t>
  </si>
  <si>
    <t>White Matt</t>
  </si>
  <si>
    <t>Thailand Tile White Matt Ceramic Tile</t>
  </si>
  <si>
    <t>PM.A044.71</t>
  </si>
  <si>
    <t>Antique cream</t>
  </si>
  <si>
    <t>Thailand Tile Antique Cream Ceramic Tile</t>
  </si>
  <si>
    <t>1006394</t>
  </si>
  <si>
    <t>PM.A044.72</t>
  </si>
  <si>
    <t>Antique white</t>
  </si>
  <si>
    <t>Thailand Tile Antique White Ceramic Tile</t>
  </si>
  <si>
    <t>PM.A044.73</t>
  </si>
  <si>
    <t>Pergamon</t>
  </si>
  <si>
    <t>Thailand Tile Pergamon Ceramic Tile</t>
  </si>
  <si>
    <t>1006396</t>
  </si>
  <si>
    <t>PM.A044.74</t>
  </si>
  <si>
    <t xml:space="preserve">Sunburst </t>
  </si>
  <si>
    <t>Thailand Tile Sunburst Ceramic Tile</t>
  </si>
  <si>
    <t>2001516</t>
  </si>
  <si>
    <t>PM.A044.75</t>
  </si>
  <si>
    <t xml:space="preserve">Peach </t>
  </si>
  <si>
    <t>Thailand Tile Peach Ceramic Tile</t>
  </si>
  <si>
    <t>PM.A044.76</t>
  </si>
  <si>
    <t xml:space="preserve">Turquoise </t>
  </si>
  <si>
    <t>Thailand Tile Turquoise Ceramic Tile</t>
  </si>
  <si>
    <t>PM.A044.77</t>
  </si>
  <si>
    <t xml:space="preserve">Burgundy </t>
  </si>
  <si>
    <t>Thailand Tile Burgundy Ceramic Tile</t>
  </si>
  <si>
    <t>PM.A044.78</t>
  </si>
  <si>
    <t>Glazed white</t>
  </si>
  <si>
    <t>Thailand Tile Glazed White Ceramic Tile</t>
  </si>
  <si>
    <t>PM.A044.79</t>
  </si>
  <si>
    <t>Offwhite</t>
  </si>
  <si>
    <t>PM.A044.80</t>
  </si>
  <si>
    <t>Kota green</t>
  </si>
  <si>
    <t xml:space="preserve">Vitrified </t>
  </si>
  <si>
    <t>Thailand Tile Kota Green Ceramic Tile</t>
  </si>
  <si>
    <t>PM.A044.81</t>
  </si>
  <si>
    <t>Western Marbo tile</t>
  </si>
  <si>
    <t>Western Marbo Ceramic Tile</t>
  </si>
  <si>
    <t>2001519,  2001973</t>
  </si>
  <si>
    <t>Western India Ceramics Pvt. Ltd.
Intimate Tiles and Sanitary</t>
  </si>
  <si>
    <t xml:space="preserve">
Western India Ceramics Pvt Ltd</t>
  </si>
  <si>
    <t>Western Marbo</t>
  </si>
  <si>
    <t>PM.A044.82</t>
  </si>
  <si>
    <t>Supreme white</t>
  </si>
  <si>
    <t>Nitco Supreme White Ceramic Tile - Glossy</t>
  </si>
  <si>
    <t>Katta Ceramics
Rishabh Ceramics
Vishnu Marketing
Jala Associates
Nitco Tiles Ltd.</t>
  </si>
  <si>
    <t>Nitco</t>
  </si>
  <si>
    <t>Double Charge</t>
  </si>
  <si>
    <t>PM.A044.83</t>
  </si>
  <si>
    <t>Off white tile</t>
  </si>
  <si>
    <t>Nitco Off White Ceramic Tile</t>
  </si>
  <si>
    <t>PM.A044.84</t>
  </si>
  <si>
    <t>Nitco Ivory Ceramic Tile</t>
  </si>
  <si>
    <t>PM.A044.85</t>
  </si>
  <si>
    <t>Naturoc Ascoli Tile</t>
  </si>
  <si>
    <t>Nitco Naturoc Ascoli Ceramic Tile - Matte</t>
  </si>
  <si>
    <t>2001290, 1007490</t>
  </si>
  <si>
    <t>Naturoc Series</t>
  </si>
  <si>
    <t>PM.A044.86</t>
  </si>
  <si>
    <t>Silver Streak</t>
  </si>
  <si>
    <t>Nitco Silver Streak Ceramic Tile - Matte</t>
  </si>
  <si>
    <t>Ceramic Series</t>
  </si>
  <si>
    <t>PM.A040.87</t>
  </si>
  <si>
    <t xml:space="preserve">Table Moulded Brick </t>
  </si>
  <si>
    <t>Brick Red</t>
  </si>
  <si>
    <t>Brick</t>
  </si>
  <si>
    <t>Table Moulded</t>
  </si>
  <si>
    <t>Solid</t>
  </si>
  <si>
    <t>Nos.</t>
  </si>
  <si>
    <t>2001241
2000087
30201
1000019</t>
  </si>
  <si>
    <t>India</t>
  </si>
  <si>
    <t>PO:01</t>
  </si>
  <si>
    <t>Loose</t>
  </si>
  <si>
    <t>IS 1077</t>
  </si>
  <si>
    <t xml:space="preserve">Stacking in layers </t>
  </si>
  <si>
    <t>MCLS0003</t>
  </si>
  <si>
    <t>MCLQ0003</t>
  </si>
  <si>
    <t>1. SVB
2. MBT</t>
  </si>
  <si>
    <t>SPEC:02</t>
  </si>
  <si>
    <t>Cuboid</t>
  </si>
  <si>
    <t>PM.A038.88</t>
  </si>
  <si>
    <t xml:space="preserve">Brick Bats </t>
  </si>
  <si>
    <t>Brick Bat</t>
  </si>
  <si>
    <t>2000005
1002067</t>
  </si>
  <si>
    <t>PM.A579.89</t>
  </si>
  <si>
    <t>Vertically Perforated Wirecut Clay Brick</t>
  </si>
  <si>
    <t>226, 114, 91</t>
  </si>
  <si>
    <t>Terracotta</t>
  </si>
  <si>
    <t>Wirecut Perforated</t>
  </si>
  <si>
    <t>2002497
2000251
2000089
2000088</t>
  </si>
  <si>
    <t>Kerala</t>
  </si>
  <si>
    <t>PO:02</t>
  </si>
  <si>
    <t>IS 3952
IS 3495</t>
  </si>
  <si>
    <t>The Baliapatam Tile Works Ltd.</t>
  </si>
  <si>
    <t>SPEC:03</t>
  </si>
  <si>
    <t>Non-keyed</t>
  </si>
  <si>
    <t>PM.A579.90</t>
  </si>
  <si>
    <t xml:space="preserve">Vertically Perforated Quarter round Wire cut Brick </t>
  </si>
  <si>
    <t xml:space="preserve">Vertically Perforated Quarter Round Wire Cut Brick </t>
  </si>
  <si>
    <t>Quarter of a Round</t>
  </si>
  <si>
    <t>PM.A579.91</t>
  </si>
  <si>
    <t xml:space="preserve">Horizontally Perforated Wire cut Brick </t>
  </si>
  <si>
    <t xml:space="preserve">Horizontally Perforated Wirecut Brick </t>
  </si>
  <si>
    <t>2002496
1000022
1007089</t>
  </si>
  <si>
    <t>PM.A579.92</t>
  </si>
  <si>
    <t>2001242
1005465</t>
  </si>
  <si>
    <t>Wienerberger India Pvt. Ltd.</t>
  </si>
  <si>
    <t>Wienerberger</t>
  </si>
  <si>
    <t>Porotherm</t>
  </si>
  <si>
    <t>Porotherm HP 200</t>
  </si>
  <si>
    <t>Keyed</t>
  </si>
  <si>
    <t>PM.A579.93</t>
  </si>
  <si>
    <t>Horizontally Perforated Wirecut Brick</t>
  </si>
  <si>
    <t>1005469
2000821</t>
  </si>
  <si>
    <t>Porotherm HP 150</t>
  </si>
  <si>
    <t>PM.A579.94</t>
  </si>
  <si>
    <t>1005470
2001243</t>
  </si>
  <si>
    <t>Porotherm HP 100</t>
  </si>
  <si>
    <t>PM.A579.95</t>
  </si>
  <si>
    <t>1005474
2001244</t>
  </si>
  <si>
    <t>Porotherm HP 200H</t>
  </si>
  <si>
    <t>Cube</t>
  </si>
  <si>
    <t>PM.A579.96</t>
  </si>
  <si>
    <t>1005475
2000822</t>
  </si>
  <si>
    <t>Porotherm HP 150H</t>
  </si>
  <si>
    <t>PM.A579.97</t>
  </si>
  <si>
    <t>1005476
2001245</t>
  </si>
  <si>
    <t>Porotherm HP 100H</t>
  </si>
  <si>
    <t>PM.A045.98</t>
  </si>
  <si>
    <t xml:space="preserve">Half round  terracotta tile </t>
  </si>
  <si>
    <t>Half Round Terracotta Tile</t>
  </si>
  <si>
    <t>IS 13317</t>
  </si>
  <si>
    <t>Stacking in layers</t>
  </si>
  <si>
    <t>MCLS0004</t>
  </si>
  <si>
    <t>MCLQ0006</t>
  </si>
  <si>
    <t>Om Ganesh Tiles</t>
  </si>
  <si>
    <t>SPEC:06</t>
  </si>
  <si>
    <t>Half Round</t>
  </si>
  <si>
    <t>PM.A578.99</t>
  </si>
  <si>
    <t xml:space="preserve">Mangalore pattern Grooved tile </t>
  </si>
  <si>
    <t>Terracotta Mangalore</t>
  </si>
  <si>
    <t>Mangalore Pattern Grooved Tile</t>
  </si>
  <si>
    <t>60200</t>
  </si>
  <si>
    <t>PO:03</t>
  </si>
  <si>
    <t>IS 654
IS 3978</t>
  </si>
  <si>
    <t>MCLQ0004</t>
  </si>
  <si>
    <t>Sri Ramkrishna Tiles Depot</t>
  </si>
  <si>
    <t>Rectangular with double groove</t>
  </si>
  <si>
    <t>PM.A578.100</t>
  </si>
  <si>
    <t>Mangalore pattern Ridge tile</t>
  </si>
  <si>
    <t xml:space="preserve">Mangalore Pattern Ridge Tile </t>
  </si>
  <si>
    <t xml:space="preserve">IS 654 ;                                                      IS 1464;                                                   IS 3978                                                      </t>
  </si>
  <si>
    <t>SPEC:05</t>
  </si>
  <si>
    <t>Ridge</t>
  </si>
  <si>
    <t>PM.A045.101</t>
  </si>
  <si>
    <t xml:space="preserve">Terracotta Flat tile </t>
  </si>
  <si>
    <t xml:space="preserve">Terracotta Flat Tile </t>
  </si>
  <si>
    <t>1006462
2000600</t>
  </si>
  <si>
    <t>PO:04</t>
  </si>
  <si>
    <t xml:space="preserve">IS 7556                                            </t>
  </si>
  <si>
    <t>SPEC:07</t>
  </si>
  <si>
    <t>Rectangular</t>
  </si>
  <si>
    <t>PM.A045.102</t>
  </si>
  <si>
    <t>Terracotta Clay Tile</t>
  </si>
  <si>
    <t>1004661</t>
  </si>
  <si>
    <t>PM.A045.103</t>
  </si>
  <si>
    <t xml:space="preserve">Terracotta Clay Tile </t>
  </si>
  <si>
    <t>60017</t>
  </si>
  <si>
    <t>PM.A045.104</t>
  </si>
  <si>
    <t>60059</t>
  </si>
  <si>
    <t>PM.A577.105</t>
  </si>
  <si>
    <t xml:space="preserve">Terracotta Jalli Tiles </t>
  </si>
  <si>
    <t>Terracotta Jalli</t>
  </si>
  <si>
    <t xml:space="preserve">1007483
</t>
  </si>
  <si>
    <t>PO:05</t>
  </si>
  <si>
    <t>MCLQ0005</t>
  </si>
  <si>
    <t>Bangalore Tile Company</t>
  </si>
  <si>
    <t>SPEC:04</t>
  </si>
  <si>
    <t>Min. 12</t>
  </si>
  <si>
    <t>PM.A039.106</t>
  </si>
  <si>
    <t>Refractory Fire Brick</t>
  </si>
  <si>
    <t>Refractory</t>
  </si>
  <si>
    <t xml:space="preserve">Refractory Fire Brick </t>
  </si>
  <si>
    <t>2003279</t>
  </si>
  <si>
    <t>IS 16051</t>
  </si>
  <si>
    <t>PM.A039.107</t>
  </si>
  <si>
    <t>1003578</t>
  </si>
  <si>
    <t>PM.A041.108</t>
  </si>
  <si>
    <t>Solid Wirecut Brick</t>
  </si>
  <si>
    <t>Wirecut Solid</t>
  </si>
  <si>
    <t>Wirecut Brick Solid</t>
  </si>
  <si>
    <t>PM.A045.109</t>
  </si>
  <si>
    <t>Terracotta clay hexagonal tile</t>
  </si>
  <si>
    <t>Terracotta Clay Hexagon Tile</t>
  </si>
  <si>
    <t>1007478</t>
  </si>
  <si>
    <t>Hexagonal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</si>
</sst>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4009]\ * #,##0.00_ ;_ [$₹-4009]\ * \-#,##0.00_ ;_ [$₹-4009]\ * \-??_ ;_ @_ "/>
  </numFmts>
  <fonts count="35">
    <font>
      <sz val="10"/>
      <color rgb="FF000000"/>
      <name val="Neo Sans Pro Light"/>
      <family val="2"/>
      <charset val="1"/>
    </font>
    <font>
      <sz val="14"/>
      <color rgb="FF000000"/>
      <name val="Neo Sans Pro Medium"/>
      <family val="2"/>
      <charset val="1"/>
    </font>
    <font>
      <sz val="10"/>
      <color rgb="FF000000"/>
      <name val="Neo Sans Pro Medium"/>
      <family val="2"/>
      <charset val="1"/>
    </font>
    <font>
      <sz val="12"/>
      <color rgb="FF000000"/>
      <name val="Neo Sans Pro Medium"/>
      <family val="2"/>
      <charset val="1"/>
    </font>
    <font>
      <u/>
      <sz val="10"/>
      <color rgb="FF0000FF"/>
      <name val="Neo Sans Pro Light"/>
      <family val="2"/>
      <charset val="1"/>
    </font>
    <font>
      <sz val="10"/>
      <color rgb="FF000000"/>
      <name val="Meta-Normal"/>
      <family val="1"/>
      <charset val="1"/>
    </font>
    <font>
      <vertAlign val="superscript"/>
      <sz val="10"/>
      <color rgb="FF000000"/>
      <name val="Neo Sans Pro Medium"/>
      <family val="2"/>
      <charset val="1"/>
    </font>
    <font>
      <sz val="10"/>
      <color rgb="FFFF0000"/>
      <name val="Neo Sans Pro Light"/>
      <family val="2"/>
      <charset val="1"/>
    </font>
    <font>
      <sz val="10"/>
      <color rgb="FFFF0000"/>
      <name val="Meta-Normal"/>
      <family val="1"/>
      <charset val="1"/>
    </font>
    <font>
      <sz val="10"/>
      <color rgb="FF000000"/>
      <name val="Meta Normal"/>
      <family val="3"/>
      <charset val="1"/>
    </font>
    <font>
      <sz val="15"/>
      <color rgb="FF000000"/>
      <name val="Neo Sans Pro Medium"/>
      <family val="2"/>
      <charset val="1"/>
    </font>
    <font>
      <sz val="11"/>
      <color rgb="FF000000"/>
      <name val="Neo Sans Pro Medium"/>
      <family val="2"/>
      <charset val="1"/>
    </font>
    <font>
      <i/>
      <sz val="10"/>
      <name val="Neo Sans Pro Light"/>
      <family val="2"/>
      <charset val="1"/>
    </font>
    <font>
      <sz val="11"/>
      <color rgb="FF000000"/>
      <name val="Neo Sans Pro Light"/>
      <family val="2"/>
      <charset val="1"/>
    </font>
    <font>
      <sz val="16"/>
      <color rgb="FF000000"/>
      <name val="Arial Black"/>
      <family val="2"/>
      <charset val="1"/>
    </font>
    <font>
      <sz val="14"/>
      <color rgb="FF000000"/>
      <name val="Arial Black"/>
      <family val="2"/>
      <charset val="1"/>
    </font>
    <font>
      <sz val="11"/>
      <color rgb="FF000000"/>
      <name val="Meta-Normal"/>
      <family val="1"/>
      <charset val="1"/>
    </font>
    <font>
      <sz val="12"/>
      <name val="Neo Sans Pro Light"/>
      <family val="2"/>
      <charset val="1"/>
    </font>
    <font>
      <sz val="14"/>
      <name val="Neo Sans Pro Medium"/>
      <family val="2"/>
      <charset val="1"/>
    </font>
    <font>
      <sz val="10"/>
      <name val="Meta-Normal"/>
      <family val="1"/>
      <charset val="1"/>
    </font>
    <font>
      <b/>
      <sz val="10"/>
      <name val="Neo Sans Pro"/>
      <family val="2"/>
      <charset val="1"/>
    </font>
    <font>
      <sz val="10"/>
      <name val="Neo Sans Pro Light"/>
      <family val="2"/>
      <charset val="1"/>
    </font>
    <font>
      <sz val="11"/>
      <color rgb="FF000000"/>
      <name val="Calibri"/>
      <family val="2"/>
      <charset val="1"/>
    </font>
    <font>
      <sz val="10"/>
      <color rgb="FF000000"/>
      <name val="Arial"/>
      <family val="2"/>
      <charset val="1"/>
    </font>
    <font>
      <sz val="12"/>
      <color rgb="FF000000"/>
      <name val="Neo Sans Pro Light"/>
      <family val="2"/>
      <charset val="1"/>
    </font>
    <font>
      <sz val="14"/>
      <color rgb="FF000000"/>
      <name val="Arial"/>
      <family val="2"/>
      <charset val="1"/>
    </font>
    <font>
      <b/>
      <sz val="14"/>
      <color rgb="FF000000"/>
      <name val="Arial"/>
      <family val="2"/>
      <charset val="1"/>
    </font>
    <font>
      <b/>
      <sz val="14"/>
      <color rgb="FF000000"/>
      <name val="Neo Sans Pro Light"/>
      <family val="2"/>
      <charset val="1"/>
    </font>
    <font>
      <sz val="11"/>
      <color rgb="FF000000"/>
      <name val="Arial"/>
      <family val="2"/>
      <charset val="1"/>
    </font>
    <font>
      <vertAlign val="subscript"/>
      <sz val="10"/>
      <color rgb="FF000000"/>
      <name val="Neo Sans Pro Light"/>
      <family val="2"/>
      <charset val="1"/>
    </font>
    <font>
      <vertAlign val="subscript"/>
      <sz val="10"/>
      <color rgb="FFFF0000"/>
      <name val="Neo Sans Pro Light"/>
      <family val="2"/>
      <charset val="1"/>
    </font>
    <font>
      <u/>
      <sz val="10"/>
      <color rgb="FFFF0000"/>
      <name val="Neo Sans Pro Light"/>
      <family val="2"/>
      <charset val="1"/>
    </font>
    <font>
      <b/>
      <sz val="9"/>
      <color rgb="FF000000"/>
      <name val="Tahoma"/>
      <family val="2"/>
      <charset val="1"/>
    </font>
    <font>
      <sz val="9"/>
      <color rgb="FF000000"/>
      <name val="Tahoma"/>
      <family val="2"/>
      <charset val="1"/>
    </font>
    <font>
      <sz val="10"/>
      <color rgb="FF000000"/>
      <name val="Neo Sans Pro Light"/>
      <family val="2"/>
      <charset val="1"/>
    </font>
  </fonts>
  <fills count="14">
    <fill>
      <patternFill patternType="none"/>
    </fill>
    <fill>
      <patternFill patternType="gray125"/>
    </fill>
    <fill>
      <patternFill patternType="solid">
        <fgColor rgb="FF00B050"/>
        <bgColor rgb="FF008080"/>
      </patternFill>
    </fill>
    <fill>
      <patternFill patternType="solid">
        <fgColor rgb="FF000000"/>
        <bgColor rgb="FF003300"/>
      </patternFill>
    </fill>
    <fill>
      <patternFill patternType="solid">
        <fgColor rgb="FF948A54"/>
        <bgColor rgb="FF808080"/>
      </patternFill>
    </fill>
    <fill>
      <patternFill patternType="solid">
        <fgColor rgb="FFFFC000"/>
        <bgColor rgb="FFFF9900"/>
      </patternFill>
    </fill>
    <fill>
      <patternFill patternType="solid">
        <fgColor rgb="FFC3D69B"/>
        <bgColor rgb="FFBFBFBF"/>
      </patternFill>
    </fill>
    <fill>
      <patternFill patternType="solid">
        <fgColor rgb="FFD99694"/>
        <bgColor rgb="FFFF99CC"/>
      </patternFill>
    </fill>
    <fill>
      <patternFill patternType="solid">
        <fgColor rgb="FFCCC1DA"/>
        <bgColor rgb="FFBFBFBF"/>
      </patternFill>
    </fill>
    <fill>
      <patternFill patternType="solid">
        <fgColor rgb="FF92D050"/>
        <bgColor rgb="FFC3D69B"/>
      </patternFill>
    </fill>
    <fill>
      <patternFill patternType="solid">
        <fgColor rgb="FFFFFF00"/>
        <bgColor rgb="FFFFFF00"/>
      </patternFill>
    </fill>
    <fill>
      <patternFill patternType="solid">
        <fgColor rgb="FFC6D9F1"/>
        <bgColor rgb="FFCCC1DA"/>
      </patternFill>
    </fill>
    <fill>
      <patternFill patternType="solid">
        <fgColor rgb="FFFF3399"/>
        <bgColor rgb="FFFF00FF"/>
      </patternFill>
    </fill>
    <fill>
      <patternFill patternType="solid">
        <fgColor rgb="FFFF0000"/>
        <bgColor rgb="FF9C0006"/>
      </patternFill>
    </fill>
  </fills>
  <borders count="29">
    <border>
      <left/>
      <right/>
      <top/>
      <bottom/>
      <diagonal/>
    </border>
    <border>
      <left style="thin">
        <color rgb="FF808080"/>
      </left>
      <right style="thin">
        <color rgb="FF808080"/>
      </right>
      <top style="thin">
        <color rgb="FF808080"/>
      </top>
      <bottom style="thin">
        <color rgb="FF808080"/>
      </bottom>
      <diagonal/>
    </border>
    <border>
      <left/>
      <right/>
      <top style="thin">
        <color rgb="FF808080"/>
      </top>
      <bottom style="thin">
        <color rgb="FF808080"/>
      </bottom>
      <diagonal/>
    </border>
    <border>
      <left/>
      <right/>
      <top style="thin">
        <color rgb="FF808080"/>
      </top>
      <bottom/>
      <diagonal/>
    </border>
    <border>
      <left style="thin">
        <color rgb="FFA6A6A6"/>
      </left>
      <right style="thin">
        <color rgb="FF808080"/>
      </right>
      <top style="thin">
        <color rgb="FFA6A6A6"/>
      </top>
      <bottom style="thin">
        <color rgb="FFA6A6A6"/>
      </bottom>
      <diagonal/>
    </border>
    <border>
      <left style="thin">
        <color rgb="FFA6A6A6"/>
      </left>
      <right/>
      <top style="thin">
        <color rgb="FFA6A6A6"/>
      </top>
      <bottom/>
      <diagonal/>
    </border>
    <border>
      <left/>
      <right/>
      <top style="thin">
        <color rgb="FFA6A6A6"/>
      </top>
      <bottom/>
      <diagonal/>
    </border>
    <border>
      <left/>
      <right style="thin">
        <color rgb="FF808080"/>
      </right>
      <top style="thin">
        <color rgb="FFA6A6A6"/>
      </top>
      <bottom/>
      <diagonal/>
    </border>
    <border>
      <left style="thin">
        <color rgb="FFA6A6A6"/>
      </left>
      <right/>
      <top/>
      <bottom/>
      <diagonal/>
    </border>
    <border>
      <left/>
      <right style="thin">
        <color rgb="FF808080"/>
      </right>
      <top/>
      <bottom/>
      <diagonal/>
    </border>
    <border>
      <left style="thin">
        <color rgb="FFA6A6A6"/>
      </left>
      <right/>
      <top/>
      <bottom style="thin">
        <color rgb="FFA6A6A6"/>
      </bottom>
      <diagonal/>
    </border>
    <border>
      <left/>
      <right/>
      <top/>
      <bottom style="thin">
        <color rgb="FFA6A6A6"/>
      </bottom>
      <diagonal/>
    </border>
    <border>
      <left/>
      <right style="thin">
        <color rgb="FF808080"/>
      </right>
      <top/>
      <bottom style="thin">
        <color rgb="FFA6A6A6"/>
      </bottom>
      <diagonal/>
    </border>
    <border>
      <left style="thin">
        <color rgb="FFA6A6A6"/>
      </left>
      <right style="thin">
        <color rgb="FFA6A6A6"/>
      </right>
      <top style="thin">
        <color rgb="FFA6A6A6"/>
      </top>
      <bottom style="thin">
        <color rgb="FFA6A6A6"/>
      </bottom>
      <diagonal/>
    </border>
    <border>
      <left style="thin">
        <color rgb="FF808080"/>
      </left>
      <right/>
      <top style="thin">
        <color rgb="FF808080"/>
      </top>
      <bottom/>
      <diagonal/>
    </border>
    <border>
      <left/>
      <right style="thin">
        <color rgb="FF808080"/>
      </right>
      <top style="thin">
        <color rgb="FF808080"/>
      </top>
      <bottom/>
      <diagonal/>
    </border>
    <border>
      <left style="thin">
        <color rgb="FF808080"/>
      </left>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A6A6A6"/>
      </left>
      <right/>
      <top style="thin">
        <color rgb="FFA6A6A6"/>
      </top>
      <bottom style="thin">
        <color rgb="FFA6A6A6"/>
      </bottom>
      <diagonal/>
    </border>
    <border>
      <left style="thin">
        <color rgb="FF808080"/>
      </left>
      <right style="thin">
        <color rgb="FF808080"/>
      </right>
      <top style="thin">
        <color rgb="FFA6A6A6"/>
      </top>
      <bottom style="thin">
        <color rgb="FFA6A6A6"/>
      </bottom>
      <diagonal/>
    </border>
    <border>
      <left style="thin">
        <color rgb="FF808080"/>
      </left>
      <right/>
      <top style="thin">
        <color rgb="FFA6A6A6"/>
      </top>
      <bottom style="thin">
        <color rgb="FF808080"/>
      </bottom>
      <diagonal/>
    </border>
    <border>
      <left/>
      <right style="thin">
        <color rgb="FF808080"/>
      </right>
      <top style="thin">
        <color rgb="FFA6A6A6"/>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rgb="FF808080"/>
      </left>
      <right style="thin">
        <color rgb="FF808080"/>
      </right>
      <top/>
      <bottom/>
      <diagonal/>
    </border>
    <border>
      <left style="thin">
        <color auto="1"/>
      </left>
      <right style="thin">
        <color auto="1"/>
      </right>
      <top style="thin">
        <color auto="1"/>
      </top>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4" fillId="0" borderId="0" applyBorder="0" applyProtection="0"/>
    <xf numFmtId="0" fontId="34" fillId="0" borderId="0"/>
  </cellStyleXfs>
  <cellXfs count="183">
    <xf numFmtId="0" fontId="0" fillId="0" borderId="0" xfId="0"/>
    <xf numFmtId="0" fontId="15" fillId="0" borderId="20" xfId="0" applyFont="1" applyBorder="1" applyAlignment="1">
      <alignment horizontal="left" vertical="center" wrapText="1"/>
    </xf>
    <xf numFmtId="0" fontId="13" fillId="0" borderId="0" xfId="0" applyFont="1" applyBorder="1" applyAlignment="1">
      <alignment horizontal="left"/>
    </xf>
    <xf numFmtId="0" fontId="0" fillId="0" borderId="7" xfId="0" applyFont="1" applyBorder="1" applyAlignment="1">
      <alignment horizontal="left"/>
    </xf>
    <xf numFmtId="0" fontId="0" fillId="0" borderId="4" xfId="0" applyFont="1" applyBorder="1" applyAlignment="1">
      <alignment horizontal="center"/>
    </xf>
    <xf numFmtId="0" fontId="2" fillId="0" borderId="4" xfId="0" applyFont="1" applyBorder="1" applyAlignment="1">
      <alignment horizontal="center" vertical="center"/>
    </xf>
    <xf numFmtId="0" fontId="2" fillId="0" borderId="13" xfId="0" applyFont="1" applyBorder="1" applyAlignment="1">
      <alignment horizontal="center" vertical="center"/>
    </xf>
    <xf numFmtId="0" fontId="0" fillId="0" borderId="0" xfId="0" applyFont="1" applyBorder="1" applyAlignment="1">
      <alignment horizontal="left"/>
    </xf>
    <xf numFmtId="0" fontId="14" fillId="0" borderId="4" xfId="0" applyFont="1" applyBorder="1" applyAlignment="1">
      <alignment horizontal="left" vertical="center" wrapText="1"/>
    </xf>
    <xf numFmtId="0" fontId="3" fillId="0" borderId="1" xfId="0" applyFont="1" applyBorder="1" applyAlignment="1">
      <alignment horizontal="center" wrapText="1"/>
    </xf>
    <xf numFmtId="0" fontId="1" fillId="0" borderId="1" xfId="0" applyFont="1" applyBorder="1" applyAlignment="1">
      <alignment horizontal="center" vertical="center" wrapText="1"/>
    </xf>
    <xf numFmtId="0" fontId="10" fillId="0" borderId="0"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left"/>
    </xf>
    <xf numFmtId="0" fontId="2" fillId="0" borderId="1" xfId="0" applyFont="1" applyBorder="1" applyAlignment="1">
      <alignment vertical="center"/>
    </xf>
    <xf numFmtId="0" fontId="0" fillId="0" borderId="1" xfId="0" applyFont="1" applyBorder="1" applyAlignment="1">
      <alignment horizontal="left"/>
    </xf>
    <xf numFmtId="0" fontId="0" fillId="0" borderId="1" xfId="0" applyFont="1" applyBorder="1" applyAlignment="1">
      <alignment horizontal="left" wrapText="1"/>
    </xf>
    <xf numFmtId="0" fontId="4" fillId="0" borderId="1" xfId="1" applyFont="1" applyBorder="1" applyAlignment="1" applyProtection="1">
      <alignment horizontal="left"/>
    </xf>
    <xf numFmtId="0" fontId="4" fillId="0" borderId="0" xfId="1" applyFont="1" applyBorder="1" applyAlignment="1" applyProtection="1"/>
    <xf numFmtId="0" fontId="5" fillId="0" borderId="1" xfId="0" applyFont="1" applyBorder="1" applyAlignment="1">
      <alignment horizontal="left"/>
    </xf>
    <xf numFmtId="0" fontId="4" fillId="0" borderId="1" xfId="1" applyFont="1" applyBorder="1" applyAlignment="1" applyProtection="1"/>
    <xf numFmtId="164" fontId="7" fillId="0" borderId="1" xfId="0" applyNumberFormat="1" applyFont="1" applyBorder="1" applyAlignment="1">
      <alignment horizontal="left" vertical="center"/>
    </xf>
    <xf numFmtId="164" fontId="8" fillId="0" borderId="1" xfId="0" applyNumberFormat="1" applyFont="1" applyBorder="1" applyAlignment="1">
      <alignment horizontal="left" vertical="center"/>
    </xf>
    <xf numFmtId="9" fontId="4" fillId="0" borderId="1" xfId="1" applyNumberFormat="1" applyFont="1" applyBorder="1" applyAlignment="1" applyProtection="1">
      <alignment horizontal="left" vertical="center"/>
    </xf>
    <xf numFmtId="0" fontId="9" fillId="0" borderId="1" xfId="0" applyFont="1" applyBorder="1" applyAlignment="1">
      <alignment horizontal="left"/>
    </xf>
    <xf numFmtId="0" fontId="0" fillId="0" borderId="0" xfId="0"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wrapText="1"/>
    </xf>
    <xf numFmtId="0" fontId="3" fillId="0" borderId="0" xfId="0" applyFont="1"/>
    <xf numFmtId="0" fontId="11" fillId="0" borderId="0" xfId="0" applyFont="1"/>
    <xf numFmtId="0" fontId="11" fillId="0" borderId="1" xfId="0" applyFont="1" applyBorder="1" applyAlignment="1">
      <alignment wrapText="1"/>
    </xf>
    <xf numFmtId="0" fontId="5" fillId="0" borderId="1" xfId="0" applyFont="1" applyBorder="1" applyAlignment="1">
      <alignment wrapText="1"/>
    </xf>
    <xf numFmtId="0" fontId="12" fillId="0" borderId="1" xfId="1" applyFont="1" applyBorder="1" applyAlignment="1" applyProtection="1">
      <alignment wrapText="1"/>
    </xf>
    <xf numFmtId="9" fontId="0" fillId="0" borderId="1" xfId="0" applyNumberFormat="1" applyBorder="1" applyAlignment="1">
      <alignment wrapText="1"/>
    </xf>
    <xf numFmtId="0" fontId="13" fillId="0" borderId="0" xfId="0" applyFont="1"/>
    <xf numFmtId="0" fontId="13" fillId="0" borderId="5" xfId="0" applyFont="1" applyBorder="1"/>
    <xf numFmtId="0" fontId="13" fillId="0" borderId="6" xfId="0" applyFont="1" applyBorder="1" applyAlignment="1">
      <alignment vertical="center"/>
    </xf>
    <xf numFmtId="0" fontId="13" fillId="0" borderId="6" xfId="0" applyFont="1" applyBorder="1"/>
    <xf numFmtId="0" fontId="13" fillId="0" borderId="7" xfId="0" applyFont="1" applyBorder="1"/>
    <xf numFmtId="0" fontId="13" fillId="0" borderId="8" xfId="0" applyFont="1" applyBorder="1"/>
    <xf numFmtId="0" fontId="0" fillId="0" borderId="0" xfId="0" applyFont="1" applyBorder="1"/>
    <xf numFmtId="0" fontId="0" fillId="0" borderId="0" xfId="0" applyFont="1" applyBorder="1" applyAlignment="1">
      <alignment horizontal="left"/>
    </xf>
    <xf numFmtId="0" fontId="0" fillId="0" borderId="9" xfId="0" applyFont="1" applyBorder="1"/>
    <xf numFmtId="0" fontId="13" fillId="0" borderId="10" xfId="0" applyFont="1" applyBorder="1"/>
    <xf numFmtId="0" fontId="0" fillId="0" borderId="11" xfId="0" applyFont="1" applyBorder="1"/>
    <xf numFmtId="0" fontId="0" fillId="0" borderId="12" xfId="0" applyFont="1" applyBorder="1"/>
    <xf numFmtId="0" fontId="5" fillId="0" borderId="13" xfId="0" applyFont="1" applyBorder="1" applyAlignment="1">
      <alignment horizontal="center"/>
    </xf>
    <xf numFmtId="0" fontId="0" fillId="0" borderId="13" xfId="0" applyFont="1" applyBorder="1" applyAlignment="1">
      <alignment wrapText="1"/>
    </xf>
    <xf numFmtId="0" fontId="0" fillId="0" borderId="13" xfId="0" applyFont="1" applyBorder="1"/>
    <xf numFmtId="0" fontId="0" fillId="0" borderId="9" xfId="0" applyFont="1" applyBorder="1" applyAlignment="1">
      <alignment horizontal="left"/>
    </xf>
    <xf numFmtId="0" fontId="13" fillId="0" borderId="14" xfId="0" applyFont="1" applyBorder="1"/>
    <xf numFmtId="0" fontId="0" fillId="0" borderId="3" xfId="0" applyFont="1" applyBorder="1"/>
    <xf numFmtId="0" fontId="0" fillId="0" borderId="15" xfId="0" applyFont="1" applyBorder="1"/>
    <xf numFmtId="0" fontId="13" fillId="0" borderId="16" xfId="0" applyFont="1" applyBorder="1" applyAlignment="1">
      <alignment horizontal="left"/>
    </xf>
    <xf numFmtId="0" fontId="13" fillId="0" borderId="16" xfId="0" applyFont="1" applyBorder="1" applyAlignment="1"/>
    <xf numFmtId="0" fontId="0" fillId="0" borderId="0" xfId="0" applyFont="1" applyBorder="1" applyAlignment="1"/>
    <xf numFmtId="0" fontId="0" fillId="0" borderId="9" xfId="0" applyFont="1" applyBorder="1" applyAlignment="1"/>
    <xf numFmtId="0" fontId="13" fillId="0" borderId="0" xfId="0" applyFont="1" applyBorder="1" applyAlignment="1">
      <alignment horizontal="left"/>
    </xf>
    <xf numFmtId="0" fontId="13" fillId="0" borderId="17" xfId="0" applyFont="1" applyBorder="1"/>
    <xf numFmtId="0" fontId="13" fillId="0" borderId="18" xfId="0" applyFont="1" applyBorder="1"/>
    <xf numFmtId="0" fontId="13" fillId="0" borderId="19" xfId="0" applyFont="1" applyBorder="1"/>
    <xf numFmtId="0" fontId="13" fillId="0" borderId="16" xfId="0" applyFont="1" applyBorder="1"/>
    <xf numFmtId="0" fontId="16" fillId="0" borderId="13" xfId="0" applyFont="1" applyBorder="1" applyAlignment="1">
      <alignment horizont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0" fillId="0" borderId="22" xfId="0" applyBorder="1"/>
    <xf numFmtId="0" fontId="0" fillId="0" borderId="23" xfId="0" applyBorder="1"/>
    <xf numFmtId="0" fontId="17" fillId="0" borderId="0" xfId="0" applyFont="1" applyAlignment="1"/>
    <xf numFmtId="0" fontId="17" fillId="0" borderId="0" xfId="0" applyFont="1" applyAlignment="1">
      <alignment horizontal="center" vertical="center"/>
    </xf>
    <xf numFmtId="0" fontId="17" fillId="0" borderId="0" xfId="0" applyFont="1" applyAlignment="1">
      <alignment wrapText="1"/>
    </xf>
    <xf numFmtId="0" fontId="19" fillId="0" borderId="1" xfId="0" applyFont="1" applyBorder="1" applyAlignment="1">
      <alignment horizontal="center" vertical="center"/>
    </xf>
    <xf numFmtId="0" fontId="20" fillId="0" borderId="24" xfId="0" applyFont="1" applyBorder="1" applyAlignment="1">
      <alignment wrapText="1"/>
    </xf>
    <xf numFmtId="0" fontId="21" fillId="0" borderId="25" xfId="0" applyFont="1" applyBorder="1" applyAlignment="1">
      <alignment wrapText="1"/>
    </xf>
    <xf numFmtId="0" fontId="17" fillId="0" borderId="26" xfId="0" applyFont="1" applyBorder="1" applyAlignment="1"/>
    <xf numFmtId="0" fontId="21" fillId="0" borderId="26" xfId="0" applyFont="1" applyBorder="1" applyAlignment="1">
      <alignment horizontal="left" wrapText="1" indent="15"/>
    </xf>
    <xf numFmtId="0" fontId="21" fillId="0" borderId="25" xfId="0" applyFont="1" applyBorder="1" applyAlignment="1">
      <alignment horizontal="left" wrapText="1" indent="15"/>
    </xf>
    <xf numFmtId="0" fontId="20" fillId="0" borderId="1" xfId="0" applyFont="1" applyBorder="1" applyAlignment="1">
      <alignment wrapText="1"/>
    </xf>
    <xf numFmtId="0" fontId="21" fillId="0" borderId="26" xfId="0" applyFont="1" applyBorder="1" applyAlignment="1">
      <alignment wrapText="1"/>
    </xf>
    <xf numFmtId="0" fontId="17" fillId="0" borderId="0" xfId="0" applyFont="1" applyAlignment="1">
      <alignment vertical="center"/>
    </xf>
    <xf numFmtId="0" fontId="19" fillId="0" borderId="0" xfId="0" applyFont="1" applyBorder="1" applyAlignment="1">
      <alignment horizontal="center" vertical="center"/>
    </xf>
    <xf numFmtId="0" fontId="21" fillId="0" borderId="0" xfId="0" applyFont="1" applyBorder="1" applyAlignment="1">
      <alignment wrapText="1"/>
    </xf>
    <xf numFmtId="0" fontId="21" fillId="0" borderId="1" xfId="0" applyFont="1" applyBorder="1" applyAlignment="1">
      <alignment wrapText="1"/>
    </xf>
    <xf numFmtId="0" fontId="23" fillId="0" borderId="0" xfId="0" applyFont="1" applyAlignment="1">
      <alignment horizontal="left" wrapText="1"/>
    </xf>
    <xf numFmtId="0" fontId="23" fillId="3" borderId="0" xfId="0" applyFont="1" applyFill="1" applyAlignment="1">
      <alignment horizontal="left" wrapText="1"/>
    </xf>
    <xf numFmtId="0" fontId="23" fillId="0" borderId="0" xfId="0" applyFont="1" applyAlignment="1">
      <alignment horizontal="center" wrapText="1"/>
    </xf>
    <xf numFmtId="0" fontId="0" fillId="0" borderId="0" xfId="0" applyFont="1" applyAlignment="1">
      <alignment horizontal="left" wrapText="1"/>
    </xf>
    <xf numFmtId="0" fontId="23" fillId="0" borderId="0" xfId="0" applyFont="1" applyAlignment="1">
      <alignment horizontal="center" vertical="center" wrapText="1"/>
    </xf>
    <xf numFmtId="0" fontId="0" fillId="0" borderId="24" xfId="0" applyBorder="1"/>
    <xf numFmtId="0" fontId="3" fillId="0" borderId="3" xfId="0" applyFont="1" applyBorder="1" applyAlignment="1">
      <alignment wrapText="1"/>
    </xf>
    <xf numFmtId="0" fontId="3" fillId="0" borderId="3" xfId="0" applyFont="1" applyBorder="1" applyAlignment="1"/>
    <xf numFmtId="0" fontId="3" fillId="0" borderId="15" xfId="0" applyFont="1" applyBorder="1" applyAlignment="1"/>
    <xf numFmtId="0" fontId="3" fillId="3" borderId="3" xfId="0" applyFont="1" applyFill="1" applyBorder="1" applyAlignment="1">
      <alignment wrapText="1"/>
    </xf>
    <xf numFmtId="0" fontId="3" fillId="0" borderId="3" xfId="0" applyFont="1" applyBorder="1" applyAlignment="1">
      <alignment horizontal="center" wrapText="1"/>
    </xf>
    <xf numFmtId="0" fontId="0" fillId="0" borderId="3" xfId="0" applyFont="1" applyBorder="1" applyAlignment="1">
      <alignment wrapText="1"/>
    </xf>
    <xf numFmtId="0" fontId="24" fillId="0" borderId="15" xfId="0" applyFont="1" applyBorder="1" applyAlignment="1">
      <alignment wrapText="1"/>
    </xf>
    <xf numFmtId="0" fontId="3" fillId="3" borderId="15" xfId="0" applyFont="1" applyFill="1" applyBorder="1" applyAlignment="1">
      <alignment wrapText="1"/>
    </xf>
    <xf numFmtId="0" fontId="3" fillId="0" borderId="3" xfId="0" applyFont="1" applyBorder="1" applyAlignment="1">
      <alignment horizontal="center" vertical="center" wrapText="1"/>
    </xf>
    <xf numFmtId="0" fontId="3" fillId="3" borderId="2" xfId="0" applyFont="1" applyFill="1" applyBorder="1" applyAlignment="1">
      <alignment wrapText="1"/>
    </xf>
    <xf numFmtId="0" fontId="0" fillId="0" borderId="1" xfId="0" applyBorder="1"/>
    <xf numFmtId="0" fontId="0" fillId="3" borderId="27" xfId="0" applyFill="1" applyBorder="1" applyAlignment="1"/>
    <xf numFmtId="0" fontId="25" fillId="3" borderId="27" xfId="0" applyFont="1" applyFill="1" applyBorder="1" applyAlignment="1"/>
    <xf numFmtId="0" fontId="28" fillId="0" borderId="28" xfId="0" applyFont="1" applyBorder="1" applyAlignment="1">
      <alignment vertical="center" wrapText="1"/>
    </xf>
    <xf numFmtId="0" fontId="28" fillId="3" borderId="28" xfId="0" applyFont="1" applyFill="1" applyBorder="1" applyAlignment="1">
      <alignment horizontal="left" wrapText="1"/>
    </xf>
    <xf numFmtId="0" fontId="28" fillId="10" borderId="28" xfId="0" applyFont="1" applyFill="1" applyBorder="1" applyAlignment="1">
      <alignment horizontal="center" vertical="center" wrapText="1"/>
    </xf>
    <xf numFmtId="0" fontId="28" fillId="0" borderId="28" xfId="0" applyFont="1" applyBorder="1" applyAlignment="1">
      <alignment horizontal="center" vertical="center" wrapText="1"/>
    </xf>
    <xf numFmtId="0" fontId="28" fillId="3" borderId="28" xfId="0" applyFont="1" applyFill="1" applyBorder="1" applyAlignment="1">
      <alignment horizontal="center" vertical="center" wrapText="1"/>
    </xf>
    <xf numFmtId="0" fontId="28" fillId="12" borderId="28" xfId="0" applyFont="1" applyFill="1" applyBorder="1" applyAlignment="1">
      <alignment horizontal="center" vertical="center" wrapText="1"/>
    </xf>
    <xf numFmtId="0" fontId="11" fillId="0" borderId="0" xfId="0" applyFont="1" applyAlignment="1">
      <alignment wrapText="1"/>
    </xf>
    <xf numFmtId="0" fontId="11" fillId="0" borderId="1" xfId="0" applyFont="1" applyBorder="1" applyAlignment="1">
      <alignment horizontal="center" vertical="center" wrapText="1"/>
    </xf>
    <xf numFmtId="0" fontId="13" fillId="0" borderId="0" xfId="0" applyFont="1" applyAlignment="1">
      <alignment wrapText="1"/>
    </xf>
    <xf numFmtId="0" fontId="28" fillId="0" borderId="28" xfId="0" applyFont="1" applyBorder="1" applyAlignment="1">
      <alignment vertical="center"/>
    </xf>
    <xf numFmtId="0" fontId="28" fillId="0" borderId="28" xfId="0" applyFont="1" applyBorder="1" applyAlignment="1">
      <alignment horizontal="center" vertical="center"/>
    </xf>
    <xf numFmtId="0" fontId="28" fillId="3" borderId="28" xfId="0" applyFont="1" applyFill="1" applyBorder="1" applyAlignment="1">
      <alignment horizontal="center" vertical="center"/>
    </xf>
    <xf numFmtId="0" fontId="28" fillId="12" borderId="28" xfId="0" applyFont="1" applyFill="1" applyBorder="1" applyAlignment="1">
      <alignment horizontal="center" vertical="center"/>
    </xf>
    <xf numFmtId="0" fontId="28" fillId="0" borderId="0" xfId="0" applyFont="1" applyAlignment="1">
      <alignment horizontal="left" wrapText="1"/>
    </xf>
    <xf numFmtId="0" fontId="5" fillId="0" borderId="28" xfId="0" applyFont="1" applyBorder="1" applyAlignment="1">
      <alignment horizontal="left" wrapText="1"/>
    </xf>
    <xf numFmtId="0" fontId="23" fillId="0" borderId="28" xfId="0" applyFont="1" applyBorder="1" applyAlignment="1">
      <alignment horizontal="left" wrapText="1"/>
    </xf>
    <xf numFmtId="0" fontId="0" fillId="0" borderId="28" xfId="0" applyFont="1" applyBorder="1" applyAlignment="1">
      <alignment horizontal="left" vertical="center"/>
    </xf>
    <xf numFmtId="0" fontId="0" fillId="0" borderId="28" xfId="0" applyFont="1" applyBorder="1" applyAlignment="1">
      <alignment horizontal="left" wrapText="1"/>
    </xf>
    <xf numFmtId="0" fontId="0" fillId="0" borderId="28" xfId="0" applyFont="1" applyBorder="1" applyAlignment="1">
      <alignment horizontal="left"/>
    </xf>
    <xf numFmtId="0" fontId="23" fillId="3" borderId="28" xfId="0" applyFont="1" applyFill="1" applyBorder="1" applyAlignment="1">
      <alignment horizontal="left" wrapText="1"/>
    </xf>
    <xf numFmtId="0" fontId="23" fillId="10" borderId="28" xfId="0" applyFont="1" applyFill="1" applyBorder="1" applyAlignment="1">
      <alignment horizontal="left" wrapText="1"/>
    </xf>
    <xf numFmtId="0" fontId="0" fillId="10" borderId="28" xfId="0" applyFont="1" applyFill="1" applyBorder="1" applyAlignment="1">
      <alignment horizontal="left" wrapText="1"/>
    </xf>
    <xf numFmtId="0" fontId="4" fillId="0" borderId="28" xfId="1" applyFont="1" applyBorder="1" applyAlignment="1" applyProtection="1">
      <alignment horizontal="center" wrapText="1"/>
    </xf>
    <xf numFmtId="0" fontId="0" fillId="0" borderId="28" xfId="0" applyFont="1" applyBorder="1" applyAlignment="1">
      <alignment horizontal="center" wrapText="1"/>
    </xf>
    <xf numFmtId="0" fontId="0" fillId="0" borderId="28" xfId="0" applyFont="1" applyBorder="1" applyAlignment="1">
      <alignment horizontal="left" vertical="center" wrapText="1"/>
    </xf>
    <xf numFmtId="0" fontId="23" fillId="10" borderId="28" xfId="0" applyFont="1" applyFill="1" applyBorder="1" applyAlignment="1">
      <alignment horizontal="center" vertical="center" wrapText="1"/>
    </xf>
    <xf numFmtId="0" fontId="5" fillId="0" borderId="28" xfId="0" applyFont="1" applyBorder="1" applyAlignment="1">
      <alignment vertical="top" wrapText="1"/>
    </xf>
    <xf numFmtId="0" fontId="4" fillId="0" borderId="28" xfId="1" applyBorder="1" applyAlignment="1" applyProtection="1">
      <alignment horizontal="left" wrapText="1"/>
    </xf>
    <xf numFmtId="0" fontId="5" fillId="10" borderId="28" xfId="0" applyFont="1" applyFill="1" applyBorder="1" applyAlignment="1">
      <alignment horizontal="left" wrapText="1"/>
    </xf>
    <xf numFmtId="1" fontId="0" fillId="0" borderId="28" xfId="0" applyNumberFormat="1" applyFont="1" applyBorder="1" applyAlignment="1">
      <alignment vertical="center"/>
    </xf>
    <xf numFmtId="0" fontId="21" fillId="0" borderId="0" xfId="2" applyFont="1" applyAlignment="1">
      <alignment horizontal="left"/>
    </xf>
    <xf numFmtId="0" fontId="4" fillId="0" borderId="28" xfId="1" applyFont="1" applyBorder="1" applyAlignment="1" applyProtection="1">
      <alignment horizontal="center" vertical="center" wrapText="1"/>
    </xf>
    <xf numFmtId="0" fontId="5" fillId="0" borderId="28" xfId="0" applyFont="1" applyBorder="1" applyAlignment="1">
      <alignment horizontal="center" vertical="center"/>
    </xf>
    <xf numFmtId="0" fontId="5" fillId="0" borderId="28" xfId="0" applyFont="1" applyBorder="1" applyAlignment="1">
      <alignment horizontal="left" vertical="center"/>
    </xf>
    <xf numFmtId="0" fontId="0" fillId="0" borderId="28" xfId="0" applyFont="1" applyBorder="1" applyAlignment="1">
      <alignment vertical="top"/>
    </xf>
    <xf numFmtId="0" fontId="5" fillId="0" borderId="28" xfId="0" applyFont="1" applyBorder="1" applyAlignment="1">
      <alignment vertical="top"/>
    </xf>
    <xf numFmtId="0" fontId="8" fillId="0" borderId="28" xfId="0" applyFont="1" applyBorder="1" applyAlignment="1">
      <alignment horizontal="left" wrapText="1"/>
    </xf>
    <xf numFmtId="0" fontId="0" fillId="0" borderId="28" xfId="0" applyFont="1" applyBorder="1" applyAlignment="1" applyProtection="1">
      <alignment horizontal="left" vertical="center"/>
    </xf>
    <xf numFmtId="0" fontId="0" fillId="10" borderId="28" xfId="0" applyFill="1" applyBorder="1" applyAlignment="1">
      <alignment horizontal="left" wrapText="1"/>
    </xf>
    <xf numFmtId="0" fontId="8" fillId="0" borderId="28" xfId="0" applyFont="1" applyBorder="1" applyAlignment="1">
      <alignment horizontal="left" vertical="center"/>
    </xf>
    <xf numFmtId="0" fontId="7" fillId="0" borderId="28" xfId="0" applyFont="1" applyBorder="1" applyAlignment="1">
      <alignment horizontal="left" wrapText="1"/>
    </xf>
    <xf numFmtId="0" fontId="8" fillId="0" borderId="28" xfId="0" applyFont="1" applyBorder="1" applyAlignment="1">
      <alignment horizontal="center" vertical="center"/>
    </xf>
    <xf numFmtId="0" fontId="0" fillId="10" borderId="28" xfId="0" applyFont="1" applyFill="1" applyBorder="1" applyAlignment="1">
      <alignment horizontal="left" vertical="center"/>
    </xf>
    <xf numFmtId="0" fontId="21" fillId="0" borderId="13" xfId="0" applyFont="1" applyBorder="1" applyAlignment="1">
      <alignment horizontal="left" wrapText="1"/>
    </xf>
    <xf numFmtId="0" fontId="13" fillId="0" borderId="28" xfId="0" applyFont="1" applyBorder="1" applyAlignment="1">
      <alignment horizontal="left" vertical="center"/>
    </xf>
    <xf numFmtId="0" fontId="7" fillId="3" borderId="28" xfId="0" applyFont="1" applyFill="1" applyBorder="1" applyAlignment="1">
      <alignment horizontal="left" wrapText="1"/>
    </xf>
    <xf numFmtId="0" fontId="0" fillId="3" borderId="28" xfId="0" applyFont="1" applyFill="1" applyBorder="1" applyAlignment="1">
      <alignment horizontal="left" wrapText="1"/>
    </xf>
    <xf numFmtId="0" fontId="5" fillId="0" borderId="28" xfId="0" applyFont="1" applyBorder="1" applyAlignment="1">
      <alignment horizontal="left"/>
    </xf>
    <xf numFmtId="0" fontId="4" fillId="0" borderId="28" xfId="1" applyFont="1" applyBorder="1" applyAlignment="1" applyProtection="1">
      <alignment horizontal="center"/>
    </xf>
    <xf numFmtId="0" fontId="5" fillId="13" borderId="28" xfId="0" applyFont="1" applyFill="1" applyBorder="1" applyAlignment="1">
      <alignment horizontal="left"/>
    </xf>
    <xf numFmtId="0" fontId="0" fillId="13" borderId="28" xfId="0" applyFont="1" applyFill="1" applyBorder="1" applyAlignment="1">
      <alignment horizontal="left"/>
    </xf>
    <xf numFmtId="0" fontId="13" fillId="0" borderId="0" xfId="0" applyFont="1" applyAlignment="1">
      <alignment horizontal="left" wrapText="1"/>
    </xf>
    <xf numFmtId="0" fontId="4" fillId="10" borderId="28" xfId="1" applyFill="1" applyBorder="1" applyAlignment="1" applyProtection="1">
      <alignment horizontal="left" wrapText="1"/>
    </xf>
    <xf numFmtId="0" fontId="21" fillId="0" borderId="0" xfId="0" applyFont="1" applyBorder="1" applyAlignment="1">
      <alignment horizontal="left" wrapText="1"/>
    </xf>
    <xf numFmtId="0" fontId="7" fillId="0" borderId="28" xfId="0" applyFont="1" applyBorder="1" applyAlignment="1">
      <alignment horizontal="left"/>
    </xf>
    <xf numFmtId="0" fontId="4" fillId="10" borderId="28" xfId="1" applyFill="1" applyBorder="1" applyAlignment="1" applyProtection="1">
      <alignment horizontal="center" wrapText="1"/>
    </xf>
    <xf numFmtId="0" fontId="5" fillId="10" borderId="28" xfId="0" applyFont="1" applyFill="1" applyBorder="1" applyAlignment="1">
      <alignment horizontal="left"/>
    </xf>
    <xf numFmtId="0" fontId="31" fillId="0" borderId="28" xfId="1" applyFont="1" applyBorder="1" applyAlignment="1" applyProtection="1">
      <alignment horizontal="center" vertical="center" wrapText="1"/>
    </xf>
    <xf numFmtId="0" fontId="5" fillId="0" borderId="28" xfId="0" applyFont="1" applyBorder="1" applyAlignment="1"/>
    <xf numFmtId="0" fontId="0" fillId="10" borderId="28" xfId="0" applyFont="1" applyFill="1" applyBorder="1" applyAlignment="1">
      <alignment horizontal="left"/>
    </xf>
    <xf numFmtId="0" fontId="11" fillId="0" borderId="13" xfId="0" applyFont="1" applyBorder="1" applyAlignment="1">
      <alignment horizontal="center" vertical="center"/>
    </xf>
    <xf numFmtId="0" fontId="0" fillId="0" borderId="13" xfId="0" applyFont="1" applyBorder="1" applyAlignment="1">
      <alignment horizontal="center"/>
    </xf>
    <xf numFmtId="0" fontId="15" fillId="0" borderId="21" xfId="0" applyFont="1" applyBorder="1" applyAlignment="1">
      <alignment horizontal="center" vertical="center" wrapText="1"/>
    </xf>
    <xf numFmtId="0" fontId="0" fillId="0" borderId="1" xfId="0" applyFont="1" applyBorder="1"/>
    <xf numFmtId="0" fontId="0" fillId="0" borderId="1" xfId="0" applyFont="1" applyBorder="1" applyAlignment="1">
      <alignment horizontal="left" indent="5"/>
    </xf>
    <xf numFmtId="0" fontId="18" fillId="0" borderId="1" xfId="0" applyFont="1" applyBorder="1" applyAlignment="1">
      <alignment horizontal="center" vertical="center" wrapText="1"/>
    </xf>
    <xf numFmtId="0" fontId="19" fillId="0" borderId="1" xfId="0" applyFont="1" applyBorder="1" applyAlignment="1">
      <alignment horizontal="center" vertical="center"/>
    </xf>
    <xf numFmtId="0" fontId="18" fillId="0" borderId="1" xfId="0" applyFont="1" applyBorder="1" applyAlignment="1">
      <alignment horizontal="center" wrapText="1"/>
    </xf>
    <xf numFmtId="0" fontId="25" fillId="4" borderId="27" xfId="0" applyFont="1" applyFill="1" applyBorder="1" applyAlignment="1">
      <alignment horizontal="center"/>
    </xf>
    <xf numFmtId="0" fontId="26" fillId="5" borderId="27" xfId="0" applyFont="1" applyFill="1" applyBorder="1" applyAlignment="1">
      <alignment horizontal="center"/>
    </xf>
    <xf numFmtId="0" fontId="25" fillId="6" borderId="27" xfId="0" applyFont="1" applyFill="1" applyBorder="1" applyAlignment="1">
      <alignment horizontal="center"/>
    </xf>
    <xf numFmtId="0" fontId="25" fillId="7" borderId="27" xfId="0" applyFont="1" applyFill="1" applyBorder="1" applyAlignment="1">
      <alignment horizontal="center"/>
    </xf>
    <xf numFmtId="0" fontId="25" fillId="8" borderId="27" xfId="0" applyFont="1" applyFill="1" applyBorder="1" applyAlignment="1">
      <alignment horizontal="center"/>
    </xf>
    <xf numFmtId="0" fontId="27" fillId="9" borderId="27" xfId="0" applyFont="1" applyFill="1" applyBorder="1" applyAlignment="1">
      <alignment horizontal="center"/>
    </xf>
    <xf numFmtId="0" fontId="25" fillId="10" borderId="27" xfId="0" applyFont="1" applyFill="1" applyBorder="1" applyAlignment="1">
      <alignment horizontal="center"/>
    </xf>
    <xf numFmtId="0" fontId="26" fillId="11" borderId="27" xfId="0" applyFont="1" applyFill="1" applyBorder="1" applyAlignment="1">
      <alignment horizontal="center" vertical="center"/>
    </xf>
  </cellXfs>
  <cellStyles count="3">
    <cellStyle name="Explanatory Text" xfId="2" builtinId="53" customBuiltin="1"/>
    <cellStyle name="Hyperlink" xfId="1" builtinId="8"/>
    <cellStyle name="Normal" xfId="0" builtinId="0"/>
  </cellStyles>
  <dxfs count="1">
    <dxf>
      <font>
        <color rgb="FF9C0006"/>
        <name val="Neo Sans Pro Light"/>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3399"/>
      <rgbColor rgb="FF00FFFF"/>
      <rgbColor rgb="FF9C0006"/>
      <rgbColor rgb="FF008000"/>
      <rgbColor rgb="FF000080"/>
      <rgbColor rgb="FF948A54"/>
      <rgbColor rgb="FF800080"/>
      <rgbColor rgb="FF008080"/>
      <rgbColor rgb="FFBFBFBF"/>
      <rgbColor rgb="FF808080"/>
      <rgbColor rgb="FF9999FF"/>
      <rgbColor rgb="FF993366"/>
      <rgbColor rgb="FFFFFFCC"/>
      <rgbColor rgb="FFCCFFFF"/>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CCFFFF"/>
      <rgbColor rgb="FFC3D69B"/>
      <rgbColor rgb="FFFFFF99"/>
      <rgbColor rgb="FFCCC1DA"/>
      <rgbColor rgb="FFFF99CC"/>
      <rgbColor rgb="FFCC99FF"/>
      <rgbColor rgb="FFFFC7CE"/>
      <rgbColor rgb="FF3366FF"/>
      <rgbColor rgb="FF33CCCC"/>
      <rgbColor rgb="FF92D05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5</xdr:col>
      <xdr:colOff>609480</xdr:colOff>
      <xdr:row>1</xdr:row>
      <xdr:rowOff>60480</xdr:rowOff>
    </xdr:from>
    <xdr:to>
      <xdr:col>8</xdr:col>
      <xdr:colOff>230040</xdr:colOff>
      <xdr:row>2</xdr:row>
      <xdr:rowOff>257760</xdr:rowOff>
    </xdr:to>
    <xdr:pic>
      <xdr:nvPicPr>
        <xdr:cNvPr id="2" name="Picture 1"/>
        <xdr:cNvPicPr/>
      </xdr:nvPicPr>
      <xdr:blipFill>
        <a:blip xmlns:r="http://schemas.openxmlformats.org/officeDocument/2006/relationships" r:embed="rId1"/>
        <a:stretch/>
      </xdr:blipFill>
      <xdr:spPr>
        <a:xfrm>
          <a:off x="7438680" y="250920"/>
          <a:ext cx="2325600" cy="473400"/>
        </a:xfrm>
        <a:prstGeom prst="rect">
          <a:avLst/>
        </a:prstGeom>
        <a:ln>
          <a:noFill/>
        </a:ln>
      </xdr:spPr>
    </xdr:pic>
    <xdr:clientData/>
  </xdr:twoCellAnchor>
  <xdr:twoCellAnchor editAs="oneCell">
    <xdr:from>
      <xdr:col>3</xdr:col>
      <xdr:colOff>133200</xdr:colOff>
      <xdr:row>7</xdr:row>
      <xdr:rowOff>104760</xdr:rowOff>
    </xdr:from>
    <xdr:to>
      <xdr:col>3</xdr:col>
      <xdr:colOff>319680</xdr:colOff>
      <xdr:row>8</xdr:row>
      <xdr:rowOff>94320</xdr:rowOff>
    </xdr:to>
    <xdr:pic>
      <xdr:nvPicPr>
        <xdr:cNvPr id="3" name="Picture 1"/>
        <xdr:cNvPicPr/>
      </xdr:nvPicPr>
      <xdr:blipFill>
        <a:blip xmlns:r="http://schemas.openxmlformats.org/officeDocument/2006/relationships" r:embed="rId2"/>
        <a:stretch/>
      </xdr:blipFill>
      <xdr:spPr>
        <a:xfrm>
          <a:off x="5486040" y="1609560"/>
          <a:ext cx="186480" cy="170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324000</xdr:colOff>
      <xdr:row>0</xdr:row>
      <xdr:rowOff>0</xdr:rowOff>
    </xdr:from>
    <xdr:to>
      <xdr:col>6</xdr:col>
      <xdr:colOff>628560</xdr:colOff>
      <xdr:row>0</xdr:row>
      <xdr:rowOff>613440</xdr:rowOff>
    </xdr:to>
    <xdr:pic>
      <xdr:nvPicPr>
        <xdr:cNvPr id="2" name="Picture 1"/>
        <xdr:cNvPicPr/>
      </xdr:nvPicPr>
      <xdr:blipFill>
        <a:blip xmlns:r="http://schemas.openxmlformats.org/officeDocument/2006/relationships" r:embed="rId1"/>
        <a:stretch/>
      </xdr:blipFill>
      <xdr:spPr>
        <a:xfrm>
          <a:off x="6029280" y="0"/>
          <a:ext cx="2428560" cy="613440"/>
        </a:xfrm>
        <a:prstGeom prst="rect">
          <a:avLst/>
        </a:prstGeom>
        <a:ln w="936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361800</xdr:colOff>
      <xdr:row>1</xdr:row>
      <xdr:rowOff>50760</xdr:rowOff>
    </xdr:from>
    <xdr:to>
      <xdr:col>8</xdr:col>
      <xdr:colOff>322560</xdr:colOff>
      <xdr:row>2</xdr:row>
      <xdr:rowOff>275040</xdr:rowOff>
    </xdr:to>
    <xdr:pic>
      <xdr:nvPicPr>
        <xdr:cNvPr id="3" name="Picture 1"/>
        <xdr:cNvPicPr/>
      </xdr:nvPicPr>
      <xdr:blipFill>
        <a:blip xmlns:r="http://schemas.openxmlformats.org/officeDocument/2006/relationships" r:embed="rId1"/>
        <a:stretch/>
      </xdr:blipFill>
      <xdr:spPr>
        <a:xfrm>
          <a:off x="7162560" y="241200"/>
          <a:ext cx="2665800" cy="500400"/>
        </a:xfrm>
        <a:prstGeom prst="rect">
          <a:avLst/>
        </a:prstGeom>
        <a:ln>
          <a:noFill/>
        </a:ln>
      </xdr:spPr>
    </xdr:pic>
    <xdr:clientData/>
  </xdr:twoCellAnchor>
  <xdr:twoCellAnchor editAs="oneCell">
    <xdr:from>
      <xdr:col>3</xdr:col>
      <xdr:colOff>95400</xdr:colOff>
      <xdr:row>8</xdr:row>
      <xdr:rowOff>66600</xdr:rowOff>
    </xdr:from>
    <xdr:to>
      <xdr:col>3</xdr:col>
      <xdr:colOff>342000</xdr:colOff>
      <xdr:row>9</xdr:row>
      <xdr:rowOff>132120</xdr:rowOff>
    </xdr:to>
    <xdr:pic>
      <xdr:nvPicPr>
        <xdr:cNvPr id="4" name="Picture 1"/>
        <xdr:cNvPicPr/>
      </xdr:nvPicPr>
      <xdr:blipFill>
        <a:blip xmlns:r="http://schemas.openxmlformats.org/officeDocument/2006/relationships" r:embed="rId2"/>
        <a:stretch/>
      </xdr:blipFill>
      <xdr:spPr>
        <a:xfrm>
          <a:off x="5419800" y="1761840"/>
          <a:ext cx="246600" cy="246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324000</xdr:colOff>
      <xdr:row>1</xdr:row>
      <xdr:rowOff>31680</xdr:rowOff>
    </xdr:from>
    <xdr:to>
      <xdr:col>5</xdr:col>
      <xdr:colOff>630360</xdr:colOff>
      <xdr:row>2</xdr:row>
      <xdr:rowOff>228960</xdr:rowOff>
    </xdr:to>
    <xdr:pic>
      <xdr:nvPicPr>
        <xdr:cNvPr id="5" name="Picture 1"/>
        <xdr:cNvPicPr/>
      </xdr:nvPicPr>
      <xdr:blipFill>
        <a:blip xmlns:r="http://schemas.openxmlformats.org/officeDocument/2006/relationships" r:embed="rId1"/>
        <a:stretch/>
      </xdr:blipFill>
      <xdr:spPr>
        <a:xfrm>
          <a:off x="7810560" y="196560"/>
          <a:ext cx="1677960" cy="4734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669600</xdr:colOff>
      <xdr:row>23</xdr:row>
      <xdr:rowOff>36720</xdr:rowOff>
    </xdr:to>
    <xdr:pic>
      <xdr:nvPicPr>
        <xdr:cNvPr id="6" name="Picture 1"/>
        <xdr:cNvPicPr/>
      </xdr:nvPicPr>
      <xdr:blipFill>
        <a:blip xmlns:r="http://schemas.openxmlformats.org/officeDocument/2006/relationships" r:embed="rId1"/>
        <a:stretch/>
      </xdr:blipFill>
      <xdr:spPr>
        <a:xfrm>
          <a:off x="685800" y="164880"/>
          <a:ext cx="5470200" cy="36691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181800</xdr:colOff>
      <xdr:row>30</xdr:row>
      <xdr:rowOff>159120</xdr:rowOff>
    </xdr:to>
    <xdr:pic>
      <xdr:nvPicPr>
        <xdr:cNvPr id="7" name="Picture 1"/>
        <xdr:cNvPicPr/>
      </xdr:nvPicPr>
      <xdr:blipFill>
        <a:blip xmlns:r="http://schemas.openxmlformats.org/officeDocument/2006/relationships" r:embed="rId1"/>
        <a:stretch/>
      </xdr:blipFill>
      <xdr:spPr>
        <a:xfrm>
          <a:off x="0" y="0"/>
          <a:ext cx="8715960" cy="51120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65</xdr:col>
      <xdr:colOff>14040</xdr:colOff>
      <xdr:row>80</xdr:row>
      <xdr:rowOff>206640</xdr:rowOff>
    </xdr:from>
    <xdr:to>
      <xdr:col>65</xdr:col>
      <xdr:colOff>198000</xdr:colOff>
      <xdr:row>80</xdr:row>
      <xdr:rowOff>465840</xdr:rowOff>
    </xdr:to>
    <xdr:sp macro="" textlink="">
      <xdr:nvSpPr>
        <xdr:cNvPr id="8" name="CustomShape 1"/>
        <xdr:cNvSpPr/>
      </xdr:nvSpPr>
      <xdr:spPr>
        <a:xfrm>
          <a:off x="82767240" y="34485840"/>
          <a:ext cx="183960" cy="2592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65</xdr:col>
      <xdr:colOff>80280</xdr:colOff>
      <xdr:row>95</xdr:row>
      <xdr:rowOff>146520</xdr:rowOff>
    </xdr:from>
    <xdr:to>
      <xdr:col>66</xdr:col>
      <xdr:colOff>483120</xdr:colOff>
      <xdr:row>95</xdr:row>
      <xdr:rowOff>406080</xdr:rowOff>
    </xdr:to>
    <xdr:sp macro="" textlink="">
      <xdr:nvSpPr>
        <xdr:cNvPr id="9" name="CustomShape 1"/>
        <xdr:cNvSpPr/>
      </xdr:nvSpPr>
      <xdr:spPr>
        <a:xfrm>
          <a:off x="82833480" y="44655480"/>
          <a:ext cx="1555200" cy="2595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Confirm Actual  Size</a:t>
          </a:r>
          <a:endParaRPr lang="en-US" sz="1200" b="0" strike="noStrike" spc="-1">
            <a:solidFill>
              <a:srgbClr val="000000"/>
            </a:solidFill>
            <a:uFill>
              <a:solidFill>
                <a:srgbClr val="FFFFFF"/>
              </a:solidFill>
            </a:uFill>
            <a:latin typeface="Times New Roman"/>
          </a:endParaRPr>
        </a:p>
      </xdr:txBody>
    </xdr:sp>
    <xdr:clientData/>
  </xdr:twoCellAnchor>
  <xdr:twoCellAnchor>
    <xdr:from>
      <xdr:col>0</xdr:col>
      <xdr:colOff>0</xdr:colOff>
      <xdr:row>0</xdr:row>
      <xdr:rowOff>0</xdr:rowOff>
    </xdr:from>
    <xdr:to>
      <xdr:col>7</xdr:col>
      <xdr:colOff>57150</xdr:colOff>
      <xdr:row>31</xdr:row>
      <xdr:rowOff>190500</xdr:rowOff>
    </xdr:to>
    <xdr:sp macro="" textlink="">
      <xdr:nvSpPr>
        <xdr:cNvPr id="71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57150</xdr:colOff>
      <xdr:row>31</xdr:row>
      <xdr:rowOff>190500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ot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ropbox.com/s/z4wufpcu7bfqus4/is.1786.2008%20-%20%20High%20strength%20deformed%20steel%20bars%20and%20wires%20for%20concrete%20reinforcement.pdf?dl=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17" Type="http://schemas.openxmlformats.org/officeDocument/2006/relationships/hyperlink" Target="file:///\\Mac\Home\Dropbox\Arel\Material%20Master\Dropbox\Arel\Material%20Master\Clay%20Material\PO%20Terms%20and%20Conditions\6.%20Terms%20&amp;%20Conditions%20-%20Ceramic%20Tiles.xlsx" TargetMode="External"/><Relationship Id="rId299" Type="http://schemas.openxmlformats.org/officeDocument/2006/relationships/hyperlink" Target="file:///\\Mac\Home\Dropbox\Arel\Material%20Master\Dropbox\Arel\Material%20Master\Clay%20Material\Inspection%20Checklist\MCLQ0002.xlsx" TargetMode="External"/><Relationship Id="rId21" Type="http://schemas.openxmlformats.org/officeDocument/2006/relationships/hyperlink" Target="file:///\\Mac\Home\Dropbox\Arel\Material%20Master\Dropbox\Arel\Material%20Master\Clay%20Material\PO%20Terms%20and%20Conditions\6.%20Terms%20&amp;%20Conditions%20-%20Ceramic%20Tiles.xlsx" TargetMode="External"/><Relationship Id="rId63" Type="http://schemas.openxmlformats.org/officeDocument/2006/relationships/hyperlink" Target="file:///\\Mac\Home\Dropbox\Arel\Material%20Master\Dropbox\Arel\Material%20Master\Clay%20Material\Inspection%20Checklist\MCLQ0002.xlsx" TargetMode="External"/><Relationship Id="rId159" Type="http://schemas.openxmlformats.org/officeDocument/2006/relationships/hyperlink" Target="file:///\\Mac\Home\Downloads\Inspection%20Checklist\MCLQ0002.xlsx" TargetMode="External"/><Relationship Id="rId324" Type="http://schemas.openxmlformats.org/officeDocument/2006/relationships/hyperlink" Target="file:///\\Mac\Home\Downloads\Spec%20Sheets\2.%20TE%20Spec%20-%20Bricks.xlsx" TargetMode="External"/><Relationship Id="rId366" Type="http://schemas.openxmlformats.org/officeDocument/2006/relationships/hyperlink" Target="file:///\\Mac\Home\Downloads\Inspection%20Checklist\MCLQ0004.xlsx" TargetMode="External"/><Relationship Id="rId170" Type="http://schemas.openxmlformats.org/officeDocument/2006/relationships/hyperlink" Target="file:///\\Mac\Home\Downloads\Storage%20method\MCLS0002.xlsx" TargetMode="External"/><Relationship Id="rId226" Type="http://schemas.openxmlformats.org/officeDocument/2006/relationships/hyperlink" Target="file:///\\Mac\Home\Dropbox\Arel\Material%20Master\Dropbox\Arel\Material%20Master\Clay%20Material\Storage%20method\MCLS0002.xlsx" TargetMode="External"/><Relationship Id="rId268" Type="http://schemas.openxmlformats.org/officeDocument/2006/relationships/hyperlink" Target="file:///\\Mac\Home\Dropbox\Arel\Material%20Master\Clay%20Material\Spec%20Sheets\8.%20TE%20Spec%20-%20Ceramic%20Tiles%20(EN%2014411).xlsx" TargetMode="External"/><Relationship Id="rId32" Type="http://schemas.openxmlformats.org/officeDocument/2006/relationships/hyperlink" Target="file:///\\Mac\Home\Dropbox\Arel\Material%20Master\Clay%20Material\Spec%20Sheets\8.%20TE%20Spec%20-%20Ceramic%20Tiles%20(EN%2014411).xlsx" TargetMode="External"/><Relationship Id="rId74" Type="http://schemas.openxmlformats.org/officeDocument/2006/relationships/hyperlink" Target="file:///\\Mac\Home\Downloads\Storage%20method\MCLS0002.xlsx" TargetMode="External"/><Relationship Id="rId128" Type="http://schemas.openxmlformats.org/officeDocument/2006/relationships/hyperlink" Target="file:///\\Mac\Home\Dropbox\Arel\Material%20Master\Clay%20Material\Spec%20Sheets\8.%20TE%20Spec%20-%20Ceramic%20Tiles%20(EN%2014411).xlsx" TargetMode="External"/><Relationship Id="rId335" Type="http://schemas.openxmlformats.org/officeDocument/2006/relationships/hyperlink" Target="file:///\\Mac\Home\Downloads\Inspection%20Checklist\MCLQ0003.xlsx" TargetMode="External"/><Relationship Id="rId377" Type="http://schemas.openxmlformats.org/officeDocument/2006/relationships/hyperlink" Target="file:///\\Mac\Home\Downloads\Storage%20method\MCLS0004.xlsx" TargetMode="External"/><Relationship Id="rId5" Type="http://schemas.openxmlformats.org/officeDocument/2006/relationships/hyperlink" Target="file:///\\Mac\Home\Downloads\Storage%20method\MCLS0001.xlsx" TargetMode="External"/><Relationship Id="rId181" Type="http://schemas.openxmlformats.org/officeDocument/2006/relationships/hyperlink" Target="file:///\\Mac\Home\Downloads\PO%20Terms%20and%20Conditions\6.%20Terms%20&amp;%20Conditions%20-%20Ceramic%20Tiles.xlsx" TargetMode="External"/><Relationship Id="rId237" Type="http://schemas.openxmlformats.org/officeDocument/2006/relationships/hyperlink" Target="file:///\\Mac\Home\Dropbox\Arel\Material%20Master\Dropbox\Arel\Material%20Master\Clay%20Material\PO%20Terms%20and%20Conditions\6.%20Terms%20&amp;%20Conditions%20-%20Ceramic%20Tiles.xlsx" TargetMode="External"/><Relationship Id="rId402" Type="http://schemas.openxmlformats.org/officeDocument/2006/relationships/hyperlink" Target="file:///\\Mac\Home\Downloads\Inspection%20Checklist\MCLQ0003.xlsx" TargetMode="External"/><Relationship Id="rId279" Type="http://schemas.openxmlformats.org/officeDocument/2006/relationships/hyperlink" Target="file:///\\Mac\Home\Dropbox\Arel\Material%20Master\Dropbox\Arel\Material%20Master\Clay%20Material\Inspection%20Checklist\MCLQ0002.xlsx" TargetMode="External"/><Relationship Id="rId43" Type="http://schemas.openxmlformats.org/officeDocument/2006/relationships/hyperlink" Target="file:///\\Mac\Home\Downloads\Inspection%20Checklist\MCLQ0002.xlsx" TargetMode="External"/><Relationship Id="rId139" Type="http://schemas.openxmlformats.org/officeDocument/2006/relationships/hyperlink" Target="file:///\\Mac\Home\Dropbox\Arel\Material%20Master\Dropbox\Arel\Material%20Master\Clay%20Material\Inspection%20Checklist\MCLQ0002.xlsx" TargetMode="External"/><Relationship Id="rId290" Type="http://schemas.openxmlformats.org/officeDocument/2006/relationships/hyperlink" Target="file:///\\Mac\Home\Dropbox\Arel\Material%20Master\Dropbox\Arel\Material%20Master\Clay%20Material\Storage%20method\MCLS0002.xlsx" TargetMode="External"/><Relationship Id="rId304" Type="http://schemas.openxmlformats.org/officeDocument/2006/relationships/hyperlink" Target="file:///\\Mac\Home\Dropbox\Arel\Material%20Master\Clay%20Material\Spec%20Sheets\8.%20TE%20Spec%20-%20Ceramic%20Tiles%20(EN%2014411).xlsx" TargetMode="External"/><Relationship Id="rId346" Type="http://schemas.openxmlformats.org/officeDocument/2006/relationships/hyperlink" Target="file:///\\Mac\Home\Downloads\Storage%20method\MCLS0003.xlsx" TargetMode="External"/><Relationship Id="rId388" Type="http://schemas.openxmlformats.org/officeDocument/2006/relationships/hyperlink" Target="file:///\\Mac\Home\Downloads\PO%20Terms%20and%20Conditions\5.%20Terms%20&amp;%20Conditions%20-%20Terracota%20Jalli%20Tiles.xlsx" TargetMode="External"/><Relationship Id="rId85" Type="http://schemas.openxmlformats.org/officeDocument/2006/relationships/hyperlink" Target="file:///\\Mac\Home\Dropbox\Arel\Material%20Master\Dropbox\Arel\Material%20Master\Clay%20Material\PO%20Terms%20and%20Conditions\6.%20Terms%20&amp;%20Conditions%20-%20Ceramic%20Tiles.xlsx" TargetMode="External"/><Relationship Id="rId150" Type="http://schemas.openxmlformats.org/officeDocument/2006/relationships/hyperlink" Target="file:///\\Mac\Home\Dropbox\Arel\Material%20Master\Dropbox\Arel\Material%20Master\Clay%20Material\Storage%20method\MCLS0002.xlsx" TargetMode="External"/><Relationship Id="rId192" Type="http://schemas.openxmlformats.org/officeDocument/2006/relationships/hyperlink" Target="file:///\\Mac\Home\Downloads\Spec%20Sheets\8.%20TE%20Spec%20-%20Ceramic%20Tiles%20(EN%2014411).xlsx" TargetMode="External"/><Relationship Id="rId206" Type="http://schemas.openxmlformats.org/officeDocument/2006/relationships/hyperlink" Target="file:///\\Mac\Home\Downloads\Storage%20method\MCLS0002.xlsx" TargetMode="External"/><Relationship Id="rId248" Type="http://schemas.openxmlformats.org/officeDocument/2006/relationships/hyperlink" Target="file:///\\Mac\Home\Dropbox\Arel\Material%20Master\Clay%20Material\Spec%20Sheets\8.%20TE%20Spec%20-%20Ceramic%20Tiles%20(EN%2014411).xlsx" TargetMode="External"/><Relationship Id="rId12" Type="http://schemas.openxmlformats.org/officeDocument/2006/relationships/hyperlink" Target="file:///\\Mac\Home\Downloads\Inspection%20Checklist\MCLQ0001.xlsx" TargetMode="External"/><Relationship Id="rId108" Type="http://schemas.openxmlformats.org/officeDocument/2006/relationships/hyperlink" Target="file:///\\Mac\Home\Dropbox\Arel\Material%20Master\Clay%20Material\Spec%20Sheets\8.%20TE%20Spec%20-%20Ceramic%20Tiles%20(EN%2014411).xlsx" TargetMode="External"/><Relationship Id="rId315" Type="http://schemas.openxmlformats.org/officeDocument/2006/relationships/hyperlink" Target="file:///\\Mac\Home\Dropbox\Arel\Material%20Master\Dropbox\Arel\Material%20Master\Clay%20Material\Inspection%20Checklist\MCLQ0002.xlsx" TargetMode="External"/><Relationship Id="rId357" Type="http://schemas.openxmlformats.org/officeDocument/2006/relationships/hyperlink" Target="file:///\\Mac\Home\Downloads\PO%20Terms%20and%20Conditions\2.%20Terms%20&amp;%20Conditions%20-%20Perforated%20Clay%20Bricks.xlsx" TargetMode="External"/><Relationship Id="rId54" Type="http://schemas.openxmlformats.org/officeDocument/2006/relationships/hyperlink" Target="file:///\\Mac\Home\Dropbox\Arel\Material%20Master\Dropbox\Arel\Material%20Master\Clay%20Material\Storage%20method\MCLS0002.xlsx" TargetMode="External"/><Relationship Id="rId96" Type="http://schemas.openxmlformats.org/officeDocument/2006/relationships/hyperlink" Target="file:///\\Mac\Home\Dropbox\Arel\Material%20Master\Clay%20Material\Spec%20Sheets\8.%20TE%20Spec%20-%20Ceramic%20Tiles%20(EN%2014411).xlsx" TargetMode="External"/><Relationship Id="rId161" Type="http://schemas.openxmlformats.org/officeDocument/2006/relationships/hyperlink" Target="file:///\\Mac\Home\Downloads\PO%20Terms%20and%20Conditions\6.%20Terms%20&amp;%20Conditions%20-%20Ceramic%20Tiles.xlsx" TargetMode="External"/><Relationship Id="rId217" Type="http://schemas.openxmlformats.org/officeDocument/2006/relationships/hyperlink" Target="file:///\\Mac\Home\Dropbox\Arel\Material%20Master\Dropbox\Arel\Material%20Master\Clay%20Material\PO%20Terms%20and%20Conditions\6.%20Terms%20&amp;%20Conditions%20-%20Ceramic%20Tiles.xlsx" TargetMode="External"/><Relationship Id="rId399" Type="http://schemas.openxmlformats.org/officeDocument/2006/relationships/hyperlink" Target="file:///\\Mac\Home\Downloads\Spec%20Sheets\2.%20TE%20Spec%20-%20Bricks.xlsx" TargetMode="External"/><Relationship Id="rId259" Type="http://schemas.openxmlformats.org/officeDocument/2006/relationships/hyperlink" Target="file:///\\Mac\Home\Dropbox\Arel\Material%20Master\Dropbox\Arel\Material%20Master\Clay%20Material\Inspection%20Checklist\MCLQ0002.xlsx" TargetMode="External"/><Relationship Id="rId23" Type="http://schemas.openxmlformats.org/officeDocument/2006/relationships/hyperlink" Target="file:///\\Mac\Home\Dropbox\Arel\Material%20Master\Dropbox\Arel\Material%20Master\Clay%20Material\Inspection%20Checklist\MCLQ0002.xlsx" TargetMode="External"/><Relationship Id="rId119" Type="http://schemas.openxmlformats.org/officeDocument/2006/relationships/hyperlink" Target="file:///\\Mac\Home\Dropbox\Arel\Material%20Master\Dropbox\Arel\Material%20Master\Clay%20Material\Inspection%20Checklist\MCLQ0002.xlsx" TargetMode="External"/><Relationship Id="rId270" Type="http://schemas.openxmlformats.org/officeDocument/2006/relationships/hyperlink" Target="file:///\\Mac\Home\Dropbox\Arel\Material%20Master\Dropbox\Arel\Material%20Master\Clay%20Material\Storage%20method\MCLS0002.xlsx" TargetMode="External"/><Relationship Id="rId326" Type="http://schemas.openxmlformats.org/officeDocument/2006/relationships/hyperlink" Target="file:///\\Mac\Home\Downloads\Storage%20method\MCLS0003.xlsx" TargetMode="External"/><Relationship Id="rId65" Type="http://schemas.openxmlformats.org/officeDocument/2006/relationships/hyperlink" Target="file:///\\Mac\Home\Dropbox\Arel\Material%20Master\Dropbox\Arel\Material%20Master\Clay%20Material\PO%20Terms%20and%20Conditions\6.%20Terms%20&amp;%20Conditions%20-%20Ceramic%20Tiles.xlsx" TargetMode="External"/><Relationship Id="rId130" Type="http://schemas.openxmlformats.org/officeDocument/2006/relationships/hyperlink" Target="file:///\\Mac\Home\Dropbox\Arel\Material%20Master\Dropbox\Arel\Material%20Master\Clay%20Material\Storage%20method\MCLS0002.xlsx" TargetMode="External"/><Relationship Id="rId368" Type="http://schemas.openxmlformats.org/officeDocument/2006/relationships/hyperlink" Target="file:///\\Mac\Home\Downloads\PO%20Terms%20and%20Conditions\3.%20Terms%20&amp;%20Conditions%20-%20Mangalore%20Clay%20Tiles.xlsx" TargetMode="External"/><Relationship Id="rId172" Type="http://schemas.openxmlformats.org/officeDocument/2006/relationships/hyperlink" Target="file:///\\Mac\Home\Downloads\Spec%20Sheets\8.%20TE%20Spec%20-%20Ceramic%20Tiles%20(EN%2014411).xlsx" TargetMode="External"/><Relationship Id="rId228" Type="http://schemas.openxmlformats.org/officeDocument/2006/relationships/hyperlink" Target="file:///\\Mac\Home\Dropbox\Arel\Material%20Master\Clay%20Material\Spec%20Sheets\8.%20TE%20Spec%20-%20Ceramic%20Tiles%20(EN%2014411).xlsx" TargetMode="External"/><Relationship Id="rId281" Type="http://schemas.openxmlformats.org/officeDocument/2006/relationships/hyperlink" Target="file:///\\Mac\Home\Dropbox\Arel\Material%20Master\Dropbox\Arel\Material%20Master\Clay%20Material\PO%20Terms%20and%20Conditions\6.%20Terms%20&amp;%20Conditions%20-%20Ceramic%20Tiles.xlsx" TargetMode="External"/><Relationship Id="rId337" Type="http://schemas.openxmlformats.org/officeDocument/2006/relationships/hyperlink" Target="file:///\\Mac\Home\Downloads\PO%20Terms%20and%20Conditions\2.%20Terms%20&amp;%20Conditions%20-%20Perforated%20Clay%20Bricks.xlsx" TargetMode="External"/><Relationship Id="rId34" Type="http://schemas.openxmlformats.org/officeDocument/2006/relationships/hyperlink" Target="file:///\\Mac\Home\Dropbox\Arel\Material%20Master\Dropbox\Arel\Material%20Master\Clay%20Material\Storage%20method\MCLS0002.xlsx" TargetMode="External"/><Relationship Id="rId76" Type="http://schemas.openxmlformats.org/officeDocument/2006/relationships/hyperlink" Target="file:///\\Mac\Home\Downloads\Spec%20Sheets\8.%20TE%20Spec%20-%20Ceramic%20Tiles%20(EN%2014411).xlsx" TargetMode="External"/><Relationship Id="rId141" Type="http://schemas.openxmlformats.org/officeDocument/2006/relationships/hyperlink" Target="file:///\\Mac\Home\Dropbox\Arel\Material%20Master\Dropbox\Arel\Material%20Master\Clay%20Material\PO%20Terms%20and%20Conditions\6.%20Terms%20&amp;%20Conditions%20-%20Ceramic%20Tiles.xlsx" TargetMode="External"/><Relationship Id="rId379" Type="http://schemas.openxmlformats.org/officeDocument/2006/relationships/hyperlink" Target="file:///\\Mac\Home\Downloads\Spec%20Sheets\7.%20TE%20Spec%20-%20Terracotta%20Flooring%20Tiles.xlsx" TargetMode="External"/><Relationship Id="rId7" Type="http://schemas.openxmlformats.org/officeDocument/2006/relationships/hyperlink" Target="file:///\\Mac\Home\Downloads\Quantity%20Evaluation\MCLE0001.xlsx" TargetMode="External"/><Relationship Id="rId183" Type="http://schemas.openxmlformats.org/officeDocument/2006/relationships/hyperlink" Target="file:///\\Mac\Home\Downloads\Inspection%20Checklist\MCLQ0002.xlsx" TargetMode="External"/><Relationship Id="rId239" Type="http://schemas.openxmlformats.org/officeDocument/2006/relationships/hyperlink" Target="file:///\\Mac\Home\Dropbox\Arel\Material%20Master\Dropbox\Arel\Material%20Master\Clay%20Material\Inspection%20Checklist\MCLQ0002.xlsx" TargetMode="External"/><Relationship Id="rId390" Type="http://schemas.openxmlformats.org/officeDocument/2006/relationships/hyperlink" Target="file:///\\Mac\Home\Downloads\Inspection%20Checklist\MCLQ0005.xlsx" TargetMode="External"/><Relationship Id="rId404" Type="http://schemas.openxmlformats.org/officeDocument/2006/relationships/hyperlink" Target="file:///\\Mac\Home\Downloads\PO%20Terms%20and%20Conditions\4.%20Terms%20&amp;%20Conditions%20-%20Terracota%20Flooring%20Tiles.xlsx" TargetMode="External"/><Relationship Id="rId250" Type="http://schemas.openxmlformats.org/officeDocument/2006/relationships/hyperlink" Target="file:///\\Mac\Home\Dropbox\Arel\Material%20Master\Dropbox\Arel\Material%20Master\Clay%20Material\Storage%20method\MCLS0002.xlsx" TargetMode="External"/><Relationship Id="rId292" Type="http://schemas.openxmlformats.org/officeDocument/2006/relationships/hyperlink" Target="file:///\\Mac\Home\Dropbox\Arel\Material%20Master\Clay%20Material\Spec%20Sheets\8.%20TE%20Spec%20-%20Ceramic%20Tiles%20(EN%2014411).xlsx" TargetMode="External"/><Relationship Id="rId306" Type="http://schemas.openxmlformats.org/officeDocument/2006/relationships/hyperlink" Target="file:///\\Mac\Home\Dropbox\Arel\Material%20Master\Dropbox\Arel\Material%20Master\Clay%20Material\Storage%20method\MCLS0002.xlsx" TargetMode="External"/><Relationship Id="rId45" Type="http://schemas.openxmlformats.org/officeDocument/2006/relationships/hyperlink" Target="file:///\\Mac\Home\Dropbox\Arel\Material%20Master\Dropbox\Arel\Material%20Master\Clay%20Material\PO%20Terms%20and%20Conditions\6.%20Terms%20&amp;%20Conditions%20-%20Ceramic%20Tiles.xlsx" TargetMode="External"/><Relationship Id="rId87" Type="http://schemas.openxmlformats.org/officeDocument/2006/relationships/hyperlink" Target="file:///\\Mac\Home\Dropbox\Arel\Material%20Master\Dropbox\Arel\Material%20Master\Clay%20Material\Inspection%20Checklist\MCLQ0002.xlsx" TargetMode="External"/><Relationship Id="rId110" Type="http://schemas.openxmlformats.org/officeDocument/2006/relationships/hyperlink" Target="file:///\\Mac\Home\Dropbox\Arel\Material%20Master\Dropbox\Arel\Material%20Master\Clay%20Material\Storage%20method\MCLS0002.xlsx" TargetMode="External"/><Relationship Id="rId348" Type="http://schemas.openxmlformats.org/officeDocument/2006/relationships/hyperlink" Target="file:///\\Mac\Home\Downloads\Spec%20Sheets\3.%20TE%20Spec-%20Wirecut%20Bricks.xlsx" TargetMode="External"/><Relationship Id="rId152" Type="http://schemas.openxmlformats.org/officeDocument/2006/relationships/hyperlink" Target="file:///\\Mac\Home\Dropbox\Arel\Material%20Master\Clay%20Material\Spec%20Sheets\8.%20TE%20Spec%20-%20Ceramic%20Tiles%20(EN%2014411).xlsx" TargetMode="External"/><Relationship Id="rId194" Type="http://schemas.openxmlformats.org/officeDocument/2006/relationships/hyperlink" Target="file:///\\Mac\Home\Downloads\Storage%20method\MCLS0002.xlsx" TargetMode="External"/><Relationship Id="rId208" Type="http://schemas.openxmlformats.org/officeDocument/2006/relationships/hyperlink" Target="file:///\\Mac\Home\Downloads\Spec%20Sheets\8.%20TE%20Spec%20-%20Ceramic%20Tiles%20(EN%2014411).xlsx" TargetMode="External"/><Relationship Id="rId261" Type="http://schemas.openxmlformats.org/officeDocument/2006/relationships/hyperlink" Target="file:///\\Mac\Home\Dropbox\Arel\Material%20Master\Dropbox\Arel\Material%20Master\Clay%20Material\PO%20Terms%20and%20Conditions\6.%20Terms%20&amp;%20Conditions%20-%20Ceramic%20Tiles.xlsx" TargetMode="External"/><Relationship Id="rId14" Type="http://schemas.openxmlformats.org/officeDocument/2006/relationships/hyperlink" Target="file:///\\Mac\Home\Downloads\Storage%20method\MCLS0002.xlsx" TargetMode="External"/><Relationship Id="rId56" Type="http://schemas.openxmlformats.org/officeDocument/2006/relationships/hyperlink" Target="file:///\\Mac\Home\Dropbox\Arel\Material%20Master\Clay%20Material\Spec%20Sheets\8.%20TE%20Spec%20-%20Ceramic%20Tiles%20(EN%2014411).xlsx" TargetMode="External"/><Relationship Id="rId317" Type="http://schemas.openxmlformats.org/officeDocument/2006/relationships/hyperlink" Target="file:///\\Mac\Home\Downloads\PO%20Terms%20and%20Conditions\1.%20Terms%20&amp;%20Conditions%20-%20Solid%20Clay%20Bricks.xlsx" TargetMode="External"/><Relationship Id="rId359" Type="http://schemas.openxmlformats.org/officeDocument/2006/relationships/hyperlink" Target="file:///\\Mac\Home\Downloads\Inspection%20Checklist\MCLQ0003.xlsx" TargetMode="External"/><Relationship Id="rId98" Type="http://schemas.openxmlformats.org/officeDocument/2006/relationships/hyperlink" Target="file:///\\Mac\Home\Dropbox\Arel\Material%20Master\Dropbox\Arel\Material%20Master\Clay%20Material\Storage%20method\MCLS0002.xlsx" TargetMode="External"/><Relationship Id="rId121" Type="http://schemas.openxmlformats.org/officeDocument/2006/relationships/hyperlink" Target="file:///\\Mac\Home\Dropbox\Arel\Material%20Master\Dropbox\Arel\Material%20Master\Clay%20Material\PO%20Terms%20and%20Conditions\6.%20Terms%20&amp;%20Conditions%20-%20Ceramic%20Tiles.xlsx" TargetMode="External"/><Relationship Id="rId163" Type="http://schemas.openxmlformats.org/officeDocument/2006/relationships/hyperlink" Target="file:///\\Mac\Home\Downloads\Inspection%20Checklist\MCLQ0002.xlsx" TargetMode="External"/><Relationship Id="rId219" Type="http://schemas.openxmlformats.org/officeDocument/2006/relationships/hyperlink" Target="file:///\\Mac\Home\Dropbox\Arel\Material%20Master\Dropbox\Arel\Material%20Master\Clay%20Material\Inspection%20Checklist\MCLQ0002.xlsx" TargetMode="External"/><Relationship Id="rId370" Type="http://schemas.openxmlformats.org/officeDocument/2006/relationships/hyperlink" Target="file:///\\Mac\Home\Downloads\Inspection%20Checklist\MCLQ0004.xlsx" TargetMode="External"/><Relationship Id="rId230" Type="http://schemas.openxmlformats.org/officeDocument/2006/relationships/hyperlink" Target="file:///\\Mac\Home\Dropbox\Arel\Material%20Master\Dropbox\Arel\Material%20Master\Clay%20Material\Storage%20method\MCLS0002.xlsx" TargetMode="External"/><Relationship Id="rId25" Type="http://schemas.openxmlformats.org/officeDocument/2006/relationships/hyperlink" Target="file:///\\Mac\Home\Dropbox\Arel\Material%20Master\Dropbox\Arel\Material%20Master\Clay%20Material\PO%20Terms%20and%20Conditions\6.%20Terms%20&amp;%20Conditions%20-%20Ceramic%20Tiles.xlsx" TargetMode="External"/><Relationship Id="rId67" Type="http://schemas.openxmlformats.org/officeDocument/2006/relationships/hyperlink" Target="file:///\\Mac\Home\Dropbox\Arel\Material%20Master\Dropbox\Arel\Material%20Master\Clay%20Material\Inspection%20Checklist\MCLQ0002.xlsx" TargetMode="External"/><Relationship Id="rId272" Type="http://schemas.openxmlformats.org/officeDocument/2006/relationships/hyperlink" Target="file:///\\Mac\Home\Dropbox\Arel\Material%20Master\Clay%20Material\Spec%20Sheets\8.%20TE%20Spec%20-%20Ceramic%20Tiles%20(EN%2014411).xlsx" TargetMode="External"/><Relationship Id="rId328" Type="http://schemas.openxmlformats.org/officeDocument/2006/relationships/hyperlink" Target="file:///\\Mac\Home\Downloads\Spec%20Sheets\3.%20TE%20Spec-%20Wirecut%20Bricks.xlsx" TargetMode="External"/><Relationship Id="rId132" Type="http://schemas.openxmlformats.org/officeDocument/2006/relationships/hyperlink" Target="file:///\\Mac\Home\Dropbox\Arel\Material%20Master\Clay%20Material\Spec%20Sheets\8.%20TE%20Spec%20-%20Ceramic%20Tiles%20(EN%2014411).xlsx" TargetMode="External"/><Relationship Id="rId174" Type="http://schemas.openxmlformats.org/officeDocument/2006/relationships/hyperlink" Target="file:///\\Mac\Home\Downloads\Storage%20method\MCLS0002.xlsx" TargetMode="External"/><Relationship Id="rId381" Type="http://schemas.openxmlformats.org/officeDocument/2006/relationships/hyperlink" Target="file:///\\Mac\Home\Downloads\Storage%20method\MCLS0004.xlsx" TargetMode="External"/><Relationship Id="rId241" Type="http://schemas.openxmlformats.org/officeDocument/2006/relationships/hyperlink" Target="file:///\\Mac\Home\Dropbox\Arel\Material%20Master\Dropbox\Arel\Material%20Master\Clay%20Material\PO%20Terms%20and%20Conditions\6.%20Terms%20&amp;%20Conditions%20-%20Ceramic%20Tiles.xlsx" TargetMode="External"/><Relationship Id="rId36" Type="http://schemas.openxmlformats.org/officeDocument/2006/relationships/hyperlink" Target="file:///\\Mac\Home\Dropbox\Arel\Material%20Master\Clay%20Material\Spec%20Sheets\8.%20TE%20Spec%20-%20Ceramic%20Tiles%20(EN%2014411).xlsx" TargetMode="External"/><Relationship Id="rId283" Type="http://schemas.openxmlformats.org/officeDocument/2006/relationships/hyperlink" Target="file:///\\Mac\Home\Dropbox\Arel\Material%20Master\Dropbox\Arel\Material%20Master\Clay%20Material\Inspection%20Checklist\MCLQ0002.xlsx" TargetMode="External"/><Relationship Id="rId339" Type="http://schemas.openxmlformats.org/officeDocument/2006/relationships/hyperlink" Target="file:///\\Mac\Home\Downloads\Inspection%20Checklist\MCLQ0003.xlsx" TargetMode="External"/><Relationship Id="rId78" Type="http://schemas.openxmlformats.org/officeDocument/2006/relationships/hyperlink" Target="file:///\\Mac\Home\Dropbox\Arel\Material%20Master\Dropbox\Arel\Material%20Master\Clay%20Material\Storage%20method\MCLS0002.xlsx" TargetMode="External"/><Relationship Id="rId101" Type="http://schemas.openxmlformats.org/officeDocument/2006/relationships/hyperlink" Target="file:///\\Mac\Home\Dropbox\Arel\Material%20Master\Dropbox\Arel\Material%20Master\Clay%20Material\PO%20Terms%20and%20Conditions\6.%20Terms%20&amp;%20Conditions%20-%20Ceramic%20Tiles.xlsx" TargetMode="External"/><Relationship Id="rId143" Type="http://schemas.openxmlformats.org/officeDocument/2006/relationships/hyperlink" Target="file:///\\Mac\Home\Dropbox\Arel\Material%20Master\Dropbox\Arel\Material%20Master\Clay%20Material\Inspection%20Checklist\MCLQ0002.xlsx" TargetMode="External"/><Relationship Id="rId185" Type="http://schemas.openxmlformats.org/officeDocument/2006/relationships/hyperlink" Target="file:///\\Mac\Home\Downloads\PO%20Terms%20and%20Conditions\6.%20Terms%20&amp;%20Conditions%20-%20Ceramic%20Tiles.xlsx" TargetMode="External"/><Relationship Id="rId350" Type="http://schemas.openxmlformats.org/officeDocument/2006/relationships/hyperlink" Target="file:///\\Mac\Home\Downloads\Storage%20method\MCLS0003.xlsx" TargetMode="External"/><Relationship Id="rId406" Type="http://schemas.openxmlformats.org/officeDocument/2006/relationships/hyperlink" Target="file:///\\Mac\Home\Downloads\Inspection%20Checklist\MCLQ0006.xlsx" TargetMode="External"/><Relationship Id="rId9" Type="http://schemas.openxmlformats.org/officeDocument/2006/relationships/hyperlink" Target="file:///\\Mac\Home\Downloads\Inspection%20Checklist\MCLQ0001.xlsx" TargetMode="External"/><Relationship Id="rId210" Type="http://schemas.openxmlformats.org/officeDocument/2006/relationships/hyperlink" Target="file:///\\Mac\Home\Downloads\Storage%20method\MCLS0002.xlsx" TargetMode="External"/><Relationship Id="rId392" Type="http://schemas.openxmlformats.org/officeDocument/2006/relationships/hyperlink" Target="file:///\\Mac\Home\Downloads\PO%20Terms%20and%20Conditions\1.%20Terms%20&amp;%20Conditions%20-%20Solid%20Clay%20Bricks.xlsx" TargetMode="External"/><Relationship Id="rId252" Type="http://schemas.openxmlformats.org/officeDocument/2006/relationships/hyperlink" Target="file:///\\Mac\Home\Dropbox\Arel\Material%20Master\Clay%20Material\Spec%20Sheets\8.%20TE%20Spec%20-%20Ceramic%20Tiles%20(EN%2014411).xlsx" TargetMode="External"/><Relationship Id="rId294" Type="http://schemas.openxmlformats.org/officeDocument/2006/relationships/hyperlink" Target="file:///\\Mac\Home\Dropbox\Arel\Material%20Master\Dropbox\Arel\Material%20Master\Clay%20Material\Storage%20method\MCLS0002.xlsx" TargetMode="External"/><Relationship Id="rId308" Type="http://schemas.openxmlformats.org/officeDocument/2006/relationships/hyperlink" Target="file:///\\Mac\Home\Dropbox\Arel\Material%20Master\Clay%20Material\Spec%20Sheets\8.%20TE%20Spec%20-%20Ceramic%20Tiles%20(EN%2014411).xlsx" TargetMode="External"/><Relationship Id="rId47" Type="http://schemas.openxmlformats.org/officeDocument/2006/relationships/hyperlink" Target="file:///\\Mac\Home\Dropbox\Arel\Material%20Master\Dropbox\Arel\Material%20Master\Clay%20Material\Inspection%20Checklist\MCLQ0002.xlsx" TargetMode="External"/><Relationship Id="rId89" Type="http://schemas.openxmlformats.org/officeDocument/2006/relationships/hyperlink" Target="file:///\\Mac\Home\Dropbox\Arel\Material%20Master\Dropbox\Arel\Material%20Master\Clay%20Material\PO%20Terms%20and%20Conditions\6.%20Terms%20&amp;%20Conditions%20-%20Ceramic%20Tiles.xlsx" TargetMode="External"/><Relationship Id="rId112" Type="http://schemas.openxmlformats.org/officeDocument/2006/relationships/hyperlink" Target="file:///\\Mac\Home\Dropbox\Arel\Material%20Master\Clay%20Material\Spec%20Sheets\8.%20TE%20Spec%20-%20Ceramic%20Tiles%20(EN%2014411).xlsx" TargetMode="External"/><Relationship Id="rId154" Type="http://schemas.openxmlformats.org/officeDocument/2006/relationships/hyperlink" Target="file:///\\Mac\Home\Downloads\Storage%20method\MCLS0002.xlsx" TargetMode="External"/><Relationship Id="rId361" Type="http://schemas.openxmlformats.org/officeDocument/2006/relationships/hyperlink" Target="file:///\\Mac\Home\Downloads\Storage%20method\MCLS0004.xlsx" TargetMode="External"/><Relationship Id="rId196" Type="http://schemas.openxmlformats.org/officeDocument/2006/relationships/hyperlink" Target="file:///\\Mac\Home\Downloads\Spec%20Sheets\8.%20TE%20Spec%20-%20Ceramic%20Tiles%20(EN%2014411).xlsx" TargetMode="External"/><Relationship Id="rId16" Type="http://schemas.openxmlformats.org/officeDocument/2006/relationships/hyperlink" Target="file:///\\Mac\Home\Dropbox\Arel\Material%20Master\Clay%20Material\Spec%20Sheets\8.%20TE%20Spec%20-%20Ceramic%20Tiles%20(EN%2014411).xlsx" TargetMode="External"/><Relationship Id="rId221" Type="http://schemas.openxmlformats.org/officeDocument/2006/relationships/hyperlink" Target="file:///\\Mac\Home\Dropbox\Arel\Material%20Master\Dropbox\Arel\Material%20Master\Clay%20Material\PO%20Terms%20and%20Conditions\6.%20Terms%20&amp;%20Conditions%20-%20Ceramic%20Tiles.xlsx" TargetMode="External"/><Relationship Id="rId263" Type="http://schemas.openxmlformats.org/officeDocument/2006/relationships/hyperlink" Target="file:///\\Mac\Home\Dropbox\Arel\Material%20Master\Dropbox\Arel\Material%20Master\Clay%20Material\Inspection%20Checklist\MCLQ0002.xlsx" TargetMode="External"/><Relationship Id="rId319" Type="http://schemas.openxmlformats.org/officeDocument/2006/relationships/hyperlink" Target="file:///\\Mac\Home\Downloads\Inspection%20Checklist\MCLQ0003.xlsx" TargetMode="External"/><Relationship Id="rId58" Type="http://schemas.openxmlformats.org/officeDocument/2006/relationships/hyperlink" Target="file:///\\Mac\Home\Dropbox\Arel\Material%20Master\Dropbox\Arel\Material%20Master\Clay%20Material\Storage%20method\MCLS0002.xlsx" TargetMode="External"/><Relationship Id="rId123" Type="http://schemas.openxmlformats.org/officeDocument/2006/relationships/hyperlink" Target="file:///\\Mac\Home\Dropbox\Arel\Material%20Master\Dropbox\Arel\Material%20Master\Clay%20Material\Inspection%20Checklist\MCLQ0002.xlsx" TargetMode="External"/><Relationship Id="rId330" Type="http://schemas.openxmlformats.org/officeDocument/2006/relationships/hyperlink" Target="file:///\\Mac\Home\Downloads\Storage%20method\MCLS0003.xlsx" TargetMode="External"/><Relationship Id="rId165" Type="http://schemas.openxmlformats.org/officeDocument/2006/relationships/hyperlink" Target="file:///\\Mac\Home\Downloads\PO%20Terms%20and%20Conditions\6.%20Terms%20&amp;%20Conditions%20-%20Ceramic%20Tiles.xlsx" TargetMode="External"/><Relationship Id="rId372" Type="http://schemas.openxmlformats.org/officeDocument/2006/relationships/hyperlink" Target="file:///\\Mac\Home\Downloads\PO%20Terms%20and%20Conditions\4.%20Terms%20&amp;%20Conditions%20-%20Terracota%20Flooring%20Tiles.xlsx" TargetMode="External"/><Relationship Id="rId232" Type="http://schemas.openxmlformats.org/officeDocument/2006/relationships/hyperlink" Target="file:///\\Mac\Home\Dropbox\Arel\Material%20Master\Clay%20Material\Spec%20Sheets\8.%20TE%20Spec%20-%20Ceramic%20Tiles%20(EN%2014411).xlsx" TargetMode="External"/><Relationship Id="rId274" Type="http://schemas.openxmlformats.org/officeDocument/2006/relationships/hyperlink" Target="file:///\\Mac\Home\Dropbox\Arel\Material%20Master\Dropbox\Arel\Material%20Master\Clay%20Material\Storage%20method\MCLS0002.xlsx" TargetMode="External"/><Relationship Id="rId27" Type="http://schemas.openxmlformats.org/officeDocument/2006/relationships/hyperlink" Target="file:///\\Mac\Home\Dropbox\Arel\Material%20Master\Dropbox\Arel\Material%20Master\Clay%20Material\Inspection%20Checklist\MCLQ0002.xlsx" TargetMode="External"/><Relationship Id="rId48" Type="http://schemas.openxmlformats.org/officeDocument/2006/relationships/hyperlink" Target="file:///\\Mac\Home\Dropbox\Arel\Material%20Master\Clay%20Material\Spec%20Sheets\8.%20TE%20Spec%20-%20Ceramic%20Tiles%20(EN%2014411).xlsx" TargetMode="External"/><Relationship Id="rId69" Type="http://schemas.openxmlformats.org/officeDocument/2006/relationships/hyperlink" Target="file:///\\Mac\Home\Dropbox\Arel\Material%20Master\Dropbox\Arel\Material%20Master\Clay%20Material\PO%20Terms%20and%20Conditions\6.%20Terms%20&amp;%20Conditions%20-%20Ceramic%20Tiles.xlsx" TargetMode="External"/><Relationship Id="rId113" Type="http://schemas.openxmlformats.org/officeDocument/2006/relationships/hyperlink" Target="file:///\\Mac\Home\Dropbox\Arel\Material%20Master\Dropbox\Arel\Material%20Master\Clay%20Material\PO%20Terms%20and%20Conditions\6.%20Terms%20&amp;%20Conditions%20-%20Ceramic%20Tiles.xlsx" TargetMode="External"/><Relationship Id="rId134" Type="http://schemas.openxmlformats.org/officeDocument/2006/relationships/hyperlink" Target="file:///\\Mac\Home\Dropbox\Arel\Material%20Master\Dropbox\Arel\Material%20Master\Clay%20Material\Storage%20method\MCLS0002.xlsx" TargetMode="External"/><Relationship Id="rId320" Type="http://schemas.openxmlformats.org/officeDocument/2006/relationships/hyperlink" Target="file:///\\Mac\Home\Downloads\Spec%20Sheets\2.%20TE%20Spec%20-%20Bricks.xlsx" TargetMode="External"/><Relationship Id="rId80" Type="http://schemas.openxmlformats.org/officeDocument/2006/relationships/hyperlink" Target="file:///\\Mac\Home\Dropbox\Arel\Material%20Master\Clay%20Material\Spec%20Sheets\8.%20TE%20Spec%20-%20Ceramic%20Tiles%20(EN%2014411).xlsx" TargetMode="External"/><Relationship Id="rId155" Type="http://schemas.openxmlformats.org/officeDocument/2006/relationships/hyperlink" Target="file:///\\Mac\Home\Downloads\Inspection%20Checklist\MCLQ0002.xlsx" TargetMode="External"/><Relationship Id="rId176" Type="http://schemas.openxmlformats.org/officeDocument/2006/relationships/hyperlink" Target="file:///\\Mac\Home\Downloads\Spec%20Sheets\8.%20TE%20Spec%20-%20Ceramic%20Tiles%20(EN%2014411).xlsx" TargetMode="External"/><Relationship Id="rId197" Type="http://schemas.openxmlformats.org/officeDocument/2006/relationships/hyperlink" Target="file:///\\Mac\Home\Downloads\PO%20Terms%20and%20Conditions\6.%20Terms%20&amp;%20Conditions%20-%20Ceramic%20Tiles.xlsx" TargetMode="External"/><Relationship Id="rId341" Type="http://schemas.openxmlformats.org/officeDocument/2006/relationships/hyperlink" Target="file:///\\Mac\Home\Downloads\PO%20Terms%20and%20Conditions\2.%20Terms%20&amp;%20Conditions%20-%20Perforated%20Clay%20Bricks.xlsx" TargetMode="External"/><Relationship Id="rId362" Type="http://schemas.openxmlformats.org/officeDocument/2006/relationships/hyperlink" Target="file:///\\Mac\Home\Downloads\Inspection%20Checklist\MCLQ0006.xlsx" TargetMode="External"/><Relationship Id="rId383" Type="http://schemas.openxmlformats.org/officeDocument/2006/relationships/hyperlink" Target="file:///\\Mac\Home\Downloads\Spec%20Sheets\7.%20TE%20Spec%20-%20Terracotta%20Flooring%20Tiles.xlsx" TargetMode="External"/><Relationship Id="rId201" Type="http://schemas.openxmlformats.org/officeDocument/2006/relationships/hyperlink" Target="file:///\\Mac\Home\Downloads\PO%20Terms%20and%20Conditions\6.%20Terms%20&amp;%20Conditions%20-%20Ceramic%20Tiles.xlsx" TargetMode="External"/><Relationship Id="rId222" Type="http://schemas.openxmlformats.org/officeDocument/2006/relationships/hyperlink" Target="file:///\\Mac\Home\Dropbox\Arel\Material%20Master\Dropbox\Arel\Material%20Master\Clay%20Material\Storage%20method\MCLS0002.xlsx" TargetMode="External"/><Relationship Id="rId243" Type="http://schemas.openxmlformats.org/officeDocument/2006/relationships/hyperlink" Target="file:///\\Mac\Home\Dropbox\Arel\Material%20Master\Dropbox\Arel\Material%20Master\Clay%20Material\Inspection%20Checklist\MCLQ0002.xlsx" TargetMode="External"/><Relationship Id="rId264" Type="http://schemas.openxmlformats.org/officeDocument/2006/relationships/hyperlink" Target="file:///\\Mac\Home\Dropbox\Arel\Material%20Master\Clay%20Material\Spec%20Sheets\8.%20TE%20Spec%20-%20Ceramic%20Tiles%20(EN%2014411).xlsx" TargetMode="External"/><Relationship Id="rId285" Type="http://schemas.openxmlformats.org/officeDocument/2006/relationships/hyperlink" Target="file:///\\Mac\Home\Dropbox\Arel\Material%20Master\Dropbox\Arel\Material%20Master\Clay%20Material\PO%20Terms%20and%20Conditions\6.%20Terms%20&amp;%20Conditions%20-%20Ceramic%20Tiles.xlsx" TargetMode="External"/><Relationship Id="rId17" Type="http://schemas.openxmlformats.org/officeDocument/2006/relationships/hyperlink" Target="file:///\\Mac\Home\Dropbox\Arel\Material%20Master\Dropbox\Arel\Material%20Master\Clay%20Material\PO%20Terms%20and%20Conditions\6.%20Terms%20&amp;%20Conditions%20-%20Ceramic%20Tiles.xlsx" TargetMode="External"/><Relationship Id="rId38" Type="http://schemas.openxmlformats.org/officeDocument/2006/relationships/hyperlink" Target="file:///\\Mac\Home\Dropbox\Arel\Material%20Master\Dropbox\Arel\Material%20Master\Clay%20Material\Storage%20method\MCLS0002.xlsx" TargetMode="External"/><Relationship Id="rId59" Type="http://schemas.openxmlformats.org/officeDocument/2006/relationships/hyperlink" Target="file:///\\Mac\Home\Dropbox\Arel\Material%20Master\Dropbox\Arel\Material%20Master\Clay%20Material\Inspection%20Checklist\MCLQ0002.xlsx" TargetMode="External"/><Relationship Id="rId103" Type="http://schemas.openxmlformats.org/officeDocument/2006/relationships/hyperlink" Target="file:///\\Mac\Home\Dropbox\Arel\Material%20Master\Dropbox\Arel\Material%20Master\Clay%20Material\Inspection%20Checklist\MCLQ0002.xlsx" TargetMode="External"/><Relationship Id="rId124" Type="http://schemas.openxmlformats.org/officeDocument/2006/relationships/hyperlink" Target="file:///\\Mac\Home\Dropbox\Arel\Material%20Master\Clay%20Material\Spec%20Sheets\8.%20TE%20Spec%20-%20Ceramic%20Tiles%20(EN%2014411).xlsx" TargetMode="External"/><Relationship Id="rId310" Type="http://schemas.openxmlformats.org/officeDocument/2006/relationships/hyperlink" Target="file:///\\Mac\Home\Dropbox\Arel\Material%20Master\Dropbox\Arel\Material%20Master\Clay%20Material\Storage%20method\MCLS0002.xlsx" TargetMode="External"/><Relationship Id="rId70" Type="http://schemas.openxmlformats.org/officeDocument/2006/relationships/hyperlink" Target="file:///\\Mac\Home\Dropbox\Arel\Material%20Master\Dropbox\Arel\Material%20Master\Clay%20Material\Storage%20method\MCLS0002.xlsx" TargetMode="External"/><Relationship Id="rId91" Type="http://schemas.openxmlformats.org/officeDocument/2006/relationships/hyperlink" Target="file:///\\Mac\Home\Dropbox\Arel\Material%20Master\Dropbox\Arel\Material%20Master\Clay%20Material\Inspection%20Checklist\MCLQ0002.xlsx" TargetMode="External"/><Relationship Id="rId145" Type="http://schemas.openxmlformats.org/officeDocument/2006/relationships/hyperlink" Target="file:///\\Mac\Home\Dropbox\Arel\Material%20Master\Dropbox\Arel\Material%20Master\Clay%20Material\PO%20Terms%20and%20Conditions\6.%20Terms%20&amp;%20Conditions%20-%20Ceramic%20Tiles.xlsx" TargetMode="External"/><Relationship Id="rId166" Type="http://schemas.openxmlformats.org/officeDocument/2006/relationships/hyperlink" Target="file:///\\Mac\Home\Downloads\Storage%20method\MCLS0002.xlsx" TargetMode="External"/><Relationship Id="rId187" Type="http://schemas.openxmlformats.org/officeDocument/2006/relationships/hyperlink" Target="file:///\\Mac\Home\Downloads\Inspection%20Checklist\MCLQ0002.xlsx" TargetMode="External"/><Relationship Id="rId331" Type="http://schemas.openxmlformats.org/officeDocument/2006/relationships/hyperlink" Target="file:///\\Mac\Home\Downloads\Inspection%20Checklist\MCLQ0003.xlsx" TargetMode="External"/><Relationship Id="rId352" Type="http://schemas.openxmlformats.org/officeDocument/2006/relationships/hyperlink" Target="file:///\\Mac\Home\Downloads\Spec%20Sheets\3.%20TE%20Spec-%20Wirecut%20Bricks.xlsx" TargetMode="External"/><Relationship Id="rId373" Type="http://schemas.openxmlformats.org/officeDocument/2006/relationships/hyperlink" Target="file:///\\Mac\Home\Downloads\Storage%20method\MCLS0004.xlsx" TargetMode="External"/><Relationship Id="rId394" Type="http://schemas.openxmlformats.org/officeDocument/2006/relationships/hyperlink" Target="file:///\\Mac\Home\Downloads\Inspection%20Checklist\MCLQ0003.xlsx" TargetMode="External"/><Relationship Id="rId408" Type="http://schemas.openxmlformats.org/officeDocument/2006/relationships/drawing" Target="../drawings/drawing7.xml"/><Relationship Id="rId1" Type="http://schemas.openxmlformats.org/officeDocument/2006/relationships/hyperlink" Target="file:///\\Mac\Home\Downloads\Quantity%20Evaluation\MCLE0001.xlsx" TargetMode="External"/><Relationship Id="rId212" Type="http://schemas.openxmlformats.org/officeDocument/2006/relationships/hyperlink" Target="file:///\\Mac\Home\Downloads\Spec%20Sheets\8.%20TE%20Spec%20-%20Ceramic%20Tiles%20(EN%2014411).xlsx" TargetMode="External"/><Relationship Id="rId233" Type="http://schemas.openxmlformats.org/officeDocument/2006/relationships/hyperlink" Target="file:///\\Mac\Home\Dropbox\Arel\Material%20Master\Dropbox\Arel\Material%20Master\Clay%20Material\PO%20Terms%20and%20Conditions\6.%20Terms%20&amp;%20Conditions%20-%20Ceramic%20Tiles.xlsx" TargetMode="External"/><Relationship Id="rId254" Type="http://schemas.openxmlformats.org/officeDocument/2006/relationships/hyperlink" Target="file:///\\Mac\Home\Dropbox\Arel\Material%20Master\Dropbox\Arel\Material%20Master\Clay%20Material\Storage%20method\MCLS0002.xlsx" TargetMode="External"/><Relationship Id="rId28" Type="http://schemas.openxmlformats.org/officeDocument/2006/relationships/hyperlink" Target="file:///\\Mac\Home\Dropbox\Arel\Material%20Master\Clay%20Material\Spec%20Sheets\8.%20TE%20Spec%20-%20Ceramic%20Tiles%20(EN%2014411).xlsx" TargetMode="External"/><Relationship Id="rId49" Type="http://schemas.openxmlformats.org/officeDocument/2006/relationships/hyperlink" Target="file:///\\Mac\Home\Downloads\PO%20Terms%20and%20Conditions\6.%20Terms%20&amp;%20Conditions%20-%20Ceramic%20Tiles.xlsx" TargetMode="External"/><Relationship Id="rId114" Type="http://schemas.openxmlformats.org/officeDocument/2006/relationships/hyperlink" Target="file:///\\Mac\Home\Dropbox\Arel\Material%20Master\Dropbox\Arel\Material%20Master\Clay%20Material\Storage%20method\MCLS0002.xlsx" TargetMode="External"/><Relationship Id="rId275" Type="http://schemas.openxmlformats.org/officeDocument/2006/relationships/hyperlink" Target="file:///\\Mac\Home\Dropbox\Arel\Material%20Master\Dropbox\Arel\Material%20Master\Clay%20Material\Inspection%20Checklist\MCLQ0002.xlsx" TargetMode="External"/><Relationship Id="rId296" Type="http://schemas.openxmlformats.org/officeDocument/2006/relationships/hyperlink" Target="file:///\\Mac\Home\Dropbox\Arel\Material%20Master\Clay%20Material\Spec%20Sheets\8.%20TE%20Spec%20-%20Ceramic%20Tiles%20(EN%2014411).xlsx" TargetMode="External"/><Relationship Id="rId300" Type="http://schemas.openxmlformats.org/officeDocument/2006/relationships/hyperlink" Target="file:///\\Mac\Home\Dropbox\Arel\Material%20Master\Clay%20Material\Spec%20Sheets\8.%20TE%20Spec%20-%20Ceramic%20Tiles%20(EN%2014411).xlsx" TargetMode="External"/><Relationship Id="rId60" Type="http://schemas.openxmlformats.org/officeDocument/2006/relationships/hyperlink" Target="file:///\\Mac\Home\Dropbox\Arel\Material%20Master\Clay%20Material\Spec%20Sheets\8.%20TE%20Spec%20-%20Ceramic%20Tiles%20(EN%2014411).xlsx" TargetMode="External"/><Relationship Id="rId81" Type="http://schemas.openxmlformats.org/officeDocument/2006/relationships/hyperlink" Target="file:///\\Mac\Home\Dropbox\Arel\Material%20Master\Dropbox\Arel\Material%20Master\Clay%20Material\PO%20Terms%20and%20Conditions\6.%20Terms%20&amp;%20Conditions%20-%20Ceramic%20Tiles.xlsx" TargetMode="External"/><Relationship Id="rId135" Type="http://schemas.openxmlformats.org/officeDocument/2006/relationships/hyperlink" Target="file:///\\Mac\Home\Dropbox\Arel\Material%20Master\Dropbox\Arel\Material%20Master\Clay%20Material\Inspection%20Checklist\MCLQ0002.xlsx" TargetMode="External"/><Relationship Id="rId156" Type="http://schemas.openxmlformats.org/officeDocument/2006/relationships/hyperlink" Target="file:///\\Mac\Home\Downloads\Spec%20Sheets\8.%20TE%20Spec%20-%20Ceramic%20Tiles%20(EN%2014411).xlsx" TargetMode="External"/><Relationship Id="rId177" Type="http://schemas.openxmlformats.org/officeDocument/2006/relationships/hyperlink" Target="file:///\\Mac\Home\Downloads\PO%20Terms%20and%20Conditions\6.%20Terms%20&amp;%20Conditions%20-%20Ceramic%20Tiles.xlsx" TargetMode="External"/><Relationship Id="rId198" Type="http://schemas.openxmlformats.org/officeDocument/2006/relationships/hyperlink" Target="file:///\\Mac\Home\Downloads\Storage%20method\MCLS0002.xlsx" TargetMode="External"/><Relationship Id="rId321" Type="http://schemas.openxmlformats.org/officeDocument/2006/relationships/hyperlink" Target="file:///\\Mac\Home\Downloads\PO%20Terms%20and%20Conditions\1.%20Terms%20&amp;%20Conditions%20-%20Solid%20Clay%20Bricks.xlsx" TargetMode="External"/><Relationship Id="rId342" Type="http://schemas.openxmlformats.org/officeDocument/2006/relationships/hyperlink" Target="file:///\\Mac\Home\Downloads\Storage%20method\MCLS0003.xlsx" TargetMode="External"/><Relationship Id="rId363" Type="http://schemas.openxmlformats.org/officeDocument/2006/relationships/hyperlink" Target="file:///\\Mac\Home\Downloads\Spec%20Sheets\6.%20TE%20Spec%20-%20Terracotta%20Roofing%20tiles.xlsx" TargetMode="External"/><Relationship Id="rId384" Type="http://schemas.openxmlformats.org/officeDocument/2006/relationships/hyperlink" Target="file:///\\Mac\Home\Downloads\PO%20Terms%20and%20Conditions\4.%20Terms%20&amp;%20Conditions%20-%20Terracota%20Flooring%20Tiles.xlsx" TargetMode="External"/><Relationship Id="rId202" Type="http://schemas.openxmlformats.org/officeDocument/2006/relationships/hyperlink" Target="file:///\\Mac\Home\Downloads\Storage%20method\MCLS0002.xlsx" TargetMode="External"/><Relationship Id="rId223" Type="http://schemas.openxmlformats.org/officeDocument/2006/relationships/hyperlink" Target="file:///\\Mac\Home\Dropbox\Arel\Material%20Master\Dropbox\Arel\Material%20Master\Clay%20Material\Inspection%20Checklist\MCLQ0002.xlsx" TargetMode="External"/><Relationship Id="rId244" Type="http://schemas.openxmlformats.org/officeDocument/2006/relationships/hyperlink" Target="file:///\\Mac\Home\Dropbox\Arel\Material%20Master\Clay%20Material\Spec%20Sheets\8.%20TE%20Spec%20-%20Ceramic%20Tiles%20(EN%2014411).xlsx" TargetMode="External"/><Relationship Id="rId18" Type="http://schemas.openxmlformats.org/officeDocument/2006/relationships/hyperlink" Target="file:///\\Mac\Home\Dropbox\Arel\Material%20Master\Dropbox\Arel\Material%20Master\Clay%20Material\Storage%20method\MCLS0002.xlsx" TargetMode="External"/><Relationship Id="rId39" Type="http://schemas.openxmlformats.org/officeDocument/2006/relationships/hyperlink" Target="file:///\\Mac\Home\Dropbox\Arel\Material%20Master\Dropbox\Arel\Material%20Master\Clay%20Material\Inspection%20Checklist\MCLQ0002.xlsx" TargetMode="External"/><Relationship Id="rId265" Type="http://schemas.openxmlformats.org/officeDocument/2006/relationships/hyperlink" Target="file:///\\Mac\Home\Dropbox\Arel\Material%20Master\Dropbox\Arel\Material%20Master\Clay%20Material\PO%20Terms%20and%20Conditions\6.%20Terms%20&amp;%20Conditions%20-%20Ceramic%20Tiles.xlsx" TargetMode="External"/><Relationship Id="rId286" Type="http://schemas.openxmlformats.org/officeDocument/2006/relationships/hyperlink" Target="file:///\\Mac\Home\Dropbox\Arel\Material%20Master\Dropbox\Arel\Material%20Master\Clay%20Material\Storage%20method\MCLS0002.xlsx" TargetMode="External"/><Relationship Id="rId50" Type="http://schemas.openxmlformats.org/officeDocument/2006/relationships/hyperlink" Target="file:///\\Mac\Home\Downloads\Storage%20method\MCLS0002.xlsx" TargetMode="External"/><Relationship Id="rId104" Type="http://schemas.openxmlformats.org/officeDocument/2006/relationships/hyperlink" Target="file:///\\Mac\Home\Dropbox\Arel\Material%20Master\Clay%20Material\Spec%20Sheets\8.%20TE%20Spec%20-%20Ceramic%20Tiles%20(EN%2014411).xlsx" TargetMode="External"/><Relationship Id="rId125" Type="http://schemas.openxmlformats.org/officeDocument/2006/relationships/hyperlink" Target="file:///\\Mac\Home\Dropbox\Arel\Material%20Master\Dropbox\Arel\Material%20Master\Clay%20Material\PO%20Terms%20and%20Conditions\6.%20Terms%20&amp;%20Conditions%20-%20Ceramic%20Tiles.xlsx" TargetMode="External"/><Relationship Id="rId146" Type="http://schemas.openxmlformats.org/officeDocument/2006/relationships/hyperlink" Target="file:///\\Mac\Home\Dropbox\Arel\Material%20Master\Dropbox\Arel\Material%20Master\Clay%20Material\Storage%20method\MCLS0002.xlsx" TargetMode="External"/><Relationship Id="rId167" Type="http://schemas.openxmlformats.org/officeDocument/2006/relationships/hyperlink" Target="file:///\\Mac\Home\Downloads\Inspection%20Checklist\MCLQ0002.xlsx" TargetMode="External"/><Relationship Id="rId188" Type="http://schemas.openxmlformats.org/officeDocument/2006/relationships/hyperlink" Target="file:///\\Mac\Home\Downloads\Spec%20Sheets\8.%20TE%20Spec%20-%20Ceramic%20Tiles%20(EN%2014411).xlsx" TargetMode="External"/><Relationship Id="rId311" Type="http://schemas.openxmlformats.org/officeDocument/2006/relationships/hyperlink" Target="file:///\\Mac\Home\Dropbox\Arel\Material%20Master\Dropbox\Arel\Material%20Master\Clay%20Material\Inspection%20Checklist\MCLQ0002.xlsx" TargetMode="External"/><Relationship Id="rId332" Type="http://schemas.openxmlformats.org/officeDocument/2006/relationships/hyperlink" Target="file:///\\Mac\Home\Downloads\Spec%20Sheets\3.%20TE%20Spec-%20Wirecut%20Bricks.xlsx" TargetMode="External"/><Relationship Id="rId353" Type="http://schemas.openxmlformats.org/officeDocument/2006/relationships/hyperlink" Target="file:///\\Mac\Home\Downloads\PO%20Terms%20and%20Conditions\2.%20Terms%20&amp;%20Conditions%20-%20Perforated%20Clay%20Bricks.xlsx" TargetMode="External"/><Relationship Id="rId374" Type="http://schemas.openxmlformats.org/officeDocument/2006/relationships/hyperlink" Target="file:///\\Mac\Home\Downloads\Inspection%20Checklist\MCLQ0006.xlsx" TargetMode="External"/><Relationship Id="rId395" Type="http://schemas.openxmlformats.org/officeDocument/2006/relationships/hyperlink" Target="file:///\\Mac\Home\Downloads\Spec%20Sheets\2.%20TE%20Spec%20-%20Bricks.xlsx" TargetMode="External"/><Relationship Id="rId409" Type="http://schemas.openxmlformats.org/officeDocument/2006/relationships/vmlDrawing" Target="../drawings/vmlDrawing1.vml"/><Relationship Id="rId71" Type="http://schemas.openxmlformats.org/officeDocument/2006/relationships/hyperlink" Target="file:///\\Mac\Home\Dropbox\Arel\Material%20Master\Dropbox\Arel\Material%20Master\Clay%20Material\Inspection%20Checklist\MCLQ0002.xlsx" TargetMode="External"/><Relationship Id="rId92" Type="http://schemas.openxmlformats.org/officeDocument/2006/relationships/hyperlink" Target="file:///\\Mac\Home\Dropbox\Arel\Material%20Master\Clay%20Material\Spec%20Sheets\8.%20TE%20Spec%20-%20Ceramic%20Tiles%20(EN%2014411).xlsx" TargetMode="External"/><Relationship Id="rId213" Type="http://schemas.openxmlformats.org/officeDocument/2006/relationships/hyperlink" Target="file:///\\Mac\Home\Downloads\PO%20Terms%20and%20Conditions\6.%20Terms%20&amp;%20Conditions%20-%20Ceramic%20Tiles.xlsx" TargetMode="External"/><Relationship Id="rId234" Type="http://schemas.openxmlformats.org/officeDocument/2006/relationships/hyperlink" Target="file:///\\Mac\Home\Dropbox\Arel\Material%20Master\Dropbox\Arel\Material%20Master\Clay%20Material\Storage%20method\MCLS0002.xlsx" TargetMode="External"/><Relationship Id="rId2" Type="http://schemas.openxmlformats.org/officeDocument/2006/relationships/hyperlink" Target="file:///\\Mac\Home\Downloads\Storage%20method\MCLS0001.xlsx" TargetMode="External"/><Relationship Id="rId29" Type="http://schemas.openxmlformats.org/officeDocument/2006/relationships/hyperlink" Target="file:///\\Mac\Home\Dropbox\Arel\Material%20Master\Dropbox\Arel\Material%20Master\Clay%20Material\PO%20Terms%20and%20Conditions\6.%20Terms%20&amp;%20Conditions%20-%20Ceramic%20Tiles.xlsx" TargetMode="External"/><Relationship Id="rId255" Type="http://schemas.openxmlformats.org/officeDocument/2006/relationships/hyperlink" Target="file:///\\Mac\Home\Dropbox\Arel\Material%20Master\Dropbox\Arel\Material%20Master\Clay%20Material\Inspection%20Checklist\MCLQ0002.xlsx" TargetMode="External"/><Relationship Id="rId276" Type="http://schemas.openxmlformats.org/officeDocument/2006/relationships/hyperlink" Target="file:///\\Mac\Home\Dropbox\Arel\Material%20Master\Clay%20Material\Spec%20Sheets\8.%20TE%20Spec%20-%20Ceramic%20Tiles%20(EN%2014411).xlsx" TargetMode="External"/><Relationship Id="rId297" Type="http://schemas.openxmlformats.org/officeDocument/2006/relationships/hyperlink" Target="file:///\\Mac\Home\Dropbox\Arel\Material%20Master\Dropbox\Arel\Material%20Master\Clay%20Material\PO%20Terms%20and%20Conditions\6.%20Terms%20&amp;%20Conditions%20-%20Ceramic%20Tiles.xlsx" TargetMode="External"/><Relationship Id="rId40" Type="http://schemas.openxmlformats.org/officeDocument/2006/relationships/hyperlink" Target="file:///\\Mac\Home\Dropbox\Arel\Material%20Master\Clay%20Material\Spec%20Sheets\8.%20TE%20Spec%20-%20Ceramic%20Tiles%20(EN%2014411).xlsx" TargetMode="External"/><Relationship Id="rId115" Type="http://schemas.openxmlformats.org/officeDocument/2006/relationships/hyperlink" Target="file:///\\Mac\Home\Dropbox\Arel\Material%20Master\Dropbox\Arel\Material%20Master\Clay%20Material\Inspection%20Checklist\MCLQ0002.xlsx" TargetMode="External"/><Relationship Id="rId136" Type="http://schemas.openxmlformats.org/officeDocument/2006/relationships/hyperlink" Target="file:///\\Mac\Home\Dropbox\Arel\Material%20Master\Clay%20Material\Spec%20Sheets\8.%20TE%20Spec%20-%20Ceramic%20Tiles%20(EN%2014411).xlsx" TargetMode="External"/><Relationship Id="rId157" Type="http://schemas.openxmlformats.org/officeDocument/2006/relationships/hyperlink" Target="file:///\\Mac\Home\Downloads\PO%20Terms%20and%20Conditions\6.%20Terms%20&amp;%20Conditions%20-%20Ceramic%20Tiles.xlsx" TargetMode="External"/><Relationship Id="rId178" Type="http://schemas.openxmlformats.org/officeDocument/2006/relationships/hyperlink" Target="file:///\\Mac\Home\Downloads\Storage%20method\MCLS0002.xlsx" TargetMode="External"/><Relationship Id="rId301" Type="http://schemas.openxmlformats.org/officeDocument/2006/relationships/hyperlink" Target="file:///\\Mac\Home\Dropbox\Arel\Material%20Master\Dropbox\Arel\Material%20Master\Clay%20Material\PO%20Terms%20and%20Conditions\6.%20Terms%20&amp;%20Conditions%20-%20Ceramic%20Tiles.xlsx" TargetMode="External"/><Relationship Id="rId322" Type="http://schemas.openxmlformats.org/officeDocument/2006/relationships/hyperlink" Target="file:///\\Mac\Home\Downloads\Storage%20method\MCLS0003.xlsx" TargetMode="External"/><Relationship Id="rId343" Type="http://schemas.openxmlformats.org/officeDocument/2006/relationships/hyperlink" Target="file:///\\Mac\Home\Downloads\Inspection%20Checklist\MCLQ0003.xlsx" TargetMode="External"/><Relationship Id="rId364" Type="http://schemas.openxmlformats.org/officeDocument/2006/relationships/hyperlink" Target="file:///\\Mac\Home\Downloads\PO%20Terms%20and%20Conditions\3.%20Terms%20&amp;%20Conditions%20-%20Mangalore%20Clay%20Tiles.xlsx" TargetMode="External"/><Relationship Id="rId61" Type="http://schemas.openxmlformats.org/officeDocument/2006/relationships/hyperlink" Target="file:///\\Mac\Home\Dropbox\Arel\Material%20Master\Dropbox\Arel\Material%20Master\Clay%20Material\PO%20Terms%20and%20Conditions\6.%20Terms%20&amp;%20Conditions%20-%20Ceramic%20Tiles.xlsx" TargetMode="External"/><Relationship Id="rId82" Type="http://schemas.openxmlformats.org/officeDocument/2006/relationships/hyperlink" Target="file:///\\Mac\Home\Dropbox\Arel\Material%20Master\Dropbox\Arel\Material%20Master\Clay%20Material\Storage%20method\MCLS0002.xlsx" TargetMode="External"/><Relationship Id="rId199" Type="http://schemas.openxmlformats.org/officeDocument/2006/relationships/hyperlink" Target="file:///\\Mac\Home\Downloads\Inspection%20Checklist\MCLQ0002.xlsx" TargetMode="External"/><Relationship Id="rId203" Type="http://schemas.openxmlformats.org/officeDocument/2006/relationships/hyperlink" Target="file:///\\Mac\Home\Downloads\Inspection%20Checklist\MCLQ0002.xlsx" TargetMode="External"/><Relationship Id="rId385" Type="http://schemas.openxmlformats.org/officeDocument/2006/relationships/hyperlink" Target="file:///\\Mac\Home\Downloads\Storage%20method\MCLS0004.xlsx" TargetMode="External"/><Relationship Id="rId19" Type="http://schemas.openxmlformats.org/officeDocument/2006/relationships/hyperlink" Target="file:///\\Mac\Home\Dropbox\Arel\Material%20Master\Dropbox\Arel\Material%20Master\Clay%20Material\Inspection%20Checklist\MCLQ0002.xlsx" TargetMode="External"/><Relationship Id="rId224" Type="http://schemas.openxmlformats.org/officeDocument/2006/relationships/hyperlink" Target="file:///\\Mac\Home\Dropbox\Arel\Material%20Master\Clay%20Material\Spec%20Sheets\8.%20TE%20Spec%20-%20Ceramic%20Tiles%20(EN%2014411).xlsx" TargetMode="External"/><Relationship Id="rId245" Type="http://schemas.openxmlformats.org/officeDocument/2006/relationships/hyperlink" Target="file:///\\Mac\Home\Dropbox\Arel\Material%20Master\Dropbox\Arel\Material%20Master\Clay%20Material\PO%20Terms%20and%20Conditions\6.%20Terms%20&amp;%20Conditions%20-%20Ceramic%20Tiles.xlsx" TargetMode="External"/><Relationship Id="rId266" Type="http://schemas.openxmlformats.org/officeDocument/2006/relationships/hyperlink" Target="file:///\\Mac\Home\Dropbox\Arel\Material%20Master\Dropbox\Arel\Material%20Master\Clay%20Material\Storage%20method\MCLS0002.xlsx" TargetMode="External"/><Relationship Id="rId287" Type="http://schemas.openxmlformats.org/officeDocument/2006/relationships/hyperlink" Target="file:///\\Mac\Home\Dropbox\Arel\Material%20Master\Dropbox\Arel\Material%20Master\Clay%20Material\Inspection%20Checklist\MCLQ0002.xlsx" TargetMode="External"/><Relationship Id="rId410" Type="http://schemas.openxmlformats.org/officeDocument/2006/relationships/comments" Target="../comments1.xml"/><Relationship Id="rId30" Type="http://schemas.openxmlformats.org/officeDocument/2006/relationships/hyperlink" Target="file:///\\Mac\Home\Dropbox\Arel\Material%20Master\Dropbox\Arel\Material%20Master\Clay%20Material\Storage%20method\MCLS0002.xlsx" TargetMode="External"/><Relationship Id="rId105" Type="http://schemas.openxmlformats.org/officeDocument/2006/relationships/hyperlink" Target="file:///\\Mac\Home\Dropbox\Arel\Material%20Master\Dropbox\Arel\Material%20Master\Clay%20Material\PO%20Terms%20and%20Conditions\6.%20Terms%20&amp;%20Conditions%20-%20Ceramic%20Tiles.xlsx" TargetMode="External"/><Relationship Id="rId126" Type="http://schemas.openxmlformats.org/officeDocument/2006/relationships/hyperlink" Target="file:///\\Mac\Home\Dropbox\Arel\Material%20Master\Dropbox\Arel\Material%20Master\Clay%20Material\Storage%20method\MCLS0002.xlsx" TargetMode="External"/><Relationship Id="rId147" Type="http://schemas.openxmlformats.org/officeDocument/2006/relationships/hyperlink" Target="file:///\\Mac\Home\Dropbox\Arel\Material%20Master\Dropbox\Arel\Material%20Master\Clay%20Material\Inspection%20Checklist\MCLQ0002.xlsx" TargetMode="External"/><Relationship Id="rId168" Type="http://schemas.openxmlformats.org/officeDocument/2006/relationships/hyperlink" Target="file:///\\Mac\Home\Downloads\Spec%20Sheets\8.%20TE%20Spec%20-%20Ceramic%20Tiles%20(EN%2014411).xlsx" TargetMode="External"/><Relationship Id="rId312" Type="http://schemas.openxmlformats.org/officeDocument/2006/relationships/hyperlink" Target="file:///\\Mac\Home\Dropbox\Arel\Material%20Master\Clay%20Material\Spec%20Sheets\8.%20TE%20Spec%20-%20Ceramic%20Tiles%20(EN%2014411).xlsx" TargetMode="External"/><Relationship Id="rId333" Type="http://schemas.openxmlformats.org/officeDocument/2006/relationships/hyperlink" Target="file:///\\Mac\Home\Downloads\PO%20Terms%20and%20Conditions\2.%20Terms%20&amp;%20Conditions%20-%20Perforated%20Clay%20Bricks.xlsx" TargetMode="External"/><Relationship Id="rId354" Type="http://schemas.openxmlformats.org/officeDocument/2006/relationships/hyperlink" Target="file:///\\Mac\Home\Downloads\Storage%20method\MCLS0003.xlsx" TargetMode="External"/><Relationship Id="rId51" Type="http://schemas.openxmlformats.org/officeDocument/2006/relationships/hyperlink" Target="file:///\\Mac\Home\Downloads\Inspection%20Checklist\MCLQ0002.xlsx" TargetMode="External"/><Relationship Id="rId72" Type="http://schemas.openxmlformats.org/officeDocument/2006/relationships/hyperlink" Target="file:///\\Mac\Home\Dropbox\Arel\Material%20Master\Clay%20Material\Spec%20Sheets\8.%20TE%20Spec%20-%20Ceramic%20Tiles%20(EN%2014411).xlsx" TargetMode="External"/><Relationship Id="rId93" Type="http://schemas.openxmlformats.org/officeDocument/2006/relationships/hyperlink" Target="file:///\\Mac\Home\Dropbox\Arel\Material%20Master\Dropbox\Arel\Material%20Master\Clay%20Material\PO%20Terms%20and%20Conditions\6.%20Terms%20&amp;%20Conditions%20-%20Ceramic%20Tiles.xlsx" TargetMode="External"/><Relationship Id="rId189" Type="http://schemas.openxmlformats.org/officeDocument/2006/relationships/hyperlink" Target="file:///\\Mac\Home\Downloads\PO%20Terms%20and%20Conditions\6.%20Terms%20&amp;%20Conditions%20-%20Ceramic%20Tiles.xlsx" TargetMode="External"/><Relationship Id="rId375" Type="http://schemas.openxmlformats.org/officeDocument/2006/relationships/hyperlink" Target="file:///\\Mac\Home\Downloads\Spec%20Sheets\7.%20TE%20Spec%20-%20Terracotta%20Flooring%20Tiles.xlsx" TargetMode="External"/><Relationship Id="rId396" Type="http://schemas.openxmlformats.org/officeDocument/2006/relationships/hyperlink" Target="file:///\\Mac\Home\Downloads\PO%20Terms%20and%20Conditions\1.%20Terms%20&amp;%20Conditions%20-%20Solid%20Clay%20Bricks.xlsx" TargetMode="External"/><Relationship Id="rId3" Type="http://schemas.openxmlformats.org/officeDocument/2006/relationships/hyperlink" Target="file:///\\Mac\Home\Downloads\Inspection%20Checklist\MCLQ0001.xlsx" TargetMode="External"/><Relationship Id="rId214" Type="http://schemas.openxmlformats.org/officeDocument/2006/relationships/hyperlink" Target="file:///\\Mac\Home\Downloads\Storage%20method\MCLS0002.xlsx" TargetMode="External"/><Relationship Id="rId235" Type="http://schemas.openxmlformats.org/officeDocument/2006/relationships/hyperlink" Target="file:///\\Mac\Home\Dropbox\Arel\Material%20Master\Dropbox\Arel\Material%20Master\Clay%20Material\Inspection%20Checklist\MCLQ0002.xlsx" TargetMode="External"/><Relationship Id="rId256" Type="http://schemas.openxmlformats.org/officeDocument/2006/relationships/hyperlink" Target="file:///\\Mac\Home\Dropbox\Arel\Material%20Master\Clay%20Material\Spec%20Sheets\8.%20TE%20Spec%20-%20Ceramic%20Tiles%20(EN%2014411).xlsx" TargetMode="External"/><Relationship Id="rId277" Type="http://schemas.openxmlformats.org/officeDocument/2006/relationships/hyperlink" Target="file:///\\Mac\Home\Dropbox\Arel\Material%20Master\Dropbox\Arel\Material%20Master\Clay%20Material\PO%20Terms%20and%20Conditions\6.%20Terms%20&amp;%20Conditions%20-%20Ceramic%20Tiles.xlsx" TargetMode="External"/><Relationship Id="rId298" Type="http://schemas.openxmlformats.org/officeDocument/2006/relationships/hyperlink" Target="file:///\\Mac\Home\Dropbox\Arel\Material%20Master\Dropbox\Arel\Material%20Master\Clay%20Material\Storage%20method\MCLS0002.xlsx" TargetMode="External"/><Relationship Id="rId400" Type="http://schemas.openxmlformats.org/officeDocument/2006/relationships/hyperlink" Target="file:///\\Mac\Home\Downloads\PO%20Terms%20and%20Conditions\2.%20Terms%20&amp;%20Conditions%20-%20Perforated%20Clay%20Bricks.xlsx" TargetMode="External"/><Relationship Id="rId116" Type="http://schemas.openxmlformats.org/officeDocument/2006/relationships/hyperlink" Target="file:///\\Mac\Home\Dropbox\Arel\Material%20Master\Clay%20Material\Spec%20Sheets\8.%20TE%20Spec%20-%20Ceramic%20Tiles%20(EN%2014411).xlsx" TargetMode="External"/><Relationship Id="rId137" Type="http://schemas.openxmlformats.org/officeDocument/2006/relationships/hyperlink" Target="file:///\\Mac\Home\Dropbox\Arel\Material%20Master\Dropbox\Arel\Material%20Master\Clay%20Material\PO%20Terms%20and%20Conditions\6.%20Terms%20&amp;%20Conditions%20-%20Ceramic%20Tiles.xlsx" TargetMode="External"/><Relationship Id="rId158" Type="http://schemas.openxmlformats.org/officeDocument/2006/relationships/hyperlink" Target="file:///\\Mac\Home\Downloads\Storage%20method\MCLS0002.xlsx" TargetMode="External"/><Relationship Id="rId302" Type="http://schemas.openxmlformats.org/officeDocument/2006/relationships/hyperlink" Target="file:///\\Mac\Home\Dropbox\Arel\Material%20Master\Dropbox\Arel\Material%20Master\Clay%20Material\Storage%20method\MCLS0002.xlsx" TargetMode="External"/><Relationship Id="rId323" Type="http://schemas.openxmlformats.org/officeDocument/2006/relationships/hyperlink" Target="file:///\\Mac\Home\Downloads\Inspection%20Checklist\MCLQ0003.xlsx" TargetMode="External"/><Relationship Id="rId344" Type="http://schemas.openxmlformats.org/officeDocument/2006/relationships/hyperlink" Target="file:///\\Mac\Home\Downloads\Spec%20Sheets\3.%20TE%20Spec-%20Wirecut%20Bricks.xlsx" TargetMode="External"/><Relationship Id="rId20" Type="http://schemas.openxmlformats.org/officeDocument/2006/relationships/hyperlink" Target="file:///\\Mac\Home\Dropbox\Arel\Material%20Master\Clay%20Material\Spec%20Sheets\8.%20TE%20Spec%20-%20Ceramic%20Tiles%20(EN%2014411).xlsx" TargetMode="External"/><Relationship Id="rId41" Type="http://schemas.openxmlformats.org/officeDocument/2006/relationships/hyperlink" Target="file:///\\Mac\Home\Downloads\PO%20Terms%20and%20Conditions\6.%20Terms%20&amp;%20Conditions%20-%20Ceramic%20Tiles.xlsx" TargetMode="External"/><Relationship Id="rId62" Type="http://schemas.openxmlformats.org/officeDocument/2006/relationships/hyperlink" Target="file:///\\Mac\Home\Dropbox\Arel\Material%20Master\Dropbox\Arel\Material%20Master\Clay%20Material\Storage%20method\MCLS0002.xlsx" TargetMode="External"/><Relationship Id="rId83" Type="http://schemas.openxmlformats.org/officeDocument/2006/relationships/hyperlink" Target="file:///\\Mac\Home\Dropbox\Arel\Material%20Master\Dropbox\Arel\Material%20Master\Clay%20Material\Inspection%20Checklist\MCLQ0002.xlsx" TargetMode="External"/><Relationship Id="rId179" Type="http://schemas.openxmlformats.org/officeDocument/2006/relationships/hyperlink" Target="file:///\\Mac\Home\Downloads\Inspection%20Checklist\MCLQ0002.xlsx" TargetMode="External"/><Relationship Id="rId365" Type="http://schemas.openxmlformats.org/officeDocument/2006/relationships/hyperlink" Target="file:///\\Mac\Home\Downloads\Storage%20method\MCLS0004.xlsx" TargetMode="External"/><Relationship Id="rId386" Type="http://schemas.openxmlformats.org/officeDocument/2006/relationships/hyperlink" Target="file:///\\Mac\Home\Downloads\Inspection%20Checklist\MCLQ0006.xlsx" TargetMode="External"/><Relationship Id="rId190" Type="http://schemas.openxmlformats.org/officeDocument/2006/relationships/hyperlink" Target="file:///\\Mac\Home\Downloads\Storage%20method\MCLS0002.xlsx" TargetMode="External"/><Relationship Id="rId204" Type="http://schemas.openxmlformats.org/officeDocument/2006/relationships/hyperlink" Target="file:///\\Mac\Home\Downloads\Spec%20Sheets\8.%20TE%20Spec%20-%20Ceramic%20Tiles%20(EN%2014411).xlsx" TargetMode="External"/><Relationship Id="rId225" Type="http://schemas.openxmlformats.org/officeDocument/2006/relationships/hyperlink" Target="file:///\\Mac\Home\Dropbox\Arel\Material%20Master\Dropbox\Arel\Material%20Master\Clay%20Material\PO%20Terms%20and%20Conditions\6.%20Terms%20&amp;%20Conditions%20-%20Ceramic%20Tiles.xlsx" TargetMode="External"/><Relationship Id="rId246" Type="http://schemas.openxmlformats.org/officeDocument/2006/relationships/hyperlink" Target="file:///\\Mac\Home\Dropbox\Arel\Material%20Master\Dropbox\Arel\Material%20Master\Clay%20Material\Storage%20method\MCLS0002.xlsx" TargetMode="External"/><Relationship Id="rId267" Type="http://schemas.openxmlformats.org/officeDocument/2006/relationships/hyperlink" Target="file:///\\Mac\Home\Dropbox\Arel\Material%20Master\Dropbox\Arel\Material%20Master\Clay%20Material\Inspection%20Checklist\MCLQ0002.xlsx" TargetMode="External"/><Relationship Id="rId288" Type="http://schemas.openxmlformats.org/officeDocument/2006/relationships/hyperlink" Target="file:///\\Mac\Home\Dropbox\Arel\Material%20Master\Clay%20Material\Spec%20Sheets\8.%20TE%20Spec%20-%20Ceramic%20Tiles%20(EN%2014411).xlsx" TargetMode="External"/><Relationship Id="rId106" Type="http://schemas.openxmlformats.org/officeDocument/2006/relationships/hyperlink" Target="file:///\\Mac\Home\Dropbox\Arel\Material%20Master\Dropbox\Arel\Material%20Master\Clay%20Material\Storage%20method\MCLS0002.xlsx" TargetMode="External"/><Relationship Id="rId127" Type="http://schemas.openxmlformats.org/officeDocument/2006/relationships/hyperlink" Target="file:///\\Mac\Home\Dropbox\Arel\Material%20Master\Dropbox\Arel\Material%20Master\Clay%20Material\Inspection%20Checklist\MCLQ0002.xlsx" TargetMode="External"/><Relationship Id="rId313" Type="http://schemas.openxmlformats.org/officeDocument/2006/relationships/hyperlink" Target="file:///\\Mac\Home\Dropbox\Arel\Material%20Master\Dropbox\Arel\Material%20Master\Clay%20Material\PO%20Terms%20and%20Conditions\6.%20Terms%20&amp;%20Conditions%20-%20Ceramic%20Tiles.xlsx" TargetMode="External"/><Relationship Id="rId10" Type="http://schemas.openxmlformats.org/officeDocument/2006/relationships/hyperlink" Target="file:///\\Mac\Home\Downloads\Quantity%20Evaluation\MCLE0001.xlsx" TargetMode="External"/><Relationship Id="rId31" Type="http://schemas.openxmlformats.org/officeDocument/2006/relationships/hyperlink" Target="file:///\\Mac\Home\Dropbox\Arel\Material%20Master\Dropbox\Arel\Material%20Master\Clay%20Material\Inspection%20Checklist\MCLQ0002.xlsx" TargetMode="External"/><Relationship Id="rId52" Type="http://schemas.openxmlformats.org/officeDocument/2006/relationships/hyperlink" Target="file:///\\Mac\Home\Downloads\Spec%20Sheets\8.%20TE%20Spec%20-%20Ceramic%20Tiles%20(EN%2014411).xlsx" TargetMode="External"/><Relationship Id="rId73" Type="http://schemas.openxmlformats.org/officeDocument/2006/relationships/hyperlink" Target="file:///\\Mac\Home\Downloads\PO%20Terms%20and%20Conditions\6.%20Terms%20&amp;%20Conditions%20-%20Ceramic%20Tiles.xlsx" TargetMode="External"/><Relationship Id="rId94" Type="http://schemas.openxmlformats.org/officeDocument/2006/relationships/hyperlink" Target="file:///\\Mac\Home\Dropbox\Arel\Material%20Master\Dropbox\Arel\Material%20Master\Clay%20Material\Storage%20method\MCLS0002.xlsx" TargetMode="External"/><Relationship Id="rId148" Type="http://schemas.openxmlformats.org/officeDocument/2006/relationships/hyperlink" Target="file:///\\Mac\Home\Dropbox\Arel\Material%20Master\Clay%20Material\Spec%20Sheets\8.%20TE%20Spec%20-%20Ceramic%20Tiles%20(EN%2014411).xlsx" TargetMode="External"/><Relationship Id="rId169" Type="http://schemas.openxmlformats.org/officeDocument/2006/relationships/hyperlink" Target="file:///\\Mac\Home\Downloads\PO%20Terms%20and%20Conditions\6.%20Terms%20&amp;%20Conditions%20-%20Ceramic%20Tiles.xlsx" TargetMode="External"/><Relationship Id="rId334" Type="http://schemas.openxmlformats.org/officeDocument/2006/relationships/hyperlink" Target="file:///\\Mac\Home\Downloads\Storage%20method\MCLS0003.xlsx" TargetMode="External"/><Relationship Id="rId355" Type="http://schemas.openxmlformats.org/officeDocument/2006/relationships/hyperlink" Target="file:///\\Mac\Home\Downloads\Inspection%20Checklist\MCLQ0003.xlsx" TargetMode="External"/><Relationship Id="rId376" Type="http://schemas.openxmlformats.org/officeDocument/2006/relationships/hyperlink" Target="file:///\\Mac\Home\Downloads\PO%20Terms%20and%20Conditions\4.%20Terms%20&amp;%20Conditions%20-%20Terracota%20Flooring%20Tiles.xlsx" TargetMode="External"/><Relationship Id="rId397" Type="http://schemas.openxmlformats.org/officeDocument/2006/relationships/hyperlink" Target="file:///\\Mac\Home\Downloads\Storage%20method\MCLS0003.xlsx" TargetMode="External"/><Relationship Id="rId4" Type="http://schemas.openxmlformats.org/officeDocument/2006/relationships/hyperlink" Target="file:///\\Mac\Home\Downloads\Quantity%20Evaluation\MCLE0001.xlsx" TargetMode="External"/><Relationship Id="rId180" Type="http://schemas.openxmlformats.org/officeDocument/2006/relationships/hyperlink" Target="file:///\\Mac\Home\Downloads\Spec%20Sheets\8.%20TE%20Spec%20-%20Ceramic%20Tiles%20(EN%2014411).xlsx" TargetMode="External"/><Relationship Id="rId215" Type="http://schemas.openxmlformats.org/officeDocument/2006/relationships/hyperlink" Target="file:///\\Mac\Home\Downloads\Inspection%20Checklist\MCLQ0002.xlsx" TargetMode="External"/><Relationship Id="rId236" Type="http://schemas.openxmlformats.org/officeDocument/2006/relationships/hyperlink" Target="file:///\\Mac\Home\Dropbox\Arel\Material%20Master\Clay%20Material\Spec%20Sheets\8.%20TE%20Spec%20-%20Ceramic%20Tiles%20(EN%2014411).xlsx" TargetMode="External"/><Relationship Id="rId257" Type="http://schemas.openxmlformats.org/officeDocument/2006/relationships/hyperlink" Target="file:///\\Mac\Home\Dropbox\Arel\Material%20Master\Dropbox\Arel\Material%20Master\Clay%20Material\PO%20Terms%20and%20Conditions\6.%20Terms%20&amp;%20Conditions%20-%20Ceramic%20Tiles.xlsx" TargetMode="External"/><Relationship Id="rId278" Type="http://schemas.openxmlformats.org/officeDocument/2006/relationships/hyperlink" Target="file:///\\Mac\Home\Dropbox\Arel\Material%20Master\Dropbox\Arel\Material%20Master\Clay%20Material\Storage%20method\MCLS0002.xlsx" TargetMode="External"/><Relationship Id="rId401" Type="http://schemas.openxmlformats.org/officeDocument/2006/relationships/hyperlink" Target="file:///\\Mac\Home\Downloads\Storage%20method\MCLS0003.xlsx" TargetMode="External"/><Relationship Id="rId303" Type="http://schemas.openxmlformats.org/officeDocument/2006/relationships/hyperlink" Target="file:///\\Mac\Home\Dropbox\Arel\Material%20Master\Dropbox\Arel\Material%20Master\Clay%20Material\Inspection%20Checklist\MCLQ0002.xlsx" TargetMode="External"/><Relationship Id="rId42" Type="http://schemas.openxmlformats.org/officeDocument/2006/relationships/hyperlink" Target="file:///\\Mac\Home\Downloads\Storage%20method\MCLS0002.xlsx" TargetMode="External"/><Relationship Id="rId84" Type="http://schemas.openxmlformats.org/officeDocument/2006/relationships/hyperlink" Target="file:///\\Mac\Home\Dropbox\Arel\Material%20Master\Clay%20Material\Spec%20Sheets\8.%20TE%20Spec%20-%20Ceramic%20Tiles%20(EN%2014411).xlsx" TargetMode="External"/><Relationship Id="rId138" Type="http://schemas.openxmlformats.org/officeDocument/2006/relationships/hyperlink" Target="file:///\\Mac\Home\Dropbox\Arel\Material%20Master\Dropbox\Arel\Material%20Master\Clay%20Material\Storage%20method\MCLS0002.xlsx" TargetMode="External"/><Relationship Id="rId345" Type="http://schemas.openxmlformats.org/officeDocument/2006/relationships/hyperlink" Target="file:///\\Mac\Home\Downloads\PO%20Terms%20and%20Conditions\2.%20Terms%20&amp;%20Conditions%20-%20Perforated%20Clay%20Bricks.xlsx" TargetMode="External"/><Relationship Id="rId387" Type="http://schemas.openxmlformats.org/officeDocument/2006/relationships/hyperlink" Target="file:///\\Mac\Home\Downloads\Spec%20Sheets\7.%20TE%20Spec%20-%20Terracotta%20Flooring%20Tiles.xlsx" TargetMode="External"/><Relationship Id="rId191" Type="http://schemas.openxmlformats.org/officeDocument/2006/relationships/hyperlink" Target="file:///\\Mac\Home\Downloads\Inspection%20Checklist\MCLQ0002.xlsx" TargetMode="External"/><Relationship Id="rId205" Type="http://schemas.openxmlformats.org/officeDocument/2006/relationships/hyperlink" Target="file:///\\Mac\Home\Downloads\PO%20Terms%20and%20Conditions\6.%20Terms%20&amp;%20Conditions%20-%20Ceramic%20Tiles.xlsx" TargetMode="External"/><Relationship Id="rId247" Type="http://schemas.openxmlformats.org/officeDocument/2006/relationships/hyperlink" Target="file:///\\Mac\Home\Dropbox\Arel\Material%20Master\Dropbox\Arel\Material%20Master\Clay%20Material\Inspection%20Checklist\MCLQ0002.xlsx" TargetMode="External"/><Relationship Id="rId107" Type="http://schemas.openxmlformats.org/officeDocument/2006/relationships/hyperlink" Target="file:///\\Mac\Home\Dropbox\Arel\Material%20Master\Dropbox\Arel\Material%20Master\Clay%20Material\Inspection%20Checklist\MCLQ0002.xlsx" TargetMode="External"/><Relationship Id="rId289" Type="http://schemas.openxmlformats.org/officeDocument/2006/relationships/hyperlink" Target="file:///\\Mac\Home\Dropbox\Arel\Material%20Master\Dropbox\Arel\Material%20Master\Clay%20Material\PO%20Terms%20and%20Conditions\6.%20Terms%20&amp;%20Conditions%20-%20Ceramic%20Tiles.xlsx" TargetMode="External"/><Relationship Id="rId11" Type="http://schemas.openxmlformats.org/officeDocument/2006/relationships/hyperlink" Target="file:///\\Mac\Home\Downloads\Storage%20method\MCLS0001.xlsx" TargetMode="External"/><Relationship Id="rId53" Type="http://schemas.openxmlformats.org/officeDocument/2006/relationships/hyperlink" Target="file:///\\Mac\Home\Dropbox\Arel\Material%20Master\Dropbox\Arel\Material%20Master\Clay%20Material\PO%20Terms%20and%20Conditions\6.%20Terms%20&amp;%20Conditions%20-%20Ceramic%20Tiles.xlsx" TargetMode="External"/><Relationship Id="rId149" Type="http://schemas.openxmlformats.org/officeDocument/2006/relationships/hyperlink" Target="file:///\\Mac\Home\Dropbox\Arel\Material%20Master\Dropbox\Arel\Material%20Master\Clay%20Material\PO%20Terms%20and%20Conditions\6.%20Terms%20&amp;%20Conditions%20-%20Ceramic%20Tiles.xlsx" TargetMode="External"/><Relationship Id="rId314" Type="http://schemas.openxmlformats.org/officeDocument/2006/relationships/hyperlink" Target="file:///\\Mac\Home\Dropbox\Arel\Material%20Master\Dropbox\Arel\Material%20Master\Clay%20Material\Storage%20method\MCLS0002.xlsx" TargetMode="External"/><Relationship Id="rId356" Type="http://schemas.openxmlformats.org/officeDocument/2006/relationships/hyperlink" Target="file:///\\Mac\Home\Downloads\Spec%20Sheets\3.%20TE%20Spec-%20Wirecut%20Bricks.xlsx" TargetMode="External"/><Relationship Id="rId398" Type="http://schemas.openxmlformats.org/officeDocument/2006/relationships/hyperlink" Target="file:///\\Mac\Home\Downloads\Inspection%20Checklist\MCLQ0003.xlsx" TargetMode="External"/><Relationship Id="rId95" Type="http://schemas.openxmlformats.org/officeDocument/2006/relationships/hyperlink" Target="file:///\\Mac\Home\Dropbox\Arel\Material%20Master\Dropbox\Arel\Material%20Master\Clay%20Material\Inspection%20Checklist\MCLQ0002.xlsx" TargetMode="External"/><Relationship Id="rId160" Type="http://schemas.openxmlformats.org/officeDocument/2006/relationships/hyperlink" Target="file:///\\Mac\Home\Downloads\Spec%20Sheets\8.%20TE%20Spec%20-%20Ceramic%20Tiles%20(EN%2014411).xlsx" TargetMode="External"/><Relationship Id="rId216" Type="http://schemas.openxmlformats.org/officeDocument/2006/relationships/hyperlink" Target="file:///\\Mac\Home\Downloads\Spec%20Sheets\8.%20TE%20Spec%20-%20Ceramic%20Tiles%20(EN%2014411).xlsx" TargetMode="External"/><Relationship Id="rId258" Type="http://schemas.openxmlformats.org/officeDocument/2006/relationships/hyperlink" Target="file:///\\Mac\Home\Dropbox\Arel\Material%20Master\Dropbox\Arel\Material%20Master\Clay%20Material\Storage%20method\MCLS0002.xlsx" TargetMode="External"/><Relationship Id="rId22" Type="http://schemas.openxmlformats.org/officeDocument/2006/relationships/hyperlink" Target="file:///\\Mac\Home\Dropbox\Arel\Material%20Master\Dropbox\Arel\Material%20Master\Clay%20Material\Storage%20method\MCLS0002.xlsx" TargetMode="External"/><Relationship Id="rId64" Type="http://schemas.openxmlformats.org/officeDocument/2006/relationships/hyperlink" Target="file:///\\Mac\Home\Dropbox\Arel\Material%20Master\Clay%20Material\Spec%20Sheets\8.%20TE%20Spec%20-%20Ceramic%20Tiles%20(EN%2014411).xlsx" TargetMode="External"/><Relationship Id="rId118" Type="http://schemas.openxmlformats.org/officeDocument/2006/relationships/hyperlink" Target="file:///\\Mac\Home\Dropbox\Arel\Material%20Master\Dropbox\Arel\Material%20Master\Clay%20Material\Storage%20method\MCLS0002.xlsx" TargetMode="External"/><Relationship Id="rId325" Type="http://schemas.openxmlformats.org/officeDocument/2006/relationships/hyperlink" Target="file:///\\Mac\Home\Downloads\PO%20Terms%20and%20Conditions\2.%20Terms%20&amp;%20Conditions%20-%20Perforated%20Clay%20Bricks.xlsx" TargetMode="External"/><Relationship Id="rId367" Type="http://schemas.openxmlformats.org/officeDocument/2006/relationships/hyperlink" Target="file:///\\Mac\Home\Downloads\Spec%20Sheets\6.%20TE%20Spec%20-%20Terracotta%20Roofing%20tiles.xlsx" TargetMode="External"/><Relationship Id="rId171" Type="http://schemas.openxmlformats.org/officeDocument/2006/relationships/hyperlink" Target="file:///\\Mac\Home\Downloads\Inspection%20Checklist\MCLQ0002.xlsx" TargetMode="External"/><Relationship Id="rId227" Type="http://schemas.openxmlformats.org/officeDocument/2006/relationships/hyperlink" Target="file:///\\Mac\Home\Dropbox\Arel\Material%20Master\Dropbox\Arel\Material%20Master\Clay%20Material\Inspection%20Checklist\MCLQ0002.xlsx" TargetMode="External"/><Relationship Id="rId269" Type="http://schemas.openxmlformats.org/officeDocument/2006/relationships/hyperlink" Target="file:///\\Mac\Home\Dropbox\Arel\Material%20Master\Dropbox\Arel\Material%20Master\Clay%20Material\PO%20Terms%20and%20Conditions\6.%20Terms%20&amp;%20Conditions%20-%20Ceramic%20Tiles.xlsx" TargetMode="External"/><Relationship Id="rId33" Type="http://schemas.openxmlformats.org/officeDocument/2006/relationships/hyperlink" Target="file:///\\Mac\Home\Dropbox\Arel\Material%20Master\Dropbox\Arel\Material%20Master\Clay%20Material\PO%20Terms%20and%20Conditions\6.%20Terms%20&amp;%20Conditions%20-%20Ceramic%20Tiles.xlsx" TargetMode="External"/><Relationship Id="rId129" Type="http://schemas.openxmlformats.org/officeDocument/2006/relationships/hyperlink" Target="file:///\\Mac\Home\Dropbox\Arel\Material%20Master\Dropbox\Arel\Material%20Master\Clay%20Material\PO%20Terms%20and%20Conditions\6.%20Terms%20&amp;%20Conditions%20-%20Ceramic%20Tiles.xlsx" TargetMode="External"/><Relationship Id="rId280" Type="http://schemas.openxmlformats.org/officeDocument/2006/relationships/hyperlink" Target="file:///\\Mac\Home\Dropbox\Arel\Material%20Master\Clay%20Material\Spec%20Sheets\8.%20TE%20Spec%20-%20Ceramic%20Tiles%20(EN%2014411).xlsx" TargetMode="External"/><Relationship Id="rId336" Type="http://schemas.openxmlformats.org/officeDocument/2006/relationships/hyperlink" Target="file:///\\Mac\Home\Downloads\Spec%20Sheets\3.%20TE%20Spec-%20Wirecut%20Bricks.xlsx" TargetMode="External"/><Relationship Id="rId75" Type="http://schemas.openxmlformats.org/officeDocument/2006/relationships/hyperlink" Target="file:///\\Mac\Home\Downloads\Inspection%20Checklist\MCLQ0002.xlsx" TargetMode="External"/><Relationship Id="rId140" Type="http://schemas.openxmlformats.org/officeDocument/2006/relationships/hyperlink" Target="file:///\\Mac\Home\Dropbox\Arel\Material%20Master\Clay%20Material\Spec%20Sheets\8.%20TE%20Spec%20-%20Ceramic%20Tiles%20(EN%2014411).xlsx" TargetMode="External"/><Relationship Id="rId182" Type="http://schemas.openxmlformats.org/officeDocument/2006/relationships/hyperlink" Target="file:///\\Mac\Home\Downloads\Storage%20method\MCLS0002.xlsx" TargetMode="External"/><Relationship Id="rId378" Type="http://schemas.openxmlformats.org/officeDocument/2006/relationships/hyperlink" Target="file:///\\Mac\Home\Downloads\Inspection%20Checklist\MCLQ0006.xlsx" TargetMode="External"/><Relationship Id="rId403" Type="http://schemas.openxmlformats.org/officeDocument/2006/relationships/hyperlink" Target="file:///\\Mac\Home\Downloads\Spec%20Sheets\3.%20TE%20Spec-%20Wirecut%20Bricks.xlsx" TargetMode="External"/><Relationship Id="rId6" Type="http://schemas.openxmlformats.org/officeDocument/2006/relationships/hyperlink" Target="file:///\\Mac\Home\Downloads\Inspection%20Checklist\MCLQ0001.xlsx" TargetMode="External"/><Relationship Id="rId238" Type="http://schemas.openxmlformats.org/officeDocument/2006/relationships/hyperlink" Target="file:///\\Mac\Home\Dropbox\Arel\Material%20Master\Dropbox\Arel\Material%20Master\Clay%20Material\Storage%20method\MCLS0002.xlsx" TargetMode="External"/><Relationship Id="rId291" Type="http://schemas.openxmlformats.org/officeDocument/2006/relationships/hyperlink" Target="file:///\\Mac\Home\Dropbox\Arel\Material%20Master\Dropbox\Arel\Material%20Master\Clay%20Material\Inspection%20Checklist\MCLQ0002.xlsx" TargetMode="External"/><Relationship Id="rId305" Type="http://schemas.openxmlformats.org/officeDocument/2006/relationships/hyperlink" Target="file:///\\Mac\Home\Dropbox\Arel\Material%20Master\Dropbox\Arel\Material%20Master\Clay%20Material\PO%20Terms%20and%20Conditions\6.%20Terms%20&amp;%20Conditions%20-%20Ceramic%20Tiles.xlsx" TargetMode="External"/><Relationship Id="rId347" Type="http://schemas.openxmlformats.org/officeDocument/2006/relationships/hyperlink" Target="file:///\\Mac\Home\Downloads\Inspection%20Checklist\MCLQ0003.xlsx" TargetMode="External"/><Relationship Id="rId44" Type="http://schemas.openxmlformats.org/officeDocument/2006/relationships/hyperlink" Target="file:///\\Mac\Home\Downloads\Spec%20Sheets\8.%20TE%20Spec%20-%20Ceramic%20Tiles%20(EN%2014411).xlsx" TargetMode="External"/><Relationship Id="rId86" Type="http://schemas.openxmlformats.org/officeDocument/2006/relationships/hyperlink" Target="file:///\\Mac\Home\Dropbox\Arel\Material%20Master\Dropbox\Arel\Material%20Master\Clay%20Material\Storage%20method\MCLS0002.xlsx" TargetMode="External"/><Relationship Id="rId151" Type="http://schemas.openxmlformats.org/officeDocument/2006/relationships/hyperlink" Target="file:///\\Mac\Home\Dropbox\Arel\Material%20Master\Dropbox\Arel\Material%20Master\Clay%20Material\Inspection%20Checklist\MCLQ0002.xlsx" TargetMode="External"/><Relationship Id="rId389" Type="http://schemas.openxmlformats.org/officeDocument/2006/relationships/hyperlink" Target="file:///\\Mac\Home\Downloads\Storage%20method\MCLS0004.xlsx" TargetMode="External"/><Relationship Id="rId193" Type="http://schemas.openxmlformats.org/officeDocument/2006/relationships/hyperlink" Target="file:///\\Mac\Home\Downloads\PO%20Terms%20and%20Conditions\6.%20Terms%20&amp;%20Conditions%20-%20Ceramic%20Tiles.xlsx" TargetMode="External"/><Relationship Id="rId207" Type="http://schemas.openxmlformats.org/officeDocument/2006/relationships/hyperlink" Target="file:///\\Mac\Home\Downloads\Inspection%20Checklist\MCLQ0002.xlsx" TargetMode="External"/><Relationship Id="rId249" Type="http://schemas.openxmlformats.org/officeDocument/2006/relationships/hyperlink" Target="file:///\\Mac\Home\Dropbox\Arel\Material%20Master\Dropbox\Arel\Material%20Master\Clay%20Material\PO%20Terms%20and%20Conditions\6.%20Terms%20&amp;%20Conditions%20-%20Ceramic%20Tiles.xlsx" TargetMode="External"/><Relationship Id="rId13" Type="http://schemas.openxmlformats.org/officeDocument/2006/relationships/hyperlink" Target="file:///\\Mac\Home\Downloads\PO%20Terms%20and%20Conditions\6.%20Terms%20&amp;%20Conditions%20-%20Ceramic%20Tiles.xlsx" TargetMode="External"/><Relationship Id="rId109" Type="http://schemas.openxmlformats.org/officeDocument/2006/relationships/hyperlink" Target="file:///\\Mac\Home\Dropbox\Arel\Material%20Master\Dropbox\Arel\Material%20Master\Clay%20Material\PO%20Terms%20and%20Conditions\6.%20Terms%20&amp;%20Conditions%20-%20Ceramic%20Tiles.xlsx" TargetMode="External"/><Relationship Id="rId260" Type="http://schemas.openxmlformats.org/officeDocument/2006/relationships/hyperlink" Target="file:///\\Mac\Home\Dropbox\Arel\Material%20Master\Clay%20Material\Spec%20Sheets\8.%20TE%20Spec%20-%20Ceramic%20Tiles%20(EN%2014411).xlsx" TargetMode="External"/><Relationship Id="rId316" Type="http://schemas.openxmlformats.org/officeDocument/2006/relationships/hyperlink" Target="file:///\\Mac\Home\Dropbox\Arel\Material%20Master\Clay%20Material\Spec%20Sheets\8.%20TE%20Spec%20-%20Ceramic%20Tiles%20(EN%2014411).xlsx" TargetMode="External"/><Relationship Id="rId55" Type="http://schemas.openxmlformats.org/officeDocument/2006/relationships/hyperlink" Target="file:///\\Mac\Home\Dropbox\Arel\Material%20Master\Dropbox\Arel\Material%20Master\Clay%20Material\Inspection%20Checklist\MCLQ0002.xlsx" TargetMode="External"/><Relationship Id="rId97" Type="http://schemas.openxmlformats.org/officeDocument/2006/relationships/hyperlink" Target="file:///\\Mac\Home\Dropbox\Arel\Material%20Master\Dropbox\Arel\Material%20Master\Clay%20Material\PO%20Terms%20and%20Conditions\6.%20Terms%20&amp;%20Conditions%20-%20Ceramic%20Tiles.xlsx" TargetMode="External"/><Relationship Id="rId120" Type="http://schemas.openxmlformats.org/officeDocument/2006/relationships/hyperlink" Target="file:///\\Mac\Home\Dropbox\Arel\Material%20Master\Clay%20Material\Spec%20Sheets\8.%20TE%20Spec%20-%20Ceramic%20Tiles%20(EN%2014411).xlsx" TargetMode="External"/><Relationship Id="rId358" Type="http://schemas.openxmlformats.org/officeDocument/2006/relationships/hyperlink" Target="file:///\\Mac\Home\Downloads\Storage%20method\MCLS0003.xlsx" TargetMode="External"/><Relationship Id="rId162" Type="http://schemas.openxmlformats.org/officeDocument/2006/relationships/hyperlink" Target="file:///\\Mac\Home\Downloads\Storage%20method\MCLS0002.xlsx" TargetMode="External"/><Relationship Id="rId218" Type="http://schemas.openxmlformats.org/officeDocument/2006/relationships/hyperlink" Target="file:///\\Mac\Home\Dropbox\Arel\Material%20Master\Dropbox\Arel\Material%20Master\Clay%20Material\Storage%20method\MCLS0002.xlsx" TargetMode="External"/><Relationship Id="rId271" Type="http://schemas.openxmlformats.org/officeDocument/2006/relationships/hyperlink" Target="file:///\\Mac\Home\Dropbox\Arel\Material%20Master\Dropbox\Arel\Material%20Master\Clay%20Material\Inspection%20Checklist\MCLQ0002.xlsx" TargetMode="External"/><Relationship Id="rId24" Type="http://schemas.openxmlformats.org/officeDocument/2006/relationships/hyperlink" Target="file:///\\Mac\Home\Dropbox\Arel\Material%20Master\Clay%20Material\Spec%20Sheets\8.%20TE%20Spec%20-%20Ceramic%20Tiles%20(EN%2014411).xlsx" TargetMode="External"/><Relationship Id="rId66" Type="http://schemas.openxmlformats.org/officeDocument/2006/relationships/hyperlink" Target="file:///\\Mac\Home\Dropbox\Arel\Material%20Master\Dropbox\Arel\Material%20Master\Clay%20Material\Storage%20method\MCLS0002.xlsx" TargetMode="External"/><Relationship Id="rId131" Type="http://schemas.openxmlformats.org/officeDocument/2006/relationships/hyperlink" Target="file:///\\Mac\Home\Dropbox\Arel\Material%20Master\Dropbox\Arel\Material%20Master\Clay%20Material\Inspection%20Checklist\MCLQ0002.xlsx" TargetMode="External"/><Relationship Id="rId327" Type="http://schemas.openxmlformats.org/officeDocument/2006/relationships/hyperlink" Target="file:///\\Mac\Home\Downloads\Inspection%20Checklist\MCLQ0003.xlsx" TargetMode="External"/><Relationship Id="rId369" Type="http://schemas.openxmlformats.org/officeDocument/2006/relationships/hyperlink" Target="file:///\\Mac\Home\Downloads\Storage%20method\MCLS0004.xlsx" TargetMode="External"/><Relationship Id="rId173" Type="http://schemas.openxmlformats.org/officeDocument/2006/relationships/hyperlink" Target="file:///\\Mac\Home\Downloads\PO%20Terms%20and%20Conditions\6.%20Terms%20&amp;%20Conditions%20-%20Ceramic%20Tiles.xlsx" TargetMode="External"/><Relationship Id="rId229" Type="http://schemas.openxmlformats.org/officeDocument/2006/relationships/hyperlink" Target="file:///\\Mac\Home\Dropbox\Arel\Material%20Master\Dropbox\Arel\Material%20Master\Clay%20Material\PO%20Terms%20and%20Conditions\6.%20Terms%20&amp;%20Conditions%20-%20Ceramic%20Tiles.xlsx" TargetMode="External"/><Relationship Id="rId380" Type="http://schemas.openxmlformats.org/officeDocument/2006/relationships/hyperlink" Target="file:///\\Mac\Home\Downloads\PO%20Terms%20and%20Conditions\4.%20Terms%20&amp;%20Conditions%20-%20Terracota%20Flooring%20Tiles.xlsx" TargetMode="External"/><Relationship Id="rId240" Type="http://schemas.openxmlformats.org/officeDocument/2006/relationships/hyperlink" Target="file:///\\Mac\Home\Dropbox\Arel\Material%20Master\Clay%20Material\Spec%20Sheets\8.%20TE%20Spec%20-%20Ceramic%20Tiles%20(EN%2014411).xlsx" TargetMode="External"/><Relationship Id="rId35" Type="http://schemas.openxmlformats.org/officeDocument/2006/relationships/hyperlink" Target="file:///\\Mac\Home\Dropbox\Arel\Material%20Master\Dropbox\Arel\Material%20Master\Clay%20Material\Inspection%20Checklist\MCLQ0002.xlsx" TargetMode="External"/><Relationship Id="rId77" Type="http://schemas.openxmlformats.org/officeDocument/2006/relationships/hyperlink" Target="file:///\\Mac\Home\Dropbox\Arel\Material%20Master\Dropbox\Arel\Material%20Master\Clay%20Material\PO%20Terms%20and%20Conditions\6.%20Terms%20&amp;%20Conditions%20-%20Ceramic%20Tiles.xlsx" TargetMode="External"/><Relationship Id="rId100" Type="http://schemas.openxmlformats.org/officeDocument/2006/relationships/hyperlink" Target="file:///\\Mac\Home\Dropbox\Arel\Material%20Master\Clay%20Material\Spec%20Sheets\8.%20TE%20Spec%20-%20Ceramic%20Tiles%20(EN%2014411).xlsx" TargetMode="External"/><Relationship Id="rId282" Type="http://schemas.openxmlformats.org/officeDocument/2006/relationships/hyperlink" Target="file:///\\Mac\Home\Dropbox\Arel\Material%20Master\Dropbox\Arel\Material%20Master\Clay%20Material\Storage%20method\MCLS0002.xlsx" TargetMode="External"/><Relationship Id="rId338" Type="http://schemas.openxmlformats.org/officeDocument/2006/relationships/hyperlink" Target="file:///\\Mac\Home\Downloads\Storage%20method\MCLS0003.xlsx" TargetMode="External"/><Relationship Id="rId8" Type="http://schemas.openxmlformats.org/officeDocument/2006/relationships/hyperlink" Target="file:///\\Mac\Home\Downloads\Storage%20method\MCLS0001.xlsx" TargetMode="External"/><Relationship Id="rId142" Type="http://schemas.openxmlformats.org/officeDocument/2006/relationships/hyperlink" Target="file:///\\Mac\Home\Dropbox\Arel\Material%20Master\Dropbox\Arel\Material%20Master\Clay%20Material\Storage%20method\MCLS0002.xlsx" TargetMode="External"/><Relationship Id="rId184" Type="http://schemas.openxmlformats.org/officeDocument/2006/relationships/hyperlink" Target="file:///\\Mac\Home\Downloads\Spec%20Sheets\8.%20TE%20Spec%20-%20Ceramic%20Tiles%20(EN%2014411).xlsx" TargetMode="External"/><Relationship Id="rId391" Type="http://schemas.openxmlformats.org/officeDocument/2006/relationships/hyperlink" Target="file:///\\Mac\Home\Downloads\Spec%20Sheets\4.%20TE%20Spec%20-%20Jali%20Tiles.xlsx" TargetMode="External"/><Relationship Id="rId405" Type="http://schemas.openxmlformats.org/officeDocument/2006/relationships/hyperlink" Target="file:///\\Mac\Home\Downloads\Storage%20method\MCLS0004.xlsx" TargetMode="External"/><Relationship Id="rId251" Type="http://schemas.openxmlformats.org/officeDocument/2006/relationships/hyperlink" Target="file:///\\Mac\Home\Dropbox\Arel\Material%20Master\Dropbox\Arel\Material%20Master\Clay%20Material\Inspection%20Checklist\MCLQ0002.xlsx" TargetMode="External"/><Relationship Id="rId46" Type="http://schemas.openxmlformats.org/officeDocument/2006/relationships/hyperlink" Target="file:///\\Mac\Home\Dropbox\Arel\Material%20Master\Dropbox\Arel\Material%20Master\Clay%20Material\Storage%20method\MCLS0002.xlsx" TargetMode="External"/><Relationship Id="rId293" Type="http://schemas.openxmlformats.org/officeDocument/2006/relationships/hyperlink" Target="file:///\\Mac\Home\Dropbox\Arel\Material%20Master\Dropbox\Arel\Material%20Master\Clay%20Material\PO%20Terms%20and%20Conditions\6.%20Terms%20&amp;%20Conditions%20-%20Ceramic%20Tiles.xlsx" TargetMode="External"/><Relationship Id="rId307" Type="http://schemas.openxmlformats.org/officeDocument/2006/relationships/hyperlink" Target="file:///\\Mac\Home\Dropbox\Arel\Material%20Master\Dropbox\Arel\Material%20Master\Clay%20Material\Inspection%20Checklist\MCLQ0002.xlsx" TargetMode="External"/><Relationship Id="rId349" Type="http://schemas.openxmlformats.org/officeDocument/2006/relationships/hyperlink" Target="file:///\\Mac\Home\Downloads\PO%20Terms%20and%20Conditions\2.%20Terms%20&amp;%20Conditions%20-%20Perforated%20Clay%20Bricks.xlsx" TargetMode="External"/><Relationship Id="rId88" Type="http://schemas.openxmlformats.org/officeDocument/2006/relationships/hyperlink" Target="file:///\\Mac\Home\Dropbox\Arel\Material%20Master\Clay%20Material\Spec%20Sheets\8.%20TE%20Spec%20-%20Ceramic%20Tiles%20(EN%2014411).xlsx" TargetMode="External"/><Relationship Id="rId111" Type="http://schemas.openxmlformats.org/officeDocument/2006/relationships/hyperlink" Target="file:///\\Mac\Home\Dropbox\Arel\Material%20Master\Dropbox\Arel\Material%20Master\Clay%20Material\Inspection%20Checklist\MCLQ0002.xlsx" TargetMode="External"/><Relationship Id="rId153" Type="http://schemas.openxmlformats.org/officeDocument/2006/relationships/hyperlink" Target="file:///\\Mac\Home\Downloads\PO%20Terms%20and%20Conditions\6.%20Terms%20&amp;%20Conditions%20-%20Ceramic%20Tiles.xlsx" TargetMode="External"/><Relationship Id="rId195" Type="http://schemas.openxmlformats.org/officeDocument/2006/relationships/hyperlink" Target="file:///\\Mac\Home\Downloads\Inspection%20Checklist\MCLQ0002.xlsx" TargetMode="External"/><Relationship Id="rId209" Type="http://schemas.openxmlformats.org/officeDocument/2006/relationships/hyperlink" Target="file:///\\Mac\Home\Downloads\PO%20Terms%20and%20Conditions\6.%20Terms%20&amp;%20Conditions%20-%20Ceramic%20Tiles.xlsx" TargetMode="External"/><Relationship Id="rId360" Type="http://schemas.openxmlformats.org/officeDocument/2006/relationships/hyperlink" Target="file:///\\Mac\Home\Downloads\Spec%20Sheets\3.%20TE%20Spec-%20Wirecut%20Bricks.xlsx" TargetMode="External"/><Relationship Id="rId220" Type="http://schemas.openxmlformats.org/officeDocument/2006/relationships/hyperlink" Target="file:///\\Mac\Home\Dropbox\Arel\Material%20Master\Clay%20Material\Spec%20Sheets\8.%20TE%20Spec%20-%20Ceramic%20Tiles%20(EN%2014411).xlsx" TargetMode="External"/><Relationship Id="rId15" Type="http://schemas.openxmlformats.org/officeDocument/2006/relationships/hyperlink" Target="file:///\\Mac\Home\Downloads\Inspection%20Checklist\MCLQ0002.xlsx" TargetMode="External"/><Relationship Id="rId57" Type="http://schemas.openxmlformats.org/officeDocument/2006/relationships/hyperlink" Target="file:///\\Mac\Home\Dropbox\Arel\Material%20Master\Dropbox\Arel\Material%20Master\Clay%20Material\PO%20Terms%20and%20Conditions\6.%20Terms%20&amp;%20Conditions%20-%20Ceramic%20Tiles.xlsx" TargetMode="External"/><Relationship Id="rId262" Type="http://schemas.openxmlformats.org/officeDocument/2006/relationships/hyperlink" Target="file:///\\Mac\Home\Dropbox\Arel\Material%20Master\Dropbox\Arel\Material%20Master\Clay%20Material\Storage%20method\MCLS0002.xlsx" TargetMode="External"/><Relationship Id="rId318" Type="http://schemas.openxmlformats.org/officeDocument/2006/relationships/hyperlink" Target="file:///\\Mac\Home\Downloads\Storage%20method\MCLS0003.xlsx" TargetMode="External"/><Relationship Id="rId99" Type="http://schemas.openxmlformats.org/officeDocument/2006/relationships/hyperlink" Target="file:///\\Mac\Home\Dropbox\Arel\Material%20Master\Dropbox\Arel\Material%20Master\Clay%20Material\Inspection%20Checklist\MCLQ0002.xlsx" TargetMode="External"/><Relationship Id="rId122" Type="http://schemas.openxmlformats.org/officeDocument/2006/relationships/hyperlink" Target="file:///\\Mac\Home\Dropbox\Arel\Material%20Master\Dropbox\Arel\Material%20Master\Clay%20Material\Storage%20method\MCLS0002.xlsx" TargetMode="External"/><Relationship Id="rId164" Type="http://schemas.openxmlformats.org/officeDocument/2006/relationships/hyperlink" Target="file:///\\Mac\Home\Downloads\Spec%20Sheets\8.%20TE%20Spec%20-%20Ceramic%20Tiles%20(EN%2014411).xlsx" TargetMode="External"/><Relationship Id="rId371" Type="http://schemas.openxmlformats.org/officeDocument/2006/relationships/hyperlink" Target="file:///\\Mac\Home\Downloads\Spec%20Sheets\5.%20TE%20Spec%20-%20Ridge%20Tiles.xlsx" TargetMode="External"/><Relationship Id="rId26" Type="http://schemas.openxmlformats.org/officeDocument/2006/relationships/hyperlink" Target="file:///\\Mac\Home\Dropbox\Arel\Material%20Master\Dropbox\Arel\Material%20Master\Clay%20Material\Storage%20method\MCLS0002.xlsx" TargetMode="External"/><Relationship Id="rId231" Type="http://schemas.openxmlformats.org/officeDocument/2006/relationships/hyperlink" Target="file:///\\Mac\Home\Dropbox\Arel\Material%20Master\Dropbox\Arel\Material%20Master\Clay%20Material\Inspection%20Checklist\MCLQ0002.xlsx" TargetMode="External"/><Relationship Id="rId273" Type="http://schemas.openxmlformats.org/officeDocument/2006/relationships/hyperlink" Target="file:///\\Mac\Home\Dropbox\Arel\Material%20Master\Dropbox\Arel\Material%20Master\Clay%20Material\PO%20Terms%20and%20Conditions\6.%20Terms%20&amp;%20Conditions%20-%20Ceramic%20Tiles.xlsx" TargetMode="External"/><Relationship Id="rId329" Type="http://schemas.openxmlformats.org/officeDocument/2006/relationships/hyperlink" Target="file:///\\Mac\Home\Downloads\PO%20Terms%20and%20Conditions\2.%20Terms%20&amp;%20Conditions%20-%20Perforated%20Clay%20Bricks.xlsx" TargetMode="External"/><Relationship Id="rId68" Type="http://schemas.openxmlformats.org/officeDocument/2006/relationships/hyperlink" Target="file:///\\Mac\Home\Dropbox\Arel\Material%20Master\Clay%20Material\Spec%20Sheets\8.%20TE%20Spec%20-%20Ceramic%20Tiles%20(EN%2014411).xlsx" TargetMode="External"/><Relationship Id="rId133" Type="http://schemas.openxmlformats.org/officeDocument/2006/relationships/hyperlink" Target="file:///\\Mac\Home\Dropbox\Arel\Material%20Master\Dropbox\Arel\Material%20Master\Clay%20Material\PO%20Terms%20and%20Conditions\6.%20Terms%20&amp;%20Conditions%20-%20Ceramic%20Tiles.xlsx" TargetMode="External"/><Relationship Id="rId175" Type="http://schemas.openxmlformats.org/officeDocument/2006/relationships/hyperlink" Target="file:///\\Mac\Home\Downloads\Inspection%20Checklist\MCLQ0002.xlsx" TargetMode="External"/><Relationship Id="rId340" Type="http://schemas.openxmlformats.org/officeDocument/2006/relationships/hyperlink" Target="file:///\\Mac\Home\Downloads\Spec%20Sheets\3.%20TE%20Spec-%20Wirecut%20Bricks.xlsx" TargetMode="External"/><Relationship Id="rId200" Type="http://schemas.openxmlformats.org/officeDocument/2006/relationships/hyperlink" Target="file:///\\Mac\Home\Downloads\Spec%20Sheets\8.%20TE%20Spec%20-%20Ceramic%20Tiles%20(EN%2014411).xlsx" TargetMode="External"/><Relationship Id="rId382" Type="http://schemas.openxmlformats.org/officeDocument/2006/relationships/hyperlink" Target="file:///\\Mac\Home\Downloads\Inspection%20Checklist\MCLQ0006.xlsx" TargetMode="External"/><Relationship Id="rId242" Type="http://schemas.openxmlformats.org/officeDocument/2006/relationships/hyperlink" Target="file:///\\Mac\Home\Dropbox\Arel\Material%20Master\Dropbox\Arel\Material%20Master\Clay%20Material\Storage%20method\MCLS0002.xlsx" TargetMode="External"/><Relationship Id="rId284" Type="http://schemas.openxmlformats.org/officeDocument/2006/relationships/hyperlink" Target="file:///\\Mac\Home\Dropbox\Arel\Material%20Master\Clay%20Material\Spec%20Sheets\8.%20TE%20Spec%20-%20Ceramic%20Tiles%20(EN%2014411).xlsx" TargetMode="External"/><Relationship Id="rId37" Type="http://schemas.openxmlformats.org/officeDocument/2006/relationships/hyperlink" Target="file:///\\Mac\Home\Dropbox\Arel\Material%20Master\Dropbox\Arel\Material%20Master\Clay%20Material\PO%20Terms%20and%20Conditions\6.%20Terms%20&amp;%20Conditions%20-%20Ceramic%20Tiles.xlsx" TargetMode="External"/><Relationship Id="rId79" Type="http://schemas.openxmlformats.org/officeDocument/2006/relationships/hyperlink" Target="file:///\\Mac\Home\Dropbox\Arel\Material%20Master\Dropbox\Arel\Material%20Master\Clay%20Material\Inspection%20Checklist\MCLQ0002.xlsx" TargetMode="External"/><Relationship Id="rId102" Type="http://schemas.openxmlformats.org/officeDocument/2006/relationships/hyperlink" Target="file:///\\Mac\Home\Dropbox\Arel\Material%20Master\Dropbox\Arel\Material%20Master\Clay%20Material\Storage%20method\MCLS0002.xlsx" TargetMode="External"/><Relationship Id="rId144" Type="http://schemas.openxmlformats.org/officeDocument/2006/relationships/hyperlink" Target="file:///\\Mac\Home\Dropbox\Arel\Material%20Master\Clay%20Material\Spec%20Sheets\8.%20TE%20Spec%20-%20Ceramic%20Tiles%20(EN%2014411).xlsx" TargetMode="External"/><Relationship Id="rId90" Type="http://schemas.openxmlformats.org/officeDocument/2006/relationships/hyperlink" Target="file:///\\Mac\Home\Dropbox\Arel\Material%20Master\Dropbox\Arel\Material%20Master\Clay%20Material\Storage%20method\MCLS0002.xlsx" TargetMode="External"/><Relationship Id="rId186" Type="http://schemas.openxmlformats.org/officeDocument/2006/relationships/hyperlink" Target="file:///\\Mac\Home\Downloads\Storage%20method\MCLS0002.xlsx" TargetMode="External"/><Relationship Id="rId351" Type="http://schemas.openxmlformats.org/officeDocument/2006/relationships/hyperlink" Target="file:///\\Mac\Home\Downloads\Inspection%20Checklist\MCLQ0003.xlsx" TargetMode="External"/><Relationship Id="rId393" Type="http://schemas.openxmlformats.org/officeDocument/2006/relationships/hyperlink" Target="file:///\\Mac\Home\Downloads\Storage%20method\MCLS0003.xlsx" TargetMode="External"/><Relationship Id="rId407" Type="http://schemas.openxmlformats.org/officeDocument/2006/relationships/hyperlink" Target="file:///\\Mac\Home\Downloads\Spec%20Sheets\7.%20TE%20Spec%20-%20Terracotta%20Flooring%20Tiles.xlsx" TargetMode="External"/><Relationship Id="rId211" Type="http://schemas.openxmlformats.org/officeDocument/2006/relationships/hyperlink" Target="file:///\\Mac\Home\Downloads\Inspection%20Checklist\MCLQ0002.xlsx" TargetMode="External"/><Relationship Id="rId253" Type="http://schemas.openxmlformats.org/officeDocument/2006/relationships/hyperlink" Target="file:///\\Mac\Home\Dropbox\Arel\Material%20Master\Dropbox\Arel\Material%20Master\Clay%20Material\PO%20Terms%20and%20Conditions\6.%20Terms%20&amp;%20Conditions%20-%20Ceramic%20Tiles.xlsx" TargetMode="External"/><Relationship Id="rId295" Type="http://schemas.openxmlformats.org/officeDocument/2006/relationships/hyperlink" Target="file:///\\Mac\Home\Dropbox\Arel\Material%20Master\Dropbox\Arel\Material%20Master\Clay%20Material\Inspection%20Checklist\MCLQ0002.xlsx" TargetMode="External"/><Relationship Id="rId309" Type="http://schemas.openxmlformats.org/officeDocument/2006/relationships/hyperlink" Target="file:///\\Mac\Home\Dropbox\Arel\Material%20Master\Dropbox\Arel\Material%20Master\Clay%20Material\PO%20Terms%20and%20Conditions\6.%20Terms%20&amp;%20Conditions%20-%20Ceramic%20Til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K27"/>
  <sheetViews>
    <sheetView showGridLines="0" tabSelected="1" zoomScaleNormal="100" workbookViewId="0">
      <selection activeCell="B2" sqref="B2:I3"/>
    </sheetView>
  </sheetViews>
  <sheetFormatPr defaultRowHeight="14.25"/>
  <cols>
    <col min="1" max="1" width="3.28515625" style="38"/>
    <col min="2" max="2" width="9.42578125" style="38"/>
    <col min="3" max="3" width="63.140625" style="38"/>
    <col min="4" max="4" width="7.7109375" style="38"/>
    <col min="5" max="6" width="13.28515625" style="38"/>
    <col min="7" max="8" width="12.5703125" style="38"/>
    <col min="9" max="9" width="7.28515625" style="38"/>
    <col min="10" max="1025" width="12.5703125" style="38"/>
  </cols>
  <sheetData>
    <row r="2" spans="2:9" ht="21.75" customHeight="1">
      <c r="B2" s="8" t="s">
        <v>115</v>
      </c>
      <c r="C2" s="8"/>
      <c r="D2" s="8"/>
      <c r="E2" s="8"/>
      <c r="F2" s="8"/>
      <c r="G2" s="8"/>
      <c r="H2" s="8"/>
      <c r="I2" s="8"/>
    </row>
    <row r="3" spans="2:9" ht="21.75" customHeight="1">
      <c r="B3" s="8"/>
      <c r="C3" s="8"/>
      <c r="D3" s="8"/>
      <c r="E3" s="8"/>
      <c r="F3" s="8"/>
      <c r="G3" s="8"/>
      <c r="H3" s="8"/>
      <c r="I3" s="8"/>
    </row>
    <row r="4" spans="2:9">
      <c r="B4" s="39"/>
      <c r="C4" s="40"/>
      <c r="D4" s="41"/>
      <c r="E4" s="41"/>
      <c r="F4" s="41"/>
      <c r="G4" s="41"/>
      <c r="H4" s="41"/>
      <c r="I4" s="42"/>
    </row>
    <row r="5" spans="2:9">
      <c r="B5" s="43"/>
      <c r="C5" s="44" t="s">
        <v>116</v>
      </c>
      <c r="D5" s="7" t="s">
        <v>117</v>
      </c>
      <c r="E5" s="7"/>
      <c r="F5" s="7"/>
      <c r="G5" s="7"/>
      <c r="H5" s="44"/>
      <c r="I5" s="46"/>
    </row>
    <row r="6" spans="2:9">
      <c r="B6" s="43"/>
      <c r="C6" s="44" t="s">
        <v>118</v>
      </c>
      <c r="D6" s="7"/>
      <c r="E6" s="7"/>
      <c r="F6" s="7"/>
      <c r="G6" s="7"/>
      <c r="H6" s="44"/>
      <c r="I6" s="46"/>
    </row>
    <row r="7" spans="2:9">
      <c r="B7" s="47"/>
      <c r="C7" s="48"/>
      <c r="D7" s="48"/>
      <c r="E7" s="48"/>
      <c r="F7" s="48"/>
      <c r="G7" s="48"/>
      <c r="H7" s="48"/>
      <c r="I7" s="49"/>
    </row>
    <row r="8" spans="2:9" ht="14.25" customHeight="1">
      <c r="B8" s="6" t="s">
        <v>119</v>
      </c>
      <c r="C8" s="6" t="s">
        <v>120</v>
      </c>
      <c r="D8" s="6"/>
      <c r="E8" s="5" t="s">
        <v>85</v>
      </c>
      <c r="F8" s="5"/>
      <c r="G8" s="5"/>
      <c r="H8" s="5"/>
      <c r="I8" s="5"/>
    </row>
    <row r="9" spans="2:9">
      <c r="B9" s="6"/>
      <c r="C9" s="6"/>
      <c r="D9" s="6"/>
      <c r="E9" s="6"/>
      <c r="F9" s="5"/>
      <c r="G9" s="5"/>
      <c r="H9" s="5"/>
      <c r="I9" s="5"/>
    </row>
    <row r="10" spans="2:9">
      <c r="B10" s="50">
        <v>1</v>
      </c>
      <c r="C10" s="51" t="s">
        <v>121</v>
      </c>
      <c r="D10" s="52"/>
      <c r="E10" s="4"/>
      <c r="F10" s="4"/>
      <c r="G10" s="4"/>
      <c r="H10" s="4"/>
      <c r="I10" s="4"/>
    </row>
    <row r="11" spans="2:9">
      <c r="B11" s="50">
        <v>2</v>
      </c>
      <c r="C11" s="51" t="s">
        <v>122</v>
      </c>
      <c r="D11" s="52"/>
      <c r="E11" s="4"/>
      <c r="F11" s="4"/>
      <c r="G11" s="4"/>
      <c r="H11" s="4"/>
      <c r="I11" s="4"/>
    </row>
    <row r="12" spans="2:9">
      <c r="B12" s="50">
        <v>3</v>
      </c>
      <c r="C12" s="51" t="s">
        <v>123</v>
      </c>
      <c r="D12" s="52"/>
      <c r="E12" s="4"/>
      <c r="F12" s="4"/>
      <c r="G12" s="4"/>
      <c r="H12" s="4"/>
      <c r="I12" s="4"/>
    </row>
    <row r="13" spans="2:9">
      <c r="B13" s="50">
        <v>4</v>
      </c>
      <c r="C13" s="51" t="s">
        <v>124</v>
      </c>
      <c r="D13" s="52"/>
      <c r="E13" s="4"/>
      <c r="F13" s="4"/>
      <c r="G13" s="4"/>
      <c r="H13" s="4"/>
      <c r="I13" s="4"/>
    </row>
    <row r="14" spans="2:9" ht="25.5">
      <c r="B14" s="50">
        <v>5</v>
      </c>
      <c r="C14" s="51" t="s">
        <v>125</v>
      </c>
      <c r="D14" s="52"/>
      <c r="E14" s="4"/>
      <c r="F14" s="4"/>
      <c r="G14" s="4"/>
      <c r="H14" s="4"/>
      <c r="I14" s="4"/>
    </row>
    <row r="15" spans="2:9">
      <c r="B15" s="50">
        <v>6</v>
      </c>
      <c r="C15" s="51" t="s">
        <v>126</v>
      </c>
      <c r="D15" s="52"/>
      <c r="E15" s="4"/>
      <c r="F15" s="4"/>
      <c r="G15" s="4"/>
      <c r="H15" s="4"/>
      <c r="I15" s="4"/>
    </row>
    <row r="16" spans="2:9">
      <c r="B16" s="39"/>
      <c r="C16" s="3" t="s">
        <v>127</v>
      </c>
      <c r="D16" s="3"/>
      <c r="E16" s="3"/>
      <c r="F16" s="3"/>
      <c r="G16" s="3"/>
      <c r="H16" s="3"/>
      <c r="I16" s="3"/>
    </row>
    <row r="17" spans="1:1024">
      <c r="B17" s="43"/>
      <c r="C17" s="45"/>
      <c r="D17" s="45"/>
      <c r="E17" s="45"/>
      <c r="F17" s="45"/>
      <c r="G17" s="45"/>
      <c r="H17" s="45"/>
      <c r="I17" s="53"/>
    </row>
    <row r="18" spans="1:1024">
      <c r="B18" s="43"/>
      <c r="C18" s="45"/>
      <c r="D18" s="45"/>
      <c r="E18" s="45"/>
      <c r="F18" s="45"/>
      <c r="G18" s="45"/>
      <c r="H18" s="45"/>
      <c r="I18" s="53"/>
    </row>
    <row r="19" spans="1:1024">
      <c r="B19" s="43"/>
      <c r="C19" s="45"/>
      <c r="D19" s="45"/>
      <c r="E19" s="45"/>
      <c r="F19" s="45"/>
      <c r="G19" s="45"/>
      <c r="H19" s="45"/>
      <c r="I19" s="53"/>
    </row>
    <row r="20" spans="1:1024">
      <c r="B20" s="43"/>
      <c r="C20" s="45"/>
      <c r="D20" s="45"/>
      <c r="E20" s="45"/>
      <c r="F20" s="45"/>
      <c r="G20" s="45"/>
      <c r="H20" s="45"/>
      <c r="I20" s="53"/>
    </row>
    <row r="21" spans="1:1024">
      <c r="B21" s="43"/>
      <c r="C21" s="45"/>
      <c r="D21" s="45"/>
      <c r="E21" s="45"/>
      <c r="F21" s="45"/>
      <c r="G21" s="45"/>
      <c r="H21" s="45"/>
      <c r="I21" s="53"/>
    </row>
    <row r="22" spans="1:1024">
      <c r="B22" s="54"/>
      <c r="C22" s="55"/>
      <c r="D22" s="55"/>
      <c r="E22" s="55"/>
      <c r="F22" s="55"/>
      <c r="G22" s="55"/>
      <c r="H22" s="55"/>
      <c r="I22" s="56"/>
    </row>
    <row r="23" spans="1:1024" ht="15" customHeight="1">
      <c r="B23" s="57"/>
      <c r="C23" s="45" t="s">
        <v>128</v>
      </c>
      <c r="D23" s="45" t="s">
        <v>129</v>
      </c>
      <c r="E23" s="45"/>
      <c r="F23" s="45"/>
      <c r="G23" s="45"/>
      <c r="H23" s="45"/>
      <c r="I23" s="53"/>
    </row>
    <row r="24" spans="1:1024" ht="15" customHeight="1">
      <c r="B24" s="57"/>
      <c r="C24" s="45"/>
      <c r="D24" s="45"/>
      <c r="E24" s="45"/>
      <c r="F24" s="45"/>
      <c r="G24" s="45"/>
      <c r="H24" s="45"/>
      <c r="I24" s="53"/>
    </row>
    <row r="25" spans="1:1024" ht="15" customHeight="1">
      <c r="B25" s="58"/>
      <c r="C25" s="59" t="s">
        <v>130</v>
      </c>
      <c r="D25" s="59" t="s">
        <v>130</v>
      </c>
      <c r="E25" s="44"/>
      <c r="F25" s="59"/>
      <c r="G25" s="59"/>
      <c r="H25" s="59"/>
      <c r="I25" s="60"/>
    </row>
    <row r="26" spans="1:1024" s="61" customFormat="1" ht="15" customHeight="1">
      <c r="A26" s="38"/>
      <c r="B26" s="58"/>
      <c r="C26" s="59" t="s">
        <v>131</v>
      </c>
      <c r="D26" s="59" t="s">
        <v>131</v>
      </c>
      <c r="E26" s="59"/>
      <c r="F26" s="59"/>
      <c r="G26" s="59"/>
      <c r="H26" s="59"/>
      <c r="I26" s="60"/>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row>
    <row r="27" spans="1:1024" ht="15" customHeight="1">
      <c r="B27" s="62"/>
      <c r="C27" s="63"/>
      <c r="D27" s="63"/>
      <c r="E27" s="63"/>
      <c r="F27" s="63"/>
      <c r="G27" s="63"/>
      <c r="H27" s="63"/>
      <c r="I27" s="64"/>
    </row>
  </sheetData>
  <mergeCells count="116">
    <mergeCell ref="AJN26:AJW26"/>
    <mergeCell ref="AJX26:AKG26"/>
    <mergeCell ref="AKH26:AKQ26"/>
    <mergeCell ref="AKR26:ALA26"/>
    <mergeCell ref="ALB26:ALK26"/>
    <mergeCell ref="ALL26:ALU26"/>
    <mergeCell ref="ALV26:AME26"/>
    <mergeCell ref="AMF26:AMJ26"/>
    <mergeCell ref="AGB26:AGK26"/>
    <mergeCell ref="AGL26:AGU26"/>
    <mergeCell ref="AGV26:AHE26"/>
    <mergeCell ref="AHF26:AHO26"/>
    <mergeCell ref="AHP26:AHY26"/>
    <mergeCell ref="AHZ26:AII26"/>
    <mergeCell ref="AIJ26:AIS26"/>
    <mergeCell ref="AIT26:AJC26"/>
    <mergeCell ref="AJD26:AJM26"/>
    <mergeCell ref="ACP26:ACY26"/>
    <mergeCell ref="ACZ26:ADI26"/>
    <mergeCell ref="ADJ26:ADS26"/>
    <mergeCell ref="ADT26:AEC26"/>
    <mergeCell ref="AED26:AEM26"/>
    <mergeCell ref="AEN26:AEW26"/>
    <mergeCell ref="AEX26:AFG26"/>
    <mergeCell ref="AFH26:AFQ26"/>
    <mergeCell ref="AFR26:AGA26"/>
    <mergeCell ref="ZD26:ZM26"/>
    <mergeCell ref="ZN26:ZW26"/>
    <mergeCell ref="ZX26:AAG26"/>
    <mergeCell ref="AAH26:AAQ26"/>
    <mergeCell ref="AAR26:ABA26"/>
    <mergeCell ref="ABB26:ABK26"/>
    <mergeCell ref="ABL26:ABU26"/>
    <mergeCell ref="ABV26:ACE26"/>
    <mergeCell ref="ACF26:ACO26"/>
    <mergeCell ref="VR26:WA26"/>
    <mergeCell ref="WB26:WK26"/>
    <mergeCell ref="WL26:WU26"/>
    <mergeCell ref="WV26:XE26"/>
    <mergeCell ref="XF26:XO26"/>
    <mergeCell ref="XP26:XY26"/>
    <mergeCell ref="XZ26:YI26"/>
    <mergeCell ref="YJ26:YS26"/>
    <mergeCell ref="YT26:ZC26"/>
    <mergeCell ref="SF26:SO26"/>
    <mergeCell ref="SP26:SY26"/>
    <mergeCell ref="SZ26:TI26"/>
    <mergeCell ref="TJ26:TS26"/>
    <mergeCell ref="TT26:UC26"/>
    <mergeCell ref="UD26:UM26"/>
    <mergeCell ref="UN26:UW26"/>
    <mergeCell ref="UX26:VG26"/>
    <mergeCell ref="VH26:VQ26"/>
    <mergeCell ref="OT26:PC26"/>
    <mergeCell ref="PD26:PM26"/>
    <mergeCell ref="PN26:PW26"/>
    <mergeCell ref="PX26:QG26"/>
    <mergeCell ref="QH26:QQ26"/>
    <mergeCell ref="QR26:RA26"/>
    <mergeCell ref="RB26:RK26"/>
    <mergeCell ref="RL26:RU26"/>
    <mergeCell ref="RV26:SE26"/>
    <mergeCell ref="LH26:LQ26"/>
    <mergeCell ref="LR26:MA26"/>
    <mergeCell ref="MB26:MK26"/>
    <mergeCell ref="ML26:MU26"/>
    <mergeCell ref="MV26:NE26"/>
    <mergeCell ref="NF26:NO26"/>
    <mergeCell ref="NP26:NY26"/>
    <mergeCell ref="NZ26:OI26"/>
    <mergeCell ref="OJ26:OS26"/>
    <mergeCell ref="HV26:IE26"/>
    <mergeCell ref="IF26:IO26"/>
    <mergeCell ref="IP26:IY26"/>
    <mergeCell ref="IZ26:JI26"/>
    <mergeCell ref="JJ26:JS26"/>
    <mergeCell ref="JT26:KC26"/>
    <mergeCell ref="KD26:KM26"/>
    <mergeCell ref="KN26:KW26"/>
    <mergeCell ref="KX26:LG26"/>
    <mergeCell ref="EJ26:ES26"/>
    <mergeCell ref="ET26:FC26"/>
    <mergeCell ref="FD26:FM26"/>
    <mergeCell ref="FN26:FW26"/>
    <mergeCell ref="FX26:GG26"/>
    <mergeCell ref="GH26:GQ26"/>
    <mergeCell ref="GR26:HA26"/>
    <mergeCell ref="HB26:HK26"/>
    <mergeCell ref="HL26:HU26"/>
    <mergeCell ref="AX26:BG26"/>
    <mergeCell ref="BH26:BQ26"/>
    <mergeCell ref="BR26:CA26"/>
    <mergeCell ref="CB26:CK26"/>
    <mergeCell ref="CL26:CU26"/>
    <mergeCell ref="CV26:DE26"/>
    <mergeCell ref="DF26:DO26"/>
    <mergeCell ref="DP26:DY26"/>
    <mergeCell ref="DZ26:EI26"/>
    <mergeCell ref="E12:I12"/>
    <mergeCell ref="E13:I13"/>
    <mergeCell ref="E14:I14"/>
    <mergeCell ref="E15:I15"/>
    <mergeCell ref="C16:I16"/>
    <mergeCell ref="J26:S26"/>
    <mergeCell ref="T26:AC26"/>
    <mergeCell ref="AD26:AM26"/>
    <mergeCell ref="AN26:AW26"/>
    <mergeCell ref="B2:I3"/>
    <mergeCell ref="D5:G5"/>
    <mergeCell ref="D6:G6"/>
    <mergeCell ref="B8:B9"/>
    <mergeCell ref="C8:C9"/>
    <mergeCell ref="D8:D9"/>
    <mergeCell ref="E8:I9"/>
    <mergeCell ref="E10:I10"/>
    <mergeCell ref="E11:I11"/>
  </mergeCells>
  <printOptions horizontalCentered="1"/>
  <pageMargins left="0.196527777777778" right="0.196527777777778" top="0.87986111111111098" bottom="0.196527777777778" header="0.51180555555555496" footer="0.51180555555555496"/>
  <pageSetup firstPageNumber="0" orientation="portrait" horizontalDpi="300" verticalDpi="300"/>
  <colBreaks count="1" manualBreakCount="1">
    <brk id="9"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49"/>
  <sheetViews>
    <sheetView showGridLines="0" zoomScaleNormal="100" workbookViewId="0">
      <selection activeCell="D12" sqref="D12"/>
    </sheetView>
  </sheetViews>
  <sheetFormatPr defaultRowHeight="12.75"/>
  <cols>
    <col min="1" max="1" width="2.28515625"/>
    <col min="2" max="2" width="47.28515625"/>
    <col min="3" max="3" width="59.42578125" style="14"/>
    <col min="4" max="71" width="32.7109375"/>
    <col min="72" max="1025" width="11"/>
  </cols>
  <sheetData>
    <row r="2" spans="2:4" ht="18">
      <c r="B2" s="13" t="s">
        <v>0</v>
      </c>
      <c r="C2" s="13"/>
    </row>
    <row r="3" spans="2:4">
      <c r="B3" s="15" t="s">
        <v>1</v>
      </c>
      <c r="C3" s="16" t="s">
        <v>2</v>
      </c>
    </row>
    <row r="4" spans="2:4">
      <c r="B4" s="15" t="s">
        <v>3</v>
      </c>
      <c r="C4" s="16" t="s">
        <v>4</v>
      </c>
    </row>
    <row r="5" spans="2:4">
      <c r="B5" s="15" t="s">
        <v>5</v>
      </c>
      <c r="C5" s="16" t="s">
        <v>6</v>
      </c>
    </row>
    <row r="6" spans="2:4">
      <c r="B6" s="15" t="s">
        <v>7</v>
      </c>
      <c r="C6" s="16" t="s">
        <v>8</v>
      </c>
    </row>
    <row r="7" spans="2:4" ht="15">
      <c r="B7" s="12" t="s">
        <v>9</v>
      </c>
      <c r="C7" s="12"/>
    </row>
    <row r="8" spans="2:4">
      <c r="B8" s="15" t="s">
        <v>10</v>
      </c>
      <c r="C8" s="16" t="s">
        <v>11</v>
      </c>
    </row>
    <row r="9" spans="2:4">
      <c r="B9" s="15" t="s">
        <v>12</v>
      </c>
      <c r="C9" s="16" t="s">
        <v>0</v>
      </c>
    </row>
    <row r="10" spans="2:4">
      <c r="B10" s="15" t="s">
        <v>13</v>
      </c>
      <c r="C10" s="17" t="s">
        <v>14</v>
      </c>
    </row>
    <row r="11" spans="2:4">
      <c r="B11" s="15" t="s">
        <v>15</v>
      </c>
      <c r="C11" s="17" t="s">
        <v>16</v>
      </c>
    </row>
    <row r="12" spans="2:4">
      <c r="B12" s="15" t="s">
        <v>17</v>
      </c>
      <c r="C12" s="18" t="s">
        <v>17</v>
      </c>
      <c r="D12" s="19" t="s">
        <v>18</v>
      </c>
    </row>
    <row r="13" spans="2:4">
      <c r="B13" s="15" t="s">
        <v>19</v>
      </c>
      <c r="C13" s="16" t="s">
        <v>20</v>
      </c>
    </row>
    <row r="14" spans="2:4">
      <c r="B14" s="15" t="s">
        <v>21</v>
      </c>
      <c r="C14" s="20">
        <v>2000084</v>
      </c>
    </row>
    <row r="15" spans="2:4" ht="15">
      <c r="B15" s="12" t="s">
        <v>22</v>
      </c>
      <c r="C15" s="12"/>
    </row>
    <row r="16" spans="2:4">
      <c r="B16" s="15" t="s">
        <v>23</v>
      </c>
      <c r="C16" s="16" t="s">
        <v>24</v>
      </c>
    </row>
    <row r="17" spans="2:3">
      <c r="B17" s="15" t="s">
        <v>25</v>
      </c>
      <c r="C17" s="16" t="s">
        <v>26</v>
      </c>
    </row>
    <row r="18" spans="2:3">
      <c r="B18" s="15" t="s">
        <v>27</v>
      </c>
      <c r="C18" s="20">
        <v>12000</v>
      </c>
    </row>
    <row r="19" spans="2:3">
      <c r="B19" s="15" t="s">
        <v>28</v>
      </c>
      <c r="C19" s="20">
        <v>32</v>
      </c>
    </row>
    <row r="20" spans="2:3">
      <c r="B20" s="15" t="s">
        <v>29</v>
      </c>
      <c r="C20" s="16" t="s">
        <v>30</v>
      </c>
    </row>
    <row r="21" spans="2:3">
      <c r="B21" s="15" t="s">
        <v>31</v>
      </c>
      <c r="C21" s="21" t="s">
        <v>32</v>
      </c>
    </row>
    <row r="22" spans="2:3" ht="14.25">
      <c r="B22" s="15" t="s">
        <v>33</v>
      </c>
      <c r="C22" s="20">
        <v>500</v>
      </c>
    </row>
    <row r="23" spans="2:3">
      <c r="B23" s="15" t="s">
        <v>34</v>
      </c>
      <c r="C23" s="20">
        <v>6.31</v>
      </c>
    </row>
    <row r="24" spans="2:3">
      <c r="B24" s="15" t="s">
        <v>35</v>
      </c>
      <c r="C24" s="16" t="s">
        <v>36</v>
      </c>
    </row>
    <row r="25" spans="2:3" ht="15">
      <c r="B25" s="12" t="s">
        <v>37</v>
      </c>
      <c r="C25" s="12"/>
    </row>
    <row r="26" spans="2:3">
      <c r="B26" s="15" t="s">
        <v>38</v>
      </c>
      <c r="C26" s="22" t="s">
        <v>39</v>
      </c>
    </row>
    <row r="27" spans="2:3">
      <c r="B27" s="15" t="s">
        <v>40</v>
      </c>
      <c r="C27" s="22" t="s">
        <v>41</v>
      </c>
    </row>
    <row r="28" spans="2:3">
      <c r="B28" s="15" t="s">
        <v>42</v>
      </c>
      <c r="C28" s="23">
        <v>45000</v>
      </c>
    </row>
    <row r="29" spans="2:3">
      <c r="B29" s="15" t="s">
        <v>43</v>
      </c>
      <c r="C29" s="23">
        <v>40000</v>
      </c>
    </row>
    <row r="30" spans="2:3">
      <c r="B30" s="15" t="s">
        <v>44</v>
      </c>
      <c r="C30" s="23">
        <v>32000</v>
      </c>
    </row>
    <row r="31" spans="2:3">
      <c r="B31" s="15" t="s">
        <v>45</v>
      </c>
      <c r="C31" s="24" t="s">
        <v>46</v>
      </c>
    </row>
    <row r="32" spans="2:3">
      <c r="B32" s="15" t="s">
        <v>47</v>
      </c>
      <c r="C32" s="24" t="s">
        <v>47</v>
      </c>
    </row>
    <row r="33" spans="2:3" ht="15">
      <c r="B33" s="12" t="s">
        <v>48</v>
      </c>
      <c r="C33" s="12"/>
    </row>
    <row r="34" spans="2:3" ht="13.5">
      <c r="B34" s="15" t="s">
        <v>49</v>
      </c>
      <c r="C34" s="25">
        <v>5</v>
      </c>
    </row>
    <row r="35" spans="2:3" ht="13.5">
      <c r="B35" s="15" t="s">
        <v>50</v>
      </c>
      <c r="C35" s="25">
        <v>5</v>
      </c>
    </row>
    <row r="36" spans="2:3">
      <c r="B36" s="15" t="s">
        <v>51</v>
      </c>
      <c r="C36" s="16" t="s">
        <v>52</v>
      </c>
    </row>
    <row r="37" spans="2:3">
      <c r="B37" s="15" t="s">
        <v>53</v>
      </c>
      <c r="C37" s="16" t="s">
        <v>54</v>
      </c>
    </row>
    <row r="38" spans="2:3">
      <c r="B38" s="15" t="s">
        <v>55</v>
      </c>
      <c r="C38" s="16" t="s">
        <v>56</v>
      </c>
    </row>
    <row r="39" spans="2:3">
      <c r="B39" s="15" t="s">
        <v>57</v>
      </c>
      <c r="C39" s="16" t="s">
        <v>56</v>
      </c>
    </row>
    <row r="40" spans="2:3">
      <c r="B40" s="15" t="s">
        <v>58</v>
      </c>
      <c r="C40" s="16" t="s">
        <v>59</v>
      </c>
    </row>
    <row r="41" spans="2:3" ht="15">
      <c r="B41" s="12" t="s">
        <v>60</v>
      </c>
      <c r="C41" s="12"/>
    </row>
    <row r="42" spans="2:3">
      <c r="B42" s="15" t="s">
        <v>61</v>
      </c>
      <c r="C42" s="16" t="s">
        <v>62</v>
      </c>
    </row>
    <row r="43" spans="2:3">
      <c r="B43" s="15" t="s">
        <v>63</v>
      </c>
      <c r="C43" s="16" t="s">
        <v>64</v>
      </c>
    </row>
    <row r="44" spans="2:3">
      <c r="B44" s="15" t="s">
        <v>63</v>
      </c>
      <c r="C44" s="21" t="s">
        <v>63</v>
      </c>
    </row>
    <row r="45" spans="2:3">
      <c r="B45" s="15" t="s">
        <v>65</v>
      </c>
      <c r="C45" s="21" t="s">
        <v>66</v>
      </c>
    </row>
    <row r="46" spans="2:3" ht="15">
      <c r="B46" s="12" t="s">
        <v>67</v>
      </c>
      <c r="C46" s="12"/>
    </row>
    <row r="47" spans="2:3" ht="51">
      <c r="B47" s="15" t="s">
        <v>68</v>
      </c>
      <c r="C47" s="17" t="s">
        <v>69</v>
      </c>
    </row>
    <row r="48" spans="2:3" ht="25.5">
      <c r="B48" s="15" t="s">
        <v>70</v>
      </c>
      <c r="C48" s="17" t="s">
        <v>71</v>
      </c>
    </row>
    <row r="49" spans="2:3">
      <c r="B49" s="15" t="s">
        <v>72</v>
      </c>
      <c r="C49" s="17" t="s">
        <v>73</v>
      </c>
    </row>
  </sheetData>
  <mergeCells count="7">
    <mergeCell ref="B41:C41"/>
    <mergeCell ref="B46:C46"/>
    <mergeCell ref="B2:C2"/>
    <mergeCell ref="B7:C7"/>
    <mergeCell ref="B15:C15"/>
    <mergeCell ref="B25:C25"/>
    <mergeCell ref="B33:C33"/>
  </mergeCells>
  <hyperlinks>
    <hyperlink ref="C12" location="'Image - Rebar'!A1" display="Image"/>
    <hyperlink ref="D12" location="Sheet1!A1" display="NewImage"/>
    <hyperlink ref="C21" location="'Spec - Rebars FE 500D'!A1" display="Spec Sheet"/>
    <hyperlink ref="C31" location="'Qty Evaluation - Rebars'!A1" display="Quantity Evaluation"/>
    <hyperlink ref="C32" location="'PO Terms - Rebars'!A1" display="PO Terms"/>
    <hyperlink ref="C42" r:id="rId1"/>
    <hyperlink ref="C44" location="'Storage - Rebars'!A1" display="Storage Method"/>
    <hyperlink ref="C45" location="'Inspection - Rebars'!A1" display="Inspection Checklist"/>
  </hyperlinks>
  <printOptions horizontalCentered="1"/>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2"/>
  <sheetViews>
    <sheetView showGridLines="0" topLeftCell="A14" zoomScaleNormal="100" workbookViewId="0">
      <selection activeCell="B1" sqref="B1:C1"/>
    </sheetView>
  </sheetViews>
  <sheetFormatPr defaultRowHeight="12.75"/>
  <cols>
    <col min="1" max="1" width="4.140625"/>
    <col min="2" max="2" width="33.5703125" style="26"/>
    <col min="3" max="3" width="32.140625" style="26"/>
    <col min="4" max="5" width="11" style="26"/>
    <col min="6" max="6" width="19.140625" style="26"/>
    <col min="7" max="7" width="18.5703125" style="26"/>
    <col min="8" max="8" width="34.85546875" style="26"/>
    <col min="9" max="9" width="4.28515625"/>
    <col min="10" max="1025" width="9.7109375"/>
  </cols>
  <sheetData>
    <row r="1" spans="2:8" ht="57.75" customHeight="1">
      <c r="B1" s="11" t="s">
        <v>74</v>
      </c>
      <c r="C1" s="11"/>
    </row>
    <row r="2" spans="2:8" ht="6.75" customHeight="1"/>
    <row r="3" spans="2:8" ht="25.5" customHeight="1">
      <c r="B3" s="10" t="s">
        <v>75</v>
      </c>
      <c r="C3" s="10"/>
      <c r="D3" s="10"/>
      <c r="E3" s="10"/>
      <c r="F3" s="10"/>
      <c r="G3" s="10"/>
      <c r="H3" s="10"/>
    </row>
    <row r="4" spans="2:8" ht="15.75" customHeight="1">
      <c r="B4" s="27"/>
      <c r="C4" s="27"/>
      <c r="D4" s="28"/>
      <c r="E4" s="29"/>
      <c r="F4" s="29"/>
      <c r="G4" s="29"/>
      <c r="H4" s="29"/>
    </row>
    <row r="5" spans="2:8">
      <c r="B5" s="30" t="s">
        <v>76</v>
      </c>
      <c r="C5" s="31" t="s">
        <v>77</v>
      </c>
    </row>
    <row r="7" spans="2:8" s="32" customFormat="1" ht="15.95" customHeight="1">
      <c r="B7" s="9" t="s">
        <v>78</v>
      </c>
      <c r="C7" s="9"/>
      <c r="D7" s="9"/>
      <c r="E7" s="9"/>
      <c r="F7" s="9"/>
      <c r="G7" s="9"/>
      <c r="H7" s="9"/>
    </row>
    <row r="8" spans="2:8" s="33" customFormat="1" ht="28.5">
      <c r="B8" s="34" t="s">
        <v>79</v>
      </c>
      <c r="C8" s="34" t="s">
        <v>80</v>
      </c>
      <c r="D8" s="34" t="s">
        <v>81</v>
      </c>
      <c r="E8" s="34" t="s">
        <v>82</v>
      </c>
      <c r="F8" s="34" t="s">
        <v>83</v>
      </c>
      <c r="G8" s="34" t="s">
        <v>84</v>
      </c>
      <c r="H8" s="34" t="s">
        <v>85</v>
      </c>
    </row>
    <row r="9" spans="2:8">
      <c r="B9" s="31" t="s">
        <v>86</v>
      </c>
      <c r="C9" s="31" t="s">
        <v>87</v>
      </c>
      <c r="D9" s="35" t="s">
        <v>88</v>
      </c>
      <c r="E9" s="31"/>
      <c r="F9" s="31"/>
      <c r="G9" s="31"/>
      <c r="H9" s="31" t="s">
        <v>89</v>
      </c>
    </row>
    <row r="10" spans="2:8">
      <c r="B10" s="31" t="s">
        <v>90</v>
      </c>
      <c r="C10" s="36" t="s">
        <v>91</v>
      </c>
      <c r="D10" s="35">
        <v>0.25</v>
      </c>
      <c r="E10" s="31"/>
      <c r="F10" s="31" t="s">
        <v>92</v>
      </c>
      <c r="G10" s="31" t="s">
        <v>93</v>
      </c>
      <c r="H10" s="31" t="s">
        <v>87</v>
      </c>
    </row>
    <row r="11" spans="2:8">
      <c r="B11" s="31" t="s">
        <v>94</v>
      </c>
      <c r="C11" s="36" t="s">
        <v>91</v>
      </c>
      <c r="D11" s="35">
        <v>0.04</v>
      </c>
      <c r="E11" s="31"/>
      <c r="F11" s="31" t="s">
        <v>92</v>
      </c>
      <c r="G11" s="31" t="s">
        <v>93</v>
      </c>
      <c r="H11" s="31"/>
    </row>
    <row r="12" spans="2:8">
      <c r="B12" s="31" t="s">
        <v>95</v>
      </c>
      <c r="C12" s="36" t="s">
        <v>91</v>
      </c>
      <c r="D12" s="35">
        <v>0.04</v>
      </c>
      <c r="E12" s="31"/>
      <c r="F12" s="31" t="s">
        <v>92</v>
      </c>
      <c r="G12" s="31" t="s">
        <v>93</v>
      </c>
      <c r="H12" s="31" t="s">
        <v>87</v>
      </c>
    </row>
    <row r="13" spans="2:8">
      <c r="B13" s="31" t="s">
        <v>96</v>
      </c>
      <c r="C13" s="36" t="s">
        <v>91</v>
      </c>
      <c r="D13" s="35">
        <v>7.4999999999999997E-2</v>
      </c>
      <c r="E13" s="31"/>
      <c r="F13" s="31" t="s">
        <v>92</v>
      </c>
      <c r="G13" s="31" t="s">
        <v>93</v>
      </c>
      <c r="H13" s="31" t="s">
        <v>87</v>
      </c>
    </row>
    <row r="14" spans="2:8" ht="25.5">
      <c r="B14" s="31" t="s">
        <v>97</v>
      </c>
      <c r="C14" s="36" t="s">
        <v>91</v>
      </c>
      <c r="D14" s="35">
        <v>0.53</v>
      </c>
      <c r="E14" s="31"/>
      <c r="F14" s="31" t="s">
        <v>92</v>
      </c>
      <c r="G14" s="31" t="s">
        <v>93</v>
      </c>
      <c r="H14" s="31" t="s">
        <v>98</v>
      </c>
    </row>
    <row r="15" spans="2:8">
      <c r="B15" s="31" t="s">
        <v>99</v>
      </c>
      <c r="C15" s="36" t="s">
        <v>91</v>
      </c>
      <c r="D15" s="35">
        <v>0.3</v>
      </c>
      <c r="E15" s="31"/>
      <c r="F15" s="31" t="s">
        <v>92</v>
      </c>
      <c r="G15" s="31" t="s">
        <v>93</v>
      </c>
      <c r="H15" s="31"/>
    </row>
    <row r="16" spans="2:8">
      <c r="B16" s="31" t="s">
        <v>100</v>
      </c>
      <c r="C16" s="36" t="s">
        <v>91</v>
      </c>
      <c r="D16" s="35">
        <v>1.2E-2</v>
      </c>
      <c r="E16" s="31"/>
      <c r="F16" s="31" t="s">
        <v>92</v>
      </c>
      <c r="G16" s="31" t="s">
        <v>93</v>
      </c>
      <c r="H16" s="31"/>
    </row>
    <row r="17" spans="2:8" ht="25.5">
      <c r="B17" s="31" t="s">
        <v>101</v>
      </c>
      <c r="C17" s="36" t="s">
        <v>102</v>
      </c>
      <c r="D17" s="35">
        <v>500</v>
      </c>
      <c r="E17" s="31"/>
      <c r="F17" s="31" t="s">
        <v>103</v>
      </c>
      <c r="G17" s="31" t="s">
        <v>104</v>
      </c>
      <c r="H17" s="31" t="s">
        <v>87</v>
      </c>
    </row>
    <row r="18" spans="2:8" ht="25.5">
      <c r="B18" s="31" t="s">
        <v>105</v>
      </c>
      <c r="C18" s="36" t="s">
        <v>102</v>
      </c>
      <c r="D18" s="35">
        <v>565</v>
      </c>
      <c r="E18" s="31"/>
      <c r="F18" s="31" t="s">
        <v>103</v>
      </c>
      <c r="G18" s="31" t="s">
        <v>104</v>
      </c>
      <c r="H18" s="31" t="s">
        <v>87</v>
      </c>
    </row>
    <row r="19" spans="2:8" ht="25.5">
      <c r="B19" s="31" t="s">
        <v>106</v>
      </c>
      <c r="C19" s="36" t="s">
        <v>102</v>
      </c>
      <c r="D19" s="35">
        <v>1.1000000000000001</v>
      </c>
      <c r="E19" s="31"/>
      <c r="F19" s="31" t="s">
        <v>107</v>
      </c>
      <c r="G19" s="31" t="s">
        <v>104</v>
      </c>
      <c r="H19" s="31"/>
    </row>
    <row r="20" spans="2:8" ht="38.25">
      <c r="B20" s="31" t="s">
        <v>108</v>
      </c>
      <c r="C20" s="36" t="s">
        <v>102</v>
      </c>
      <c r="D20" s="35">
        <v>12</v>
      </c>
      <c r="E20" s="37"/>
      <c r="F20" s="37" t="s">
        <v>92</v>
      </c>
      <c r="G20" s="31" t="s">
        <v>104</v>
      </c>
      <c r="H20" s="31" t="s">
        <v>109</v>
      </c>
    </row>
    <row r="21" spans="2:8" ht="38.25">
      <c r="B21" s="31" t="s">
        <v>110</v>
      </c>
      <c r="C21" s="36" t="s">
        <v>102</v>
      </c>
      <c r="D21" s="35">
        <v>5</v>
      </c>
      <c r="E21" s="37"/>
      <c r="F21" s="37" t="s">
        <v>92</v>
      </c>
      <c r="G21" s="31" t="s">
        <v>104</v>
      </c>
      <c r="H21" s="31" t="s">
        <v>109</v>
      </c>
    </row>
    <row r="22" spans="2:8" ht="25.5">
      <c r="B22" s="31" t="s">
        <v>111</v>
      </c>
      <c r="C22" s="36" t="s">
        <v>112</v>
      </c>
      <c r="D22" s="35"/>
      <c r="E22" s="31"/>
      <c r="F22" s="31"/>
      <c r="G22" s="31" t="s">
        <v>113</v>
      </c>
      <c r="H22" s="31" t="s">
        <v>114</v>
      </c>
    </row>
  </sheetData>
  <mergeCells count="3">
    <mergeCell ref="B1:C1"/>
    <mergeCell ref="B3:H3"/>
    <mergeCell ref="B7:H7"/>
  </mergeCells>
  <pageMargins left="0.7" right="0.7" top="0.75" bottom="0.75" header="0.51180555555555496" footer="0.51180555555555496"/>
  <pageSetup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K30"/>
  <sheetViews>
    <sheetView showGridLines="0" topLeftCell="A26" zoomScaleNormal="100" workbookViewId="0">
      <selection activeCell="B2" sqref="B2"/>
    </sheetView>
  </sheetViews>
  <sheetFormatPr defaultRowHeight="14.25"/>
  <cols>
    <col min="1" max="1" width="3.28515625" style="38"/>
    <col min="2" max="2" width="9" style="38"/>
    <col min="3" max="3" width="63.140625" style="38"/>
    <col min="4" max="4" width="7.7109375" style="38"/>
    <col min="5" max="6" width="13.28515625" style="38"/>
    <col min="7" max="8" width="12.5703125" style="38"/>
    <col min="9" max="9" width="7.28515625" style="38"/>
    <col min="10" max="1025" width="12.5703125" style="38"/>
  </cols>
  <sheetData>
    <row r="2" spans="2:10" ht="21.75" customHeight="1">
      <c r="B2" s="1" t="s">
        <v>132</v>
      </c>
      <c r="C2" s="1"/>
      <c r="D2" s="1"/>
      <c r="E2" s="1"/>
      <c r="F2" s="1"/>
      <c r="G2" s="1"/>
      <c r="H2" s="1"/>
      <c r="I2" s="1"/>
      <c r="J2" s="65"/>
    </row>
    <row r="3" spans="2:10" ht="21.75" customHeight="1">
      <c r="B3" s="1"/>
      <c r="C3" s="1"/>
      <c r="D3" s="1"/>
      <c r="E3" s="1"/>
      <c r="F3" s="1"/>
      <c r="G3" s="1"/>
      <c r="H3" s="1"/>
      <c r="I3" s="1"/>
      <c r="J3" s="65"/>
    </row>
    <row r="4" spans="2:10">
      <c r="B4" s="39"/>
      <c r="C4" s="40"/>
      <c r="D4" s="41"/>
      <c r="E4" s="41"/>
      <c r="F4" s="41"/>
      <c r="G4" s="41"/>
      <c r="H4" s="41"/>
      <c r="I4" s="42"/>
    </row>
    <row r="5" spans="2:10">
      <c r="B5" s="43"/>
      <c r="C5" s="44" t="s">
        <v>116</v>
      </c>
      <c r="D5" s="7" t="s">
        <v>117</v>
      </c>
      <c r="E5" s="7"/>
      <c r="F5" s="7"/>
      <c r="G5" s="7"/>
      <c r="H5" s="44"/>
      <c r="I5" s="46"/>
    </row>
    <row r="6" spans="2:10">
      <c r="B6" s="43"/>
      <c r="C6" s="44" t="s">
        <v>133</v>
      </c>
      <c r="D6" s="7" t="s">
        <v>134</v>
      </c>
      <c r="E6" s="7"/>
      <c r="F6" s="7"/>
      <c r="G6" s="7"/>
      <c r="H6" s="44"/>
      <c r="I6" s="46"/>
    </row>
    <row r="7" spans="2:10">
      <c r="B7" s="43"/>
      <c r="C7" s="44" t="s">
        <v>118</v>
      </c>
      <c r="D7" s="44"/>
      <c r="E7" s="44"/>
      <c r="F7" s="44"/>
      <c r="G7" s="44"/>
      <c r="H7" s="44"/>
      <c r="I7" s="46"/>
    </row>
    <row r="8" spans="2:10">
      <c r="B8" s="47"/>
      <c r="C8" s="48"/>
      <c r="D8" s="48"/>
      <c r="E8" s="48"/>
      <c r="F8" s="48"/>
      <c r="G8" s="48"/>
      <c r="H8" s="48"/>
      <c r="I8" s="49"/>
    </row>
    <row r="9" spans="2:10" ht="14.25" customHeight="1">
      <c r="B9" s="167" t="s">
        <v>119</v>
      </c>
      <c r="C9" s="6" t="s">
        <v>120</v>
      </c>
      <c r="D9" s="6"/>
      <c r="E9" s="6" t="s">
        <v>85</v>
      </c>
      <c r="F9" s="6"/>
      <c r="G9" s="6"/>
      <c r="H9" s="6"/>
      <c r="I9" s="6"/>
    </row>
    <row r="10" spans="2:10">
      <c r="B10" s="167"/>
      <c r="C10" s="6"/>
      <c r="D10" s="6"/>
      <c r="E10" s="6"/>
      <c r="F10" s="6"/>
      <c r="G10" s="6"/>
      <c r="H10" s="6"/>
      <c r="I10" s="6"/>
    </row>
    <row r="11" spans="2:10" ht="26.25">
      <c r="B11" s="66">
        <v>1</v>
      </c>
      <c r="C11" s="51" t="s">
        <v>135</v>
      </c>
      <c r="D11" s="52"/>
      <c r="E11" s="168"/>
      <c r="F11" s="168"/>
      <c r="G11" s="168"/>
      <c r="H11" s="168"/>
      <c r="I11" s="168"/>
    </row>
    <row r="12" spans="2:10" ht="15">
      <c r="B12" s="66">
        <v>2</v>
      </c>
      <c r="C12" s="51" t="s">
        <v>136</v>
      </c>
      <c r="D12" s="52"/>
      <c r="E12" s="168"/>
      <c r="F12" s="168"/>
      <c r="G12" s="168"/>
      <c r="H12" s="168"/>
      <c r="I12" s="168"/>
    </row>
    <row r="13" spans="2:10" ht="15">
      <c r="B13" s="66">
        <v>3</v>
      </c>
      <c r="C13" s="51" t="s">
        <v>137</v>
      </c>
      <c r="D13" s="52"/>
      <c r="E13" s="168"/>
      <c r="F13" s="168"/>
      <c r="G13" s="168"/>
      <c r="H13" s="168"/>
      <c r="I13" s="168"/>
    </row>
    <row r="14" spans="2:10" ht="15">
      <c r="B14" s="66">
        <v>4</v>
      </c>
      <c r="C14" s="51" t="s">
        <v>138</v>
      </c>
      <c r="D14" s="52"/>
      <c r="E14" s="168"/>
      <c r="F14" s="168"/>
      <c r="G14" s="168"/>
      <c r="H14" s="168"/>
      <c r="I14" s="168"/>
    </row>
    <row r="15" spans="2:10" ht="15">
      <c r="B15" s="66">
        <v>5</v>
      </c>
      <c r="C15" s="51" t="s">
        <v>139</v>
      </c>
      <c r="D15" s="52"/>
      <c r="E15" s="168"/>
      <c r="F15" s="168"/>
      <c r="G15" s="168"/>
      <c r="H15" s="168"/>
      <c r="I15" s="168"/>
    </row>
    <row r="16" spans="2:10" ht="15">
      <c r="B16" s="66">
        <v>6</v>
      </c>
      <c r="C16" s="51" t="s">
        <v>140</v>
      </c>
      <c r="D16" s="52"/>
      <c r="E16" s="168"/>
      <c r="F16" s="168"/>
      <c r="G16" s="168"/>
      <c r="H16" s="168"/>
      <c r="I16" s="168"/>
    </row>
    <row r="17" spans="1:1024" ht="15">
      <c r="B17" s="66">
        <v>7</v>
      </c>
      <c r="C17" s="51" t="s">
        <v>141</v>
      </c>
      <c r="D17" s="52"/>
      <c r="E17" s="168"/>
      <c r="F17" s="168"/>
      <c r="G17" s="168"/>
      <c r="H17" s="168"/>
      <c r="I17" s="168"/>
    </row>
    <row r="18" spans="1:1024" ht="15">
      <c r="B18" s="66">
        <v>8</v>
      </c>
      <c r="C18" s="51" t="s">
        <v>142</v>
      </c>
      <c r="D18" s="52"/>
      <c r="E18" s="168"/>
      <c r="F18" s="168"/>
      <c r="G18" s="168"/>
      <c r="H18" s="168"/>
      <c r="I18" s="168"/>
    </row>
    <row r="19" spans="1:1024">
      <c r="B19" s="39"/>
      <c r="C19" s="3" t="s">
        <v>127</v>
      </c>
      <c r="D19" s="3"/>
      <c r="E19" s="3"/>
      <c r="F19" s="3"/>
      <c r="G19" s="3"/>
      <c r="H19" s="3"/>
      <c r="I19" s="3"/>
    </row>
    <row r="20" spans="1:1024">
      <c r="B20" s="43"/>
      <c r="C20" s="45"/>
      <c r="D20" s="45"/>
      <c r="E20" s="45"/>
      <c r="F20" s="45"/>
      <c r="G20" s="45"/>
      <c r="H20" s="45"/>
      <c r="I20" s="53"/>
    </row>
    <row r="21" spans="1:1024">
      <c r="B21" s="43"/>
      <c r="C21" s="45"/>
      <c r="D21" s="45"/>
      <c r="E21" s="45"/>
      <c r="F21" s="45"/>
      <c r="G21" s="45"/>
      <c r="H21" s="45"/>
      <c r="I21" s="53"/>
    </row>
    <row r="22" spans="1:1024">
      <c r="B22" s="43"/>
      <c r="C22" s="45"/>
      <c r="D22" s="45"/>
      <c r="E22" s="45"/>
      <c r="F22" s="45"/>
      <c r="G22" s="45"/>
      <c r="H22" s="45"/>
      <c r="I22" s="53"/>
    </row>
    <row r="23" spans="1:1024">
      <c r="B23" s="43"/>
      <c r="C23" s="45"/>
      <c r="D23" s="45"/>
      <c r="E23" s="45"/>
      <c r="F23" s="45"/>
      <c r="G23" s="45"/>
      <c r="H23" s="45"/>
      <c r="I23" s="53"/>
    </row>
    <row r="24" spans="1:1024">
      <c r="B24" s="43"/>
      <c r="C24" s="45"/>
      <c r="D24" s="45"/>
      <c r="E24" s="45"/>
      <c r="F24" s="45"/>
      <c r="G24" s="45"/>
      <c r="H24" s="45"/>
      <c r="I24" s="53"/>
    </row>
    <row r="25" spans="1:1024">
      <c r="B25" s="54"/>
      <c r="C25" s="55"/>
      <c r="D25" s="55"/>
      <c r="E25" s="55"/>
      <c r="F25" s="55"/>
      <c r="G25" s="55"/>
      <c r="H25" s="55"/>
      <c r="I25" s="56"/>
    </row>
    <row r="26" spans="1:1024" ht="15" customHeight="1">
      <c r="B26" s="57"/>
      <c r="C26" s="45" t="s">
        <v>128</v>
      </c>
      <c r="D26" s="45" t="s">
        <v>129</v>
      </c>
      <c r="E26" s="45"/>
      <c r="F26" s="45"/>
      <c r="G26" s="45"/>
      <c r="H26" s="45"/>
      <c r="I26" s="53"/>
    </row>
    <row r="27" spans="1:1024" ht="15" customHeight="1">
      <c r="B27" s="57"/>
      <c r="C27" s="45"/>
      <c r="D27" s="45"/>
      <c r="E27" s="45"/>
      <c r="F27" s="45"/>
      <c r="G27" s="45"/>
      <c r="H27" s="45"/>
      <c r="I27" s="53"/>
    </row>
    <row r="28" spans="1:1024" ht="15" customHeight="1">
      <c r="B28" s="58"/>
      <c r="C28" s="59" t="s">
        <v>130</v>
      </c>
      <c r="D28" s="59" t="s">
        <v>130</v>
      </c>
      <c r="E28" s="44"/>
      <c r="F28" s="59"/>
      <c r="G28" s="59"/>
      <c r="H28" s="59"/>
      <c r="I28" s="60"/>
    </row>
    <row r="29" spans="1:1024" s="61" customFormat="1" ht="15" customHeight="1">
      <c r="A29" s="38"/>
      <c r="B29" s="58"/>
      <c r="C29" s="59" t="s">
        <v>131</v>
      </c>
      <c r="D29" s="59" t="s">
        <v>131</v>
      </c>
      <c r="E29" s="59"/>
      <c r="F29" s="59"/>
      <c r="G29" s="59"/>
      <c r="H29" s="59"/>
      <c r="I29" s="60"/>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row>
    <row r="30" spans="1:1024" ht="15" customHeight="1">
      <c r="B30" s="62"/>
      <c r="C30" s="63"/>
      <c r="D30" s="63"/>
      <c r="E30" s="63"/>
      <c r="F30" s="63"/>
      <c r="G30" s="63"/>
      <c r="H30" s="63"/>
      <c r="I30" s="64"/>
    </row>
  </sheetData>
  <mergeCells count="118">
    <mergeCell ref="AMF29:AMJ29"/>
    <mergeCell ref="AIT29:AJC29"/>
    <mergeCell ref="AJD29:AJM29"/>
    <mergeCell ref="AJN29:AJW29"/>
    <mergeCell ref="AJX29:AKG29"/>
    <mergeCell ref="AKH29:AKQ29"/>
    <mergeCell ref="AKR29:ALA29"/>
    <mergeCell ref="ALB29:ALK29"/>
    <mergeCell ref="ALL29:ALU29"/>
    <mergeCell ref="ALV29:AME29"/>
    <mergeCell ref="AFH29:AFQ29"/>
    <mergeCell ref="AFR29:AGA29"/>
    <mergeCell ref="AGB29:AGK29"/>
    <mergeCell ref="AGL29:AGU29"/>
    <mergeCell ref="AGV29:AHE29"/>
    <mergeCell ref="AHF29:AHO29"/>
    <mergeCell ref="AHP29:AHY29"/>
    <mergeCell ref="AHZ29:AII29"/>
    <mergeCell ref="AIJ29:AIS29"/>
    <mergeCell ref="ABV29:ACE29"/>
    <mergeCell ref="ACF29:ACO29"/>
    <mergeCell ref="ACP29:ACY29"/>
    <mergeCell ref="ACZ29:ADI29"/>
    <mergeCell ref="ADJ29:ADS29"/>
    <mergeCell ref="ADT29:AEC29"/>
    <mergeCell ref="AED29:AEM29"/>
    <mergeCell ref="AEN29:AEW29"/>
    <mergeCell ref="AEX29:AFG29"/>
    <mergeCell ref="YJ29:YS29"/>
    <mergeCell ref="YT29:ZC29"/>
    <mergeCell ref="ZD29:ZM29"/>
    <mergeCell ref="ZN29:ZW29"/>
    <mergeCell ref="ZX29:AAG29"/>
    <mergeCell ref="AAH29:AAQ29"/>
    <mergeCell ref="AAR29:ABA29"/>
    <mergeCell ref="ABB29:ABK29"/>
    <mergeCell ref="ABL29:ABU29"/>
    <mergeCell ref="UX29:VG29"/>
    <mergeCell ref="VH29:VQ29"/>
    <mergeCell ref="VR29:WA29"/>
    <mergeCell ref="WB29:WK29"/>
    <mergeCell ref="WL29:WU29"/>
    <mergeCell ref="WV29:XE29"/>
    <mergeCell ref="XF29:XO29"/>
    <mergeCell ref="XP29:XY29"/>
    <mergeCell ref="XZ29:YI29"/>
    <mergeCell ref="RL29:RU29"/>
    <mergeCell ref="RV29:SE29"/>
    <mergeCell ref="SF29:SO29"/>
    <mergeCell ref="SP29:SY29"/>
    <mergeCell ref="SZ29:TI29"/>
    <mergeCell ref="TJ29:TS29"/>
    <mergeCell ref="TT29:UC29"/>
    <mergeCell ref="UD29:UM29"/>
    <mergeCell ref="UN29:UW29"/>
    <mergeCell ref="NZ29:OI29"/>
    <mergeCell ref="OJ29:OS29"/>
    <mergeCell ref="OT29:PC29"/>
    <mergeCell ref="PD29:PM29"/>
    <mergeCell ref="PN29:PW29"/>
    <mergeCell ref="PX29:QG29"/>
    <mergeCell ref="QH29:QQ29"/>
    <mergeCell ref="QR29:RA29"/>
    <mergeCell ref="RB29:RK29"/>
    <mergeCell ref="KN29:KW29"/>
    <mergeCell ref="KX29:LG29"/>
    <mergeCell ref="LH29:LQ29"/>
    <mergeCell ref="LR29:MA29"/>
    <mergeCell ref="MB29:MK29"/>
    <mergeCell ref="ML29:MU29"/>
    <mergeCell ref="MV29:NE29"/>
    <mergeCell ref="NF29:NO29"/>
    <mergeCell ref="NP29:NY29"/>
    <mergeCell ref="HB29:HK29"/>
    <mergeCell ref="HL29:HU29"/>
    <mergeCell ref="HV29:IE29"/>
    <mergeCell ref="IF29:IO29"/>
    <mergeCell ref="IP29:IY29"/>
    <mergeCell ref="IZ29:JI29"/>
    <mergeCell ref="JJ29:JS29"/>
    <mergeCell ref="JT29:KC29"/>
    <mergeCell ref="KD29:KM29"/>
    <mergeCell ref="DP29:DY29"/>
    <mergeCell ref="DZ29:EI29"/>
    <mergeCell ref="EJ29:ES29"/>
    <mergeCell ref="ET29:FC29"/>
    <mergeCell ref="FD29:FM29"/>
    <mergeCell ref="FN29:FW29"/>
    <mergeCell ref="FX29:GG29"/>
    <mergeCell ref="GH29:GQ29"/>
    <mergeCell ref="GR29:HA29"/>
    <mergeCell ref="AD29:AM29"/>
    <mergeCell ref="AN29:AW29"/>
    <mergeCell ref="AX29:BG29"/>
    <mergeCell ref="BH29:BQ29"/>
    <mergeCell ref="BR29:CA29"/>
    <mergeCell ref="CB29:CK29"/>
    <mergeCell ref="CL29:CU29"/>
    <mergeCell ref="CV29:DE29"/>
    <mergeCell ref="DF29:DO29"/>
    <mergeCell ref="E13:I13"/>
    <mergeCell ref="E14:I14"/>
    <mergeCell ref="E15:I15"/>
    <mergeCell ref="E16:I16"/>
    <mergeCell ref="E17:I17"/>
    <mergeCell ref="E18:I18"/>
    <mergeCell ref="C19:I19"/>
    <mergeCell ref="J29:S29"/>
    <mergeCell ref="T29:AC29"/>
    <mergeCell ref="B2:I3"/>
    <mergeCell ref="D5:G5"/>
    <mergeCell ref="D6:G6"/>
    <mergeCell ref="B9:B10"/>
    <mergeCell ref="C9:C10"/>
    <mergeCell ref="D9:D10"/>
    <mergeCell ref="E9:I10"/>
    <mergeCell ref="E11:I11"/>
    <mergeCell ref="E12:I12"/>
  </mergeCells>
  <printOptions horizontalCentered="1"/>
  <pageMargins left="0.196527777777778" right="0.196527777777778" top="0.62986111111111098" bottom="0.196527777777778" header="0.51180555555555496" footer="0.51180555555555496"/>
  <pageSetup firstPageNumber="0" orientation="portrait" horizontalDpi="300" verticalDpi="300"/>
  <colBreaks count="1" manualBreakCount="1">
    <brk id="9"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11"/>
  <sheetViews>
    <sheetView showGridLines="0" zoomScaleNormal="100" workbookViewId="0">
      <selection activeCell="B2" sqref="B2"/>
    </sheetView>
  </sheetViews>
  <sheetFormatPr defaultRowHeight="12.75"/>
  <cols>
    <col min="1" max="1" width="5.5703125"/>
    <col min="2" max="2" width="90.85546875"/>
    <col min="3" max="1025" width="9.7109375"/>
  </cols>
  <sheetData>
    <row r="2" spans="1:7" s="38" customFormat="1" ht="21.75" customHeight="1">
      <c r="B2" s="1" t="s">
        <v>143</v>
      </c>
      <c r="C2" s="169" t="s">
        <v>144</v>
      </c>
      <c r="D2" s="67"/>
      <c r="E2" s="67"/>
      <c r="F2" s="68"/>
      <c r="G2" s="65"/>
    </row>
    <row r="3" spans="1:7" ht="21.75" customHeight="1">
      <c r="A3" s="38"/>
      <c r="B3" s="1"/>
      <c r="C3" s="169"/>
      <c r="D3" s="69"/>
      <c r="E3" s="69"/>
      <c r="F3" s="70"/>
      <c r="G3" s="65"/>
    </row>
    <row r="4" spans="1:7">
      <c r="B4" s="71"/>
      <c r="F4" s="72"/>
    </row>
    <row r="5" spans="1:7">
      <c r="B5" s="170" t="s">
        <v>145</v>
      </c>
      <c r="C5" s="170"/>
      <c r="D5" s="170"/>
      <c r="E5" s="170"/>
      <c r="F5" s="170"/>
    </row>
    <row r="6" spans="1:7">
      <c r="B6" s="171" t="s">
        <v>146</v>
      </c>
      <c r="C6" s="171"/>
      <c r="D6" s="171"/>
      <c r="E6" s="171"/>
      <c r="F6" s="171"/>
    </row>
    <row r="7" spans="1:7">
      <c r="B7" s="171" t="s">
        <v>147</v>
      </c>
      <c r="C7" s="171"/>
      <c r="D7" s="171"/>
      <c r="E7" s="171"/>
      <c r="F7" s="171"/>
    </row>
    <row r="8" spans="1:7">
      <c r="B8" s="171" t="s">
        <v>148</v>
      </c>
      <c r="C8" s="171"/>
      <c r="D8" s="171"/>
      <c r="E8" s="171"/>
      <c r="F8" s="171"/>
    </row>
    <row r="9" spans="1:7">
      <c r="B9" s="171" t="s">
        <v>149</v>
      </c>
      <c r="C9" s="171"/>
      <c r="D9" s="171"/>
      <c r="E9" s="171"/>
      <c r="F9" s="171"/>
    </row>
    <row r="10" spans="1:7">
      <c r="B10" s="170" t="s">
        <v>150</v>
      </c>
      <c r="C10" s="170"/>
      <c r="D10" s="170"/>
      <c r="E10" s="170"/>
      <c r="F10" s="170"/>
    </row>
    <row r="11" spans="1:7">
      <c r="B11" s="170" t="s">
        <v>151</v>
      </c>
      <c r="C11" s="170"/>
      <c r="D11" s="170"/>
      <c r="E11" s="170"/>
      <c r="F11" s="170"/>
    </row>
  </sheetData>
  <mergeCells count="9">
    <mergeCell ref="B8:F8"/>
    <mergeCell ref="B9:F9"/>
    <mergeCell ref="B10:F10"/>
    <mergeCell ref="B11:F11"/>
    <mergeCell ref="B2:B3"/>
    <mergeCell ref="C2:C3"/>
    <mergeCell ref="B5:F5"/>
    <mergeCell ref="B6:F6"/>
    <mergeCell ref="B7:F7"/>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K44"/>
  <sheetViews>
    <sheetView showGridLines="0" topLeftCell="A44" zoomScaleNormal="100" workbookViewId="0">
      <selection activeCell="B39" sqref="B39"/>
    </sheetView>
  </sheetViews>
  <sheetFormatPr defaultRowHeight="15"/>
  <cols>
    <col min="1" max="1" width="5.5703125" style="73"/>
    <col min="2" max="2" width="6.85546875" style="74"/>
    <col min="3" max="3" width="151" style="75"/>
    <col min="4" max="1025" width="12.5703125" style="73"/>
  </cols>
  <sheetData>
    <row r="2" spans="1:3" ht="18" customHeight="1">
      <c r="B2" s="172" t="s">
        <v>152</v>
      </c>
      <c r="C2" s="172"/>
    </row>
    <row r="3" spans="1:3" ht="38.25">
      <c r="B3" s="173">
        <v>1</v>
      </c>
      <c r="C3" s="77" t="s">
        <v>153</v>
      </c>
    </row>
    <row r="4" spans="1:3" ht="26.25" customHeight="1">
      <c r="B4" s="173"/>
      <c r="C4" s="78" t="s">
        <v>154</v>
      </c>
    </row>
    <row r="5" spans="1:3">
      <c r="A5" s="79"/>
      <c r="B5" s="173">
        <v>2</v>
      </c>
      <c r="C5" s="77" t="s">
        <v>155</v>
      </c>
    </row>
    <row r="6" spans="1:3">
      <c r="B6" s="173"/>
      <c r="C6" s="80" t="s">
        <v>156</v>
      </c>
    </row>
    <row r="7" spans="1:3">
      <c r="B7" s="173"/>
      <c r="C7" s="80" t="s">
        <v>157</v>
      </c>
    </row>
    <row r="8" spans="1:3">
      <c r="B8" s="173"/>
      <c r="C8" s="80" t="s">
        <v>158</v>
      </c>
    </row>
    <row r="9" spans="1:3">
      <c r="B9" s="173"/>
      <c r="C9" s="81" t="s">
        <v>159</v>
      </c>
    </row>
    <row r="10" spans="1:3">
      <c r="B10" s="76">
        <v>3</v>
      </c>
      <c r="C10" s="82" t="s">
        <v>160</v>
      </c>
    </row>
    <row r="11" spans="1:3" ht="25.5">
      <c r="B11" s="76">
        <v>4</v>
      </c>
      <c r="C11" s="82" t="s">
        <v>161</v>
      </c>
    </row>
    <row r="12" spans="1:3" ht="25.5">
      <c r="B12" s="76">
        <v>6</v>
      </c>
      <c r="C12" s="82" t="s">
        <v>162</v>
      </c>
    </row>
    <row r="13" spans="1:3" ht="25.5">
      <c r="B13" s="76">
        <v>7</v>
      </c>
      <c r="C13" s="82" t="s">
        <v>163</v>
      </c>
    </row>
    <row r="14" spans="1:3">
      <c r="B14" s="76">
        <v>8</v>
      </c>
      <c r="C14" s="82" t="s">
        <v>164</v>
      </c>
    </row>
    <row r="15" spans="1:3" ht="25.5">
      <c r="B15" s="76">
        <v>9</v>
      </c>
      <c r="C15" s="82" t="s">
        <v>165</v>
      </c>
    </row>
    <row r="16" spans="1:3">
      <c r="B16" s="76">
        <v>10</v>
      </c>
      <c r="C16" s="82" t="s">
        <v>166</v>
      </c>
    </row>
    <row r="17" spans="1:3">
      <c r="B17" s="173">
        <v>11</v>
      </c>
      <c r="C17" s="77" t="s">
        <v>167</v>
      </c>
    </row>
    <row r="18" spans="1:3">
      <c r="B18" s="173"/>
      <c r="C18" s="83" t="s">
        <v>168</v>
      </c>
    </row>
    <row r="19" spans="1:3" ht="25.5">
      <c r="B19" s="173"/>
      <c r="C19" s="78" t="s">
        <v>169</v>
      </c>
    </row>
    <row r="20" spans="1:3" ht="53.25" customHeight="1">
      <c r="B20" s="173">
        <v>12</v>
      </c>
      <c r="C20" s="77" t="s">
        <v>170</v>
      </c>
    </row>
    <row r="21" spans="1:3" ht="38.25">
      <c r="B21" s="173"/>
      <c r="C21" s="78" t="s">
        <v>171</v>
      </c>
    </row>
    <row r="22" spans="1:3" ht="38.25">
      <c r="B22" s="173">
        <v>13</v>
      </c>
      <c r="C22" s="77" t="s">
        <v>172</v>
      </c>
    </row>
    <row r="23" spans="1:3" ht="25.5">
      <c r="B23" s="173"/>
      <c r="C23" s="78" t="s">
        <v>173</v>
      </c>
    </row>
    <row r="24" spans="1:3" ht="25.5">
      <c r="B24" s="76">
        <v>14</v>
      </c>
      <c r="C24" s="82" t="s">
        <v>174</v>
      </c>
    </row>
    <row r="25" spans="1:3" ht="63.75">
      <c r="B25" s="76">
        <v>15</v>
      </c>
      <c r="C25" s="82" t="s">
        <v>175</v>
      </c>
    </row>
    <row r="26" spans="1:3" ht="25.5">
      <c r="B26" s="173">
        <v>16</v>
      </c>
      <c r="C26" s="77" t="s">
        <v>176</v>
      </c>
    </row>
    <row r="27" spans="1:3" ht="25.5">
      <c r="A27" s="84"/>
      <c r="B27" s="173"/>
      <c r="C27" s="83" t="s">
        <v>177</v>
      </c>
    </row>
    <row r="28" spans="1:3">
      <c r="B28" s="173"/>
      <c r="C28" s="83" t="s">
        <v>178</v>
      </c>
    </row>
    <row r="29" spans="1:3" ht="25.5">
      <c r="B29" s="173"/>
      <c r="C29" s="83" t="s">
        <v>179</v>
      </c>
    </row>
    <row r="30" spans="1:3">
      <c r="B30" s="173"/>
      <c r="C30" s="83" t="s">
        <v>180</v>
      </c>
    </row>
    <row r="31" spans="1:3" ht="38.25">
      <c r="B31" s="173"/>
      <c r="C31" s="78" t="s">
        <v>181</v>
      </c>
    </row>
    <row r="32" spans="1:3" ht="27.75" customHeight="1">
      <c r="B32" s="76">
        <v>17</v>
      </c>
      <c r="C32" s="82" t="s">
        <v>182</v>
      </c>
    </row>
    <row r="33" spans="2:3">
      <c r="B33" s="76">
        <v>18</v>
      </c>
      <c r="C33" s="82" t="s">
        <v>183</v>
      </c>
    </row>
    <row r="34" spans="2:3" ht="25.5">
      <c r="B34" s="76">
        <v>19</v>
      </c>
      <c r="C34" s="82" t="s">
        <v>184</v>
      </c>
    </row>
    <row r="35" spans="2:3" ht="38.25">
      <c r="B35" s="76">
        <v>20</v>
      </c>
      <c r="C35" s="82" t="s">
        <v>185</v>
      </c>
    </row>
    <row r="36" spans="2:3">
      <c r="B36" s="76">
        <v>21</v>
      </c>
      <c r="C36" s="82" t="s">
        <v>186</v>
      </c>
    </row>
    <row r="37" spans="2:3">
      <c r="B37" s="76">
        <v>22</v>
      </c>
      <c r="C37" s="82" t="s">
        <v>187</v>
      </c>
    </row>
    <row r="38" spans="2:3">
      <c r="B38" s="85"/>
      <c r="C38" s="86"/>
    </row>
    <row r="39" spans="2:3" ht="15.75" customHeight="1">
      <c r="B39" s="174" t="s">
        <v>188</v>
      </c>
      <c r="C39" s="174"/>
    </row>
    <row r="40" spans="2:3">
      <c r="B40" s="76">
        <v>23</v>
      </c>
      <c r="C40" s="87" t="s">
        <v>189</v>
      </c>
    </row>
    <row r="41" spans="2:3" ht="114.75">
      <c r="B41" s="76">
        <v>24</v>
      </c>
      <c r="C41" s="87" t="s">
        <v>190</v>
      </c>
    </row>
    <row r="42" spans="2:3" ht="27.75">
      <c r="B42" s="76">
        <v>25</v>
      </c>
      <c r="C42" s="87" t="s">
        <v>191</v>
      </c>
    </row>
    <row r="43" spans="2:3" ht="63.75">
      <c r="B43" s="76">
        <v>26</v>
      </c>
      <c r="C43" s="87" t="s">
        <v>192</v>
      </c>
    </row>
    <row r="44" spans="2:3" ht="25.5">
      <c r="B44" s="76">
        <v>27</v>
      </c>
      <c r="C44" s="87" t="s">
        <v>193</v>
      </c>
    </row>
  </sheetData>
  <mergeCells count="8">
    <mergeCell ref="B22:B23"/>
    <mergeCell ref="B26:B31"/>
    <mergeCell ref="B39:C39"/>
    <mergeCell ref="B2:C2"/>
    <mergeCell ref="B3:B4"/>
    <mergeCell ref="B5:B9"/>
    <mergeCell ref="B17:B19"/>
    <mergeCell ref="B20:B21"/>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5"/>
  <sheetViews>
    <sheetView showGridLines="0" zoomScaleNormal="100" workbookViewId="0"/>
  </sheetViews>
  <sheetFormatPr defaultRowHeight="12.75"/>
  <cols>
    <col min="1" max="1025" width="9.7109375"/>
  </cols>
  <sheetData>
    <row r="25" spans="4:4">
      <c r="D25" t="s">
        <v>194</v>
      </c>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K36" sqref="K36"/>
    </sheetView>
  </sheetViews>
  <sheetFormatPr defaultRowHeight="12.75"/>
  <cols>
    <col min="1" max="1025" width="15.140625"/>
  </cols>
  <sheetData/>
  <pageMargins left="0.75" right="0.75" top="1" bottom="1"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08"/>
  <sheetViews>
    <sheetView topLeftCell="BP1" zoomScaleNormal="100" workbookViewId="0">
      <selection activeCell="BJ2" sqref="BJ2:BZ2"/>
    </sheetView>
  </sheetViews>
  <sheetFormatPr defaultRowHeight="12.75"/>
  <cols>
    <col min="1" max="1" width="9" style="88"/>
    <col min="2" max="2" width="14.28515625" style="88"/>
    <col min="3" max="3" width="14.42578125" style="88"/>
    <col min="4" max="4" width="51.5703125" style="88"/>
    <col min="5" max="5" width="12.7109375" style="88"/>
    <col min="6" max="6" width="23" style="88"/>
    <col min="7" max="7" width="17" style="88"/>
    <col min="8" max="8" width="17.85546875" style="88"/>
    <col min="9" max="9" width="21.5703125" style="88"/>
    <col min="10" max="10" width="16.5703125" style="88"/>
    <col min="11" max="11" width="17.5703125" style="88"/>
    <col min="12" max="12" width="0.28515625" style="89"/>
    <col min="13" max="13" width="15.42578125" style="88"/>
    <col min="14" max="14" width="60.7109375" style="88"/>
    <col min="15" max="15" width="19.85546875" style="88"/>
    <col min="16" max="16" width="17.140625" style="88"/>
    <col min="17" max="17" width="19.140625" style="88"/>
    <col min="18" max="18" width="16.5703125" style="88"/>
    <col min="19" max="19" width="10.85546875" style="88"/>
    <col min="20" max="20" width="0.28515625" style="89"/>
    <col min="21" max="21" width="20.7109375" style="88"/>
    <col min="22" max="22" width="20.5703125" style="88"/>
    <col min="23" max="23" width="14.7109375" style="88"/>
    <col min="24" max="24" width="15.85546875" style="88"/>
    <col min="25" max="26" width="13.7109375" style="88"/>
    <col min="27" max="27" width="19.85546875" style="88"/>
    <col min="28" max="28" width="23.85546875" style="88"/>
    <col min="29" max="29" width="16" style="90"/>
    <col min="30" max="30" width="0.28515625" style="89"/>
    <col min="31" max="31" width="19.140625" style="88"/>
    <col min="32" max="32" width="17" style="88"/>
    <col min="33" max="33" width="15.85546875" style="88"/>
    <col min="34" max="34" width="14.42578125" style="88"/>
    <col min="35" max="35" width="23.28515625" style="88"/>
    <col min="36" max="36" width="16" style="88"/>
    <col min="37" max="37" width="17.5703125" style="88"/>
    <col min="38" max="38" width="15.5703125" style="88"/>
    <col min="39" max="39" width="22" style="88"/>
    <col min="40" max="40" width="15.140625" style="88"/>
    <col min="41" max="41" width="27.85546875" style="88"/>
    <col min="42" max="42" width="11" style="88"/>
    <col min="43" max="43" width="14.5703125" style="88"/>
    <col min="44" max="44" width="24.85546875" style="88"/>
    <col min="45" max="45" width="0.28515625" style="89"/>
    <col min="46" max="46" width="24.85546875" style="91"/>
    <col min="47" max="47" width="21.140625" style="91"/>
    <col min="48" max="48" width="22.28515625" style="90"/>
    <col min="49" max="49" width="22.42578125" style="90"/>
    <col min="50" max="50" width="0.28515625" style="89"/>
    <col min="51" max="51" width="31.7109375" style="88"/>
    <col min="52" max="52" width="19.140625" style="88"/>
    <col min="53" max="53" width="33" style="91"/>
    <col min="54" max="54" width="35.42578125" style="88"/>
    <col min="55" max="55" width="20.7109375" style="91"/>
    <col min="56" max="56" width="0.28515625" style="89"/>
    <col min="57" max="58" width="16" style="88"/>
    <col min="59" max="60" width="17.5703125" style="88"/>
    <col min="61" max="61" width="1.42578125" style="89"/>
    <col min="62" max="62" width="25.28515625" style="92"/>
    <col min="63" max="63" width="11.7109375" style="91"/>
    <col min="64" max="64" width="13.140625" style="91"/>
    <col min="65" max="65" width="33.28515625" style="91"/>
    <col min="66" max="66" width="16.28515625" style="91"/>
    <col min="67" max="67" width="15.140625" style="91"/>
    <col min="68" max="68" width="15.7109375" style="91"/>
    <col min="69" max="69" width="21.140625" style="91"/>
    <col min="70" max="70" width="23.140625" style="91"/>
    <col min="71" max="71" width="19.140625" style="91"/>
    <col min="72" max="72" width="16.28515625" style="91"/>
    <col min="73" max="73" width="13.5703125" style="91"/>
    <col min="74" max="74" width="22.28515625" style="91"/>
    <col min="75" max="75" width="19.5703125" style="91"/>
    <col min="76" max="76" width="19.42578125" style="91"/>
    <col min="77" max="77" width="13.28515625" style="91"/>
    <col min="78" max="78" width="0.28515625" style="89"/>
    <col min="79" max="1025" width="12.7109375" style="88"/>
  </cols>
  <sheetData>
    <row r="1" spans="1:91" s="104" customFormat="1" ht="15">
      <c r="A1" s="93"/>
      <c r="B1" s="94"/>
      <c r="C1" s="94"/>
      <c r="D1" s="93"/>
      <c r="E1" s="94"/>
      <c r="F1" s="94"/>
      <c r="G1" s="95"/>
      <c r="H1" s="95"/>
      <c r="I1" s="95"/>
      <c r="J1" s="95"/>
      <c r="K1" s="96"/>
      <c r="L1" s="97"/>
      <c r="M1" s="93"/>
      <c r="N1" s="94"/>
      <c r="O1" s="94"/>
      <c r="P1" s="94"/>
      <c r="Q1" s="94"/>
      <c r="R1" s="94"/>
      <c r="S1" s="94"/>
      <c r="T1" s="97"/>
      <c r="U1" s="94"/>
      <c r="V1" s="94"/>
      <c r="W1" s="94"/>
      <c r="X1" s="94"/>
      <c r="Y1" s="94"/>
      <c r="Z1" s="94"/>
      <c r="AA1" s="94"/>
      <c r="AB1" s="94"/>
      <c r="AC1" s="98"/>
      <c r="AD1" s="97"/>
      <c r="AE1" s="94"/>
      <c r="AF1" s="94"/>
      <c r="AG1" s="94"/>
      <c r="AH1" s="94"/>
      <c r="AI1" s="94"/>
      <c r="AJ1" s="94"/>
      <c r="AK1" s="94"/>
      <c r="AL1" s="94"/>
      <c r="AM1" s="94"/>
      <c r="AN1" s="94"/>
      <c r="AO1" s="94"/>
      <c r="AP1" s="94"/>
      <c r="AQ1" s="94"/>
      <c r="AR1" s="94"/>
      <c r="AS1" s="97"/>
      <c r="AT1" s="99"/>
      <c r="AU1" s="99"/>
      <c r="AV1" s="98"/>
      <c r="AW1" s="98"/>
      <c r="AX1" s="97"/>
      <c r="AY1" s="94"/>
      <c r="AZ1" s="94"/>
      <c r="BA1" s="99"/>
      <c r="BB1" s="94"/>
      <c r="BC1" s="100"/>
      <c r="BD1" s="101"/>
      <c r="BE1" s="93"/>
      <c r="BF1" s="93"/>
      <c r="BG1" s="93"/>
      <c r="BH1" s="93"/>
      <c r="BI1" s="101"/>
      <c r="BJ1" s="102"/>
      <c r="BK1" s="99"/>
      <c r="BL1" s="99"/>
      <c r="BM1" s="99"/>
      <c r="BN1" s="99"/>
      <c r="BO1" s="99"/>
      <c r="BP1" s="99"/>
      <c r="BQ1" s="99"/>
      <c r="BR1" s="99"/>
      <c r="BS1" s="99"/>
      <c r="BT1" s="99"/>
      <c r="BU1" s="99"/>
      <c r="BV1" s="99"/>
      <c r="BW1" s="99"/>
      <c r="BX1" s="99"/>
      <c r="BY1" s="99"/>
      <c r="BZ1" s="103"/>
    </row>
    <row r="2" spans="1:91" ht="18">
      <c r="A2" s="175" t="s">
        <v>195</v>
      </c>
      <c r="B2" s="175"/>
      <c r="C2" s="175"/>
      <c r="D2" s="175"/>
      <c r="E2" s="175"/>
      <c r="F2" s="175"/>
      <c r="G2" s="175"/>
      <c r="H2" s="175"/>
      <c r="I2" s="175"/>
      <c r="J2" s="175"/>
      <c r="K2" s="175"/>
      <c r="L2" s="105"/>
      <c r="M2" s="176" t="s">
        <v>9</v>
      </c>
      <c r="N2" s="176"/>
      <c r="O2" s="176"/>
      <c r="P2" s="176"/>
      <c r="Q2" s="176"/>
      <c r="R2" s="176"/>
      <c r="S2" s="176"/>
      <c r="T2" s="105"/>
      <c r="U2" s="177" t="s">
        <v>37</v>
      </c>
      <c r="V2" s="177"/>
      <c r="W2" s="177"/>
      <c r="X2" s="177"/>
      <c r="Y2" s="177"/>
      <c r="Z2" s="177"/>
      <c r="AA2" s="177"/>
      <c r="AB2" s="177"/>
      <c r="AC2" s="177"/>
      <c r="AD2" s="106"/>
      <c r="AE2" s="178" t="s">
        <v>48</v>
      </c>
      <c r="AF2" s="178"/>
      <c r="AG2" s="178"/>
      <c r="AH2" s="178"/>
      <c r="AI2" s="178"/>
      <c r="AJ2" s="178"/>
      <c r="AK2" s="178"/>
      <c r="AL2" s="178"/>
      <c r="AM2" s="178"/>
      <c r="AN2" s="178"/>
      <c r="AO2" s="178"/>
      <c r="AP2" s="178"/>
      <c r="AQ2" s="178"/>
      <c r="AR2" s="178"/>
      <c r="AS2" s="105"/>
      <c r="AT2" s="179" t="s">
        <v>60</v>
      </c>
      <c r="AU2" s="179"/>
      <c r="AV2" s="179"/>
      <c r="AW2" s="179"/>
      <c r="AX2" s="105"/>
      <c r="AY2" s="180" t="s">
        <v>67</v>
      </c>
      <c r="AZ2" s="180"/>
      <c r="BA2" s="180"/>
      <c r="BB2" s="180"/>
      <c r="BC2" s="180"/>
      <c r="BD2" s="105"/>
      <c r="BE2" s="181" t="s">
        <v>196</v>
      </c>
      <c r="BF2" s="181"/>
      <c r="BG2" s="181"/>
      <c r="BH2" s="181"/>
      <c r="BI2" s="105"/>
      <c r="BJ2" s="182" t="s">
        <v>22</v>
      </c>
      <c r="BK2" s="182"/>
      <c r="BL2" s="182"/>
      <c r="BM2" s="182"/>
      <c r="BN2" s="182"/>
      <c r="BO2" s="182"/>
      <c r="BP2" s="182"/>
      <c r="BQ2" s="182"/>
      <c r="BR2" s="182"/>
      <c r="BS2" s="182"/>
      <c r="BT2" s="182"/>
      <c r="BU2" s="182"/>
      <c r="BV2" s="182"/>
      <c r="BW2" s="182"/>
      <c r="BX2" s="182"/>
      <c r="BY2" s="182"/>
      <c r="BZ2" s="182"/>
    </row>
    <row r="3" spans="1:91" s="114" customFormat="1" ht="28.5">
      <c r="A3" s="107" t="s">
        <v>197</v>
      </c>
      <c r="B3" s="107" t="s">
        <v>198</v>
      </c>
      <c r="C3" s="107" t="s">
        <v>199</v>
      </c>
      <c r="D3" s="107" t="s">
        <v>200</v>
      </c>
      <c r="E3" s="107" t="s">
        <v>201</v>
      </c>
      <c r="F3" s="107" t="s">
        <v>202</v>
      </c>
      <c r="G3" s="107" t="s">
        <v>1</v>
      </c>
      <c r="H3" s="107" t="s">
        <v>3</v>
      </c>
      <c r="I3" s="107" t="s">
        <v>5</v>
      </c>
      <c r="J3" s="107" t="s">
        <v>7</v>
      </c>
      <c r="K3" s="107" t="s">
        <v>203</v>
      </c>
      <c r="L3" s="108"/>
      <c r="M3" s="109" t="s">
        <v>17</v>
      </c>
      <c r="N3" s="110" t="s">
        <v>204</v>
      </c>
      <c r="O3" s="110" t="s">
        <v>205</v>
      </c>
      <c r="P3" s="110" t="s">
        <v>206</v>
      </c>
      <c r="Q3" s="110" t="s">
        <v>21</v>
      </c>
      <c r="R3" s="110" t="s">
        <v>207</v>
      </c>
      <c r="S3" s="110" t="s">
        <v>208</v>
      </c>
      <c r="T3" s="111"/>
      <c r="U3" s="110" t="s">
        <v>209</v>
      </c>
      <c r="V3" s="110" t="s">
        <v>210</v>
      </c>
      <c r="W3" s="110" t="s">
        <v>211</v>
      </c>
      <c r="X3" s="110" t="s">
        <v>40</v>
      </c>
      <c r="Y3" s="110" t="s">
        <v>42</v>
      </c>
      <c r="Z3" s="110" t="s">
        <v>43</v>
      </c>
      <c r="AA3" s="109" t="s">
        <v>44</v>
      </c>
      <c r="AB3" s="112" t="s">
        <v>45</v>
      </c>
      <c r="AC3" s="112" t="s">
        <v>212</v>
      </c>
      <c r="AD3" s="111"/>
      <c r="AE3" s="110" t="s">
        <v>49</v>
      </c>
      <c r="AF3" s="110" t="s">
        <v>50</v>
      </c>
      <c r="AG3" s="110" t="s">
        <v>213</v>
      </c>
      <c r="AH3" s="110" t="s">
        <v>214</v>
      </c>
      <c r="AI3" s="110" t="s">
        <v>215</v>
      </c>
      <c r="AJ3" s="110" t="s">
        <v>216</v>
      </c>
      <c r="AK3" s="110" t="s">
        <v>51</v>
      </c>
      <c r="AL3" s="110" t="s">
        <v>217</v>
      </c>
      <c r="AM3" s="110" t="s">
        <v>218</v>
      </c>
      <c r="AN3" s="110" t="s">
        <v>219</v>
      </c>
      <c r="AO3" s="110" t="s">
        <v>220</v>
      </c>
      <c r="AP3" s="110" t="s">
        <v>221</v>
      </c>
      <c r="AQ3" s="110" t="s">
        <v>55</v>
      </c>
      <c r="AR3" s="110" t="s">
        <v>57</v>
      </c>
      <c r="AS3" s="111"/>
      <c r="AT3" s="110" t="s">
        <v>61</v>
      </c>
      <c r="AU3" s="110" t="s">
        <v>222</v>
      </c>
      <c r="AV3" s="112" t="s">
        <v>223</v>
      </c>
      <c r="AW3" s="112" t="s">
        <v>65</v>
      </c>
      <c r="AX3" s="111"/>
      <c r="AY3" s="110" t="s">
        <v>224</v>
      </c>
      <c r="AZ3" s="110" t="s">
        <v>225</v>
      </c>
      <c r="BA3" s="110" t="s">
        <v>226</v>
      </c>
      <c r="BB3" s="110" t="s">
        <v>227</v>
      </c>
      <c r="BC3" s="110" t="s">
        <v>228</v>
      </c>
      <c r="BD3" s="111"/>
      <c r="BE3" s="110" t="s">
        <v>229</v>
      </c>
      <c r="BF3" s="110" t="s">
        <v>230</v>
      </c>
      <c r="BG3" s="110" t="s">
        <v>231</v>
      </c>
      <c r="BH3" s="110" t="s">
        <v>232</v>
      </c>
      <c r="BI3" s="111"/>
      <c r="BJ3" s="112" t="s">
        <v>233</v>
      </c>
      <c r="BK3" s="110" t="s">
        <v>23</v>
      </c>
      <c r="BL3" s="110" t="s">
        <v>25</v>
      </c>
      <c r="BM3" s="110" t="s">
        <v>234</v>
      </c>
      <c r="BN3" s="110" t="s">
        <v>27</v>
      </c>
      <c r="BO3" s="110" t="s">
        <v>235</v>
      </c>
      <c r="BP3" s="110" t="s">
        <v>236</v>
      </c>
      <c r="BQ3" s="110" t="s">
        <v>237</v>
      </c>
      <c r="BR3" s="110" t="s">
        <v>238</v>
      </c>
      <c r="BS3" s="110" t="s">
        <v>239</v>
      </c>
      <c r="BT3" s="110" t="s">
        <v>240</v>
      </c>
      <c r="BU3" s="110" t="s">
        <v>241</v>
      </c>
      <c r="BV3" s="110" t="s">
        <v>242</v>
      </c>
      <c r="BW3" s="110" t="s">
        <v>243</v>
      </c>
      <c r="BX3" s="110" t="s">
        <v>244</v>
      </c>
      <c r="BY3" s="110" t="s">
        <v>245</v>
      </c>
      <c r="BZ3" s="111"/>
      <c r="CA3" s="113"/>
      <c r="CL3" s="115"/>
      <c r="CM3" s="115"/>
    </row>
    <row r="4" spans="1:91" s="120" customFormat="1" ht="14.25">
      <c r="A4" s="116" t="s">
        <v>246</v>
      </c>
      <c r="B4" s="116" t="s">
        <v>247</v>
      </c>
      <c r="C4" s="116" t="s">
        <v>199</v>
      </c>
      <c r="D4" s="116" t="s">
        <v>200</v>
      </c>
      <c r="E4" s="116" t="s">
        <v>248</v>
      </c>
      <c r="F4" s="116" t="s">
        <v>202</v>
      </c>
      <c r="G4" s="116" t="s">
        <v>249</v>
      </c>
      <c r="H4" s="116" t="s">
        <v>250</v>
      </c>
      <c r="I4" s="116" t="s">
        <v>251</v>
      </c>
      <c r="J4" s="116" t="s">
        <v>252</v>
      </c>
      <c r="K4" s="116" t="s">
        <v>253</v>
      </c>
      <c r="L4" s="108"/>
      <c r="M4" s="117" t="s">
        <v>17</v>
      </c>
      <c r="N4" s="117" t="s">
        <v>204</v>
      </c>
      <c r="O4" s="117" t="s">
        <v>254</v>
      </c>
      <c r="P4" s="117" t="s">
        <v>255</v>
      </c>
      <c r="Q4" s="117" t="s">
        <v>21</v>
      </c>
      <c r="R4" s="117" t="s">
        <v>207</v>
      </c>
      <c r="S4" s="117" t="s">
        <v>208</v>
      </c>
      <c r="T4" s="118"/>
      <c r="U4" s="117" t="s">
        <v>256</v>
      </c>
      <c r="V4" s="117" t="s">
        <v>257</v>
      </c>
      <c r="W4" s="117" t="s">
        <v>258</v>
      </c>
      <c r="X4" s="117" t="s">
        <v>259</v>
      </c>
      <c r="Y4" s="117" t="s">
        <v>260</v>
      </c>
      <c r="Z4" s="117" t="s">
        <v>261</v>
      </c>
      <c r="AA4" s="117" t="s">
        <v>262</v>
      </c>
      <c r="AB4" s="119" t="s">
        <v>263</v>
      </c>
      <c r="AC4" s="119" t="s">
        <v>264</v>
      </c>
      <c r="AD4" s="118"/>
      <c r="AE4" s="117" t="s">
        <v>265</v>
      </c>
      <c r="AF4" s="117" t="s">
        <v>266</v>
      </c>
      <c r="AG4" s="117" t="s">
        <v>267</v>
      </c>
      <c r="AH4" s="117" t="s">
        <v>268</v>
      </c>
      <c r="AI4" s="117" t="s">
        <v>269</v>
      </c>
      <c r="AJ4" s="117" t="s">
        <v>270</v>
      </c>
      <c r="AK4" s="117" t="s">
        <v>271</v>
      </c>
      <c r="AL4" s="117" t="s">
        <v>272</v>
      </c>
      <c r="AM4" s="117" t="s">
        <v>273</v>
      </c>
      <c r="AN4" s="117" t="s">
        <v>274</v>
      </c>
      <c r="AO4" s="117" t="s">
        <v>275</v>
      </c>
      <c r="AP4" s="117" t="s">
        <v>276</v>
      </c>
      <c r="AQ4" s="117" t="s">
        <v>277</v>
      </c>
      <c r="AR4" s="117" t="s">
        <v>278</v>
      </c>
      <c r="AS4" s="118"/>
      <c r="AT4" s="117" t="s">
        <v>61</v>
      </c>
      <c r="AU4" s="117" t="s">
        <v>279</v>
      </c>
      <c r="AV4" s="119" t="s">
        <v>263</v>
      </c>
      <c r="AW4" s="119" t="s">
        <v>263</v>
      </c>
      <c r="AX4" s="118"/>
      <c r="AY4" s="117" t="s">
        <v>280</v>
      </c>
      <c r="AZ4" s="117"/>
      <c r="BA4" s="117" t="s">
        <v>281</v>
      </c>
      <c r="BB4" s="117" t="s">
        <v>282</v>
      </c>
      <c r="BC4" s="117" t="s">
        <v>283</v>
      </c>
      <c r="BD4" s="118"/>
      <c r="BE4" s="117" t="s">
        <v>229</v>
      </c>
      <c r="BF4" s="117" t="s">
        <v>230</v>
      </c>
      <c r="BG4" s="117" t="s">
        <v>231</v>
      </c>
      <c r="BH4" s="117" t="s">
        <v>232</v>
      </c>
      <c r="BI4" s="118"/>
      <c r="BJ4" s="119" t="s">
        <v>284</v>
      </c>
      <c r="BK4" s="117" t="s">
        <v>23</v>
      </c>
      <c r="BL4" s="117" t="s">
        <v>25</v>
      </c>
      <c r="BM4" s="117" t="s">
        <v>234</v>
      </c>
      <c r="BN4" s="117" t="s">
        <v>27</v>
      </c>
      <c r="BO4" s="117" t="s">
        <v>235</v>
      </c>
      <c r="BP4" s="117" t="s">
        <v>236</v>
      </c>
      <c r="BQ4" s="117" t="s">
        <v>237</v>
      </c>
      <c r="BR4" s="117" t="s">
        <v>238</v>
      </c>
      <c r="BS4" s="117" t="s">
        <v>239</v>
      </c>
      <c r="BT4" s="117" t="s">
        <v>240</v>
      </c>
      <c r="BU4" s="117" t="s">
        <v>241</v>
      </c>
      <c r="BV4" s="117" t="s">
        <v>242</v>
      </c>
      <c r="BW4" s="117" t="s">
        <v>243</v>
      </c>
      <c r="BX4" s="117" t="s">
        <v>244</v>
      </c>
      <c r="BY4" s="117" t="s">
        <v>245</v>
      </c>
      <c r="BZ4" s="118"/>
    </row>
    <row r="5" spans="1:91" s="120" customFormat="1" ht="14.25">
      <c r="A5" s="116"/>
      <c r="B5" s="116"/>
      <c r="C5" s="116"/>
      <c r="D5" s="116"/>
      <c r="E5" s="116"/>
      <c r="F5" s="116"/>
      <c r="G5" s="116"/>
      <c r="H5" s="116"/>
      <c r="I5" s="116"/>
      <c r="J5" s="116"/>
      <c r="K5" s="116"/>
      <c r="L5" s="108"/>
      <c r="M5" s="117"/>
      <c r="N5" s="117"/>
      <c r="O5" s="117"/>
      <c r="P5" s="117"/>
      <c r="Q5" s="117"/>
      <c r="R5" s="117"/>
      <c r="S5" s="117"/>
      <c r="T5" s="118"/>
      <c r="U5" s="117"/>
      <c r="V5" s="117"/>
      <c r="W5" s="117"/>
      <c r="X5" s="117"/>
      <c r="Y5" s="117"/>
      <c r="Z5" s="117"/>
      <c r="AA5" s="117"/>
      <c r="AB5" s="119"/>
      <c r="AC5" s="119"/>
      <c r="AD5" s="118"/>
      <c r="AE5" s="117"/>
      <c r="AF5" s="117"/>
      <c r="AG5" s="117"/>
      <c r="AH5" s="117"/>
      <c r="AI5" s="117"/>
      <c r="AJ5" s="117"/>
      <c r="AK5" s="117"/>
      <c r="AL5" s="117"/>
      <c r="AM5" s="117"/>
      <c r="AN5" s="117"/>
      <c r="AO5" s="117"/>
      <c r="AP5" s="117"/>
      <c r="AQ5" s="117"/>
      <c r="AR5" s="117"/>
      <c r="AS5" s="118"/>
      <c r="AT5" s="117"/>
      <c r="AU5" s="117"/>
      <c r="AV5" s="119"/>
      <c r="AW5" s="119"/>
      <c r="AX5" s="118"/>
      <c r="AY5" s="117"/>
      <c r="AZ5" s="117"/>
      <c r="BA5" s="117"/>
      <c r="BB5" s="117"/>
      <c r="BC5" s="117"/>
      <c r="BD5" s="118"/>
      <c r="BE5" s="117"/>
      <c r="BF5" s="117"/>
      <c r="BG5" s="117"/>
      <c r="BH5" s="117"/>
      <c r="BI5" s="118"/>
      <c r="BJ5" s="119"/>
      <c r="BK5" s="117" t="e">
        <v>#NAME?</v>
      </c>
      <c r="BL5" s="117" t="e">
        <v>#NAME?</v>
      </c>
      <c r="BM5" s="117" t="e">
        <v>#NAME?</v>
      </c>
      <c r="BN5" s="117" t="e">
        <v>#NAME?</v>
      </c>
      <c r="BO5" s="117" t="e">
        <v>#NAME?</v>
      </c>
      <c r="BP5" s="117" t="e">
        <v>#NAME?</v>
      </c>
      <c r="BQ5" s="117" t="e">
        <v>#NAME?</v>
      </c>
      <c r="BR5" s="117" t="e">
        <v>#NAME?</v>
      </c>
      <c r="BS5" s="117" t="e">
        <v>#NAME?</v>
      </c>
      <c r="BT5" s="117" t="e">
        <v>#NAME?</v>
      </c>
      <c r="BU5" s="117" t="e">
        <v>#NAME?</v>
      </c>
      <c r="BV5" s="117" t="e">
        <v>#NAME?</v>
      </c>
      <c r="BW5" s="117" t="e">
        <v>#NAME?</v>
      </c>
      <c r="BX5" s="117" t="e">
        <v>#NAME?</v>
      </c>
      <c r="BY5" s="117" t="e">
        <v>#NAME?</v>
      </c>
      <c r="BZ5" s="118"/>
    </row>
    <row r="6" spans="1:91">
      <c r="A6" s="121">
        <v>1</v>
      </c>
      <c r="B6" s="122" t="s">
        <v>285</v>
      </c>
      <c r="C6" s="122"/>
      <c r="D6" s="123" t="s">
        <v>286</v>
      </c>
      <c r="E6" s="124">
        <v>0</v>
      </c>
      <c r="F6" s="124" t="s">
        <v>20</v>
      </c>
      <c r="G6" s="125" t="s">
        <v>2</v>
      </c>
      <c r="H6" s="125" t="s">
        <v>287</v>
      </c>
      <c r="I6" s="124" t="s">
        <v>288</v>
      </c>
      <c r="J6" s="124" t="s">
        <v>289</v>
      </c>
      <c r="K6" s="125" t="s">
        <v>290</v>
      </c>
      <c r="L6" s="126"/>
      <c r="M6" s="122"/>
      <c r="N6" s="124" t="s">
        <v>291</v>
      </c>
      <c r="O6" s="124" t="s">
        <v>290</v>
      </c>
      <c r="P6" s="124" t="s">
        <v>292</v>
      </c>
      <c r="Q6" s="127"/>
      <c r="R6" s="124" t="s">
        <v>290</v>
      </c>
      <c r="S6" s="124" t="s">
        <v>59</v>
      </c>
      <c r="T6" s="126"/>
      <c r="U6" s="124" t="s">
        <v>39</v>
      </c>
      <c r="V6" s="124" t="s">
        <v>290</v>
      </c>
      <c r="W6" s="124" t="s">
        <v>290</v>
      </c>
      <c r="X6" s="124" t="s">
        <v>41</v>
      </c>
      <c r="Y6" s="128"/>
      <c r="Z6" s="124"/>
      <c r="AA6" s="128"/>
      <c r="AB6" s="129" t="s">
        <v>293</v>
      </c>
      <c r="AC6" s="130" t="s">
        <v>290</v>
      </c>
      <c r="AD6" s="126"/>
      <c r="AE6" s="121">
        <v>3</v>
      </c>
      <c r="AF6" s="121">
        <v>3</v>
      </c>
      <c r="AG6" s="124" t="s">
        <v>290</v>
      </c>
      <c r="AH6" s="124" t="s">
        <v>290</v>
      </c>
      <c r="AI6" s="124" t="s">
        <v>290</v>
      </c>
      <c r="AJ6" s="122"/>
      <c r="AK6" s="124" t="s">
        <v>290</v>
      </c>
      <c r="AL6" s="124" t="s">
        <v>290</v>
      </c>
      <c r="AM6" s="124" t="s">
        <v>290</v>
      </c>
      <c r="AN6" s="124" t="s">
        <v>54</v>
      </c>
      <c r="AO6" s="124" t="s">
        <v>56</v>
      </c>
      <c r="AP6" s="124"/>
      <c r="AQ6" s="124" t="s">
        <v>59</v>
      </c>
      <c r="AR6" s="124" t="s">
        <v>56</v>
      </c>
      <c r="AS6" s="126"/>
      <c r="AT6" s="131" t="s">
        <v>290</v>
      </c>
      <c r="AU6" s="124" t="s">
        <v>294</v>
      </c>
      <c r="AV6" s="129" t="s">
        <v>295</v>
      </c>
      <c r="AW6" s="129" t="s">
        <v>296</v>
      </c>
      <c r="AX6" s="126"/>
      <c r="AY6" s="127"/>
      <c r="AZ6" s="127"/>
      <c r="BA6" s="124" t="s">
        <v>290</v>
      </c>
      <c r="BB6" s="124" t="s">
        <v>290</v>
      </c>
      <c r="BC6" s="128"/>
      <c r="BD6" s="126"/>
      <c r="BE6" s="122"/>
      <c r="BF6" s="122"/>
      <c r="BG6" s="122"/>
      <c r="BH6" s="122"/>
      <c r="BI6" s="126"/>
      <c r="BJ6" s="132"/>
      <c r="BK6" s="124" t="s">
        <v>290</v>
      </c>
      <c r="BL6" s="124" t="s">
        <v>290</v>
      </c>
      <c r="BM6" s="124" t="s">
        <v>290</v>
      </c>
      <c r="BN6" s="124" t="s">
        <v>290</v>
      </c>
      <c r="BO6" s="124" t="s">
        <v>290</v>
      </c>
      <c r="BP6" s="124" t="s">
        <v>290</v>
      </c>
      <c r="BQ6" s="124" t="s">
        <v>290</v>
      </c>
      <c r="BR6" s="124" t="s">
        <v>290</v>
      </c>
      <c r="BS6" s="124" t="s">
        <v>290</v>
      </c>
      <c r="BT6" s="124" t="s">
        <v>290</v>
      </c>
      <c r="BU6" s="124" t="s">
        <v>290</v>
      </c>
      <c r="BV6" s="124" t="s">
        <v>290</v>
      </c>
      <c r="BW6" s="124" t="s">
        <v>290</v>
      </c>
      <c r="BX6" s="124" t="s">
        <v>290</v>
      </c>
      <c r="BY6" s="124" t="s">
        <v>297</v>
      </c>
      <c r="BZ6" s="126"/>
    </row>
    <row r="7" spans="1:91">
      <c r="A7" s="121">
        <v>2</v>
      </c>
      <c r="B7" s="122" t="s">
        <v>298</v>
      </c>
      <c r="C7" s="122"/>
      <c r="D7" s="123" t="s">
        <v>299</v>
      </c>
      <c r="E7" s="124">
        <v>0</v>
      </c>
      <c r="F7" s="124" t="s">
        <v>20</v>
      </c>
      <c r="G7" s="125" t="s">
        <v>2</v>
      </c>
      <c r="H7" s="125" t="s">
        <v>287</v>
      </c>
      <c r="I7" s="124" t="s">
        <v>288</v>
      </c>
      <c r="J7" s="124" t="s">
        <v>288</v>
      </c>
      <c r="K7" s="125" t="s">
        <v>290</v>
      </c>
      <c r="L7" s="126"/>
      <c r="M7" s="122"/>
      <c r="N7" s="124" t="s">
        <v>300</v>
      </c>
      <c r="O7" s="124" t="s">
        <v>290</v>
      </c>
      <c r="P7" s="124" t="s">
        <v>292</v>
      </c>
      <c r="Q7" s="133">
        <v>1002821</v>
      </c>
      <c r="R7" s="124" t="s">
        <v>290</v>
      </c>
      <c r="S7" s="124" t="s">
        <v>59</v>
      </c>
      <c r="T7" s="126"/>
      <c r="U7" s="124" t="s">
        <v>39</v>
      </c>
      <c r="V7" s="124" t="s">
        <v>290</v>
      </c>
      <c r="W7" s="124" t="s">
        <v>290</v>
      </c>
      <c r="X7" s="124" t="s">
        <v>41</v>
      </c>
      <c r="Y7" s="124">
        <v>2500</v>
      </c>
      <c r="Z7" s="124"/>
      <c r="AA7" s="124">
        <v>2500</v>
      </c>
      <c r="AB7" s="129" t="s">
        <v>293</v>
      </c>
      <c r="AC7" s="130" t="s">
        <v>290</v>
      </c>
      <c r="AD7" s="126"/>
      <c r="AE7" s="121">
        <v>3</v>
      </c>
      <c r="AF7" s="121">
        <v>3</v>
      </c>
      <c r="AG7" s="124" t="s">
        <v>290</v>
      </c>
      <c r="AH7" s="124" t="s">
        <v>290</v>
      </c>
      <c r="AI7" s="124" t="s">
        <v>290</v>
      </c>
      <c r="AJ7" s="122"/>
      <c r="AK7" s="124" t="s">
        <v>290</v>
      </c>
      <c r="AL7" s="124" t="s">
        <v>290</v>
      </c>
      <c r="AM7" s="124" t="s">
        <v>290</v>
      </c>
      <c r="AN7" s="124" t="s">
        <v>54</v>
      </c>
      <c r="AO7" s="124" t="s">
        <v>56</v>
      </c>
      <c r="AP7" s="124"/>
      <c r="AQ7" s="124" t="s">
        <v>59</v>
      </c>
      <c r="AR7" s="124" t="s">
        <v>56</v>
      </c>
      <c r="AS7" s="126"/>
      <c r="AT7" s="131" t="s">
        <v>290</v>
      </c>
      <c r="AU7" s="124" t="s">
        <v>294</v>
      </c>
      <c r="AV7" s="129" t="s">
        <v>295</v>
      </c>
      <c r="AW7" s="129" t="s">
        <v>296</v>
      </c>
      <c r="AX7" s="126"/>
      <c r="AY7" s="127"/>
      <c r="AZ7" s="127"/>
      <c r="BA7" s="124" t="s">
        <v>290</v>
      </c>
      <c r="BB7" s="124" t="s">
        <v>290</v>
      </c>
      <c r="BC7" s="128"/>
      <c r="BD7" s="126"/>
      <c r="BE7" s="122"/>
      <c r="BF7" s="122"/>
      <c r="BG7" s="122"/>
      <c r="BH7" s="122"/>
      <c r="BI7" s="126"/>
      <c r="BJ7" s="132"/>
      <c r="BK7" s="124" t="s">
        <v>290</v>
      </c>
      <c r="BL7" s="124" t="s">
        <v>290</v>
      </c>
      <c r="BM7" s="124" t="s">
        <v>290</v>
      </c>
      <c r="BN7" s="124" t="s">
        <v>290</v>
      </c>
      <c r="BO7" s="124" t="s">
        <v>290</v>
      </c>
      <c r="BP7" s="124" t="s">
        <v>290</v>
      </c>
      <c r="BQ7" s="124" t="s">
        <v>290</v>
      </c>
      <c r="BR7" s="124" t="s">
        <v>290</v>
      </c>
      <c r="BS7" s="124">
        <v>1</v>
      </c>
      <c r="BT7" s="124" t="s">
        <v>290</v>
      </c>
      <c r="BU7" s="124" t="s">
        <v>290</v>
      </c>
      <c r="BV7" s="124" t="s">
        <v>290</v>
      </c>
      <c r="BW7" s="124" t="s">
        <v>301</v>
      </c>
      <c r="BX7" s="124">
        <v>2.62</v>
      </c>
      <c r="BY7" s="124" t="s">
        <v>290</v>
      </c>
      <c r="BZ7" s="126"/>
    </row>
    <row r="8" spans="1:91">
      <c r="A8" s="121">
        <v>3</v>
      </c>
      <c r="B8" s="122" t="s">
        <v>302</v>
      </c>
      <c r="C8" s="122"/>
      <c r="D8" s="123" t="s">
        <v>299</v>
      </c>
      <c r="E8" s="124">
        <v>0</v>
      </c>
      <c r="F8" s="124" t="s">
        <v>20</v>
      </c>
      <c r="G8" s="125" t="s">
        <v>2</v>
      </c>
      <c r="H8" s="125" t="s">
        <v>287</v>
      </c>
      <c r="I8" s="124" t="s">
        <v>288</v>
      </c>
      <c r="J8" s="124" t="s">
        <v>288</v>
      </c>
      <c r="K8" s="125" t="s">
        <v>290</v>
      </c>
      <c r="L8" s="126"/>
      <c r="M8" s="122"/>
      <c r="N8" s="124" t="s">
        <v>303</v>
      </c>
      <c r="O8" s="124" t="s">
        <v>290</v>
      </c>
      <c r="P8" s="124" t="s">
        <v>292</v>
      </c>
      <c r="Q8" s="133">
        <v>1002823</v>
      </c>
      <c r="R8" s="124" t="s">
        <v>290</v>
      </c>
      <c r="S8" s="124" t="s">
        <v>59</v>
      </c>
      <c r="T8" s="126"/>
      <c r="U8" s="124" t="s">
        <v>39</v>
      </c>
      <c r="V8" s="124" t="s">
        <v>290</v>
      </c>
      <c r="W8" s="124" t="s">
        <v>290</v>
      </c>
      <c r="X8" s="124" t="s">
        <v>41</v>
      </c>
      <c r="Y8" s="124">
        <v>2500</v>
      </c>
      <c r="Z8" s="124"/>
      <c r="AA8" s="124">
        <v>2500</v>
      </c>
      <c r="AB8" s="129" t="s">
        <v>293</v>
      </c>
      <c r="AC8" s="130" t="s">
        <v>290</v>
      </c>
      <c r="AD8" s="126"/>
      <c r="AE8" s="121">
        <v>3</v>
      </c>
      <c r="AF8" s="121">
        <v>3</v>
      </c>
      <c r="AG8" s="124" t="s">
        <v>290</v>
      </c>
      <c r="AH8" s="124" t="s">
        <v>290</v>
      </c>
      <c r="AI8" s="124" t="s">
        <v>290</v>
      </c>
      <c r="AJ8" s="122"/>
      <c r="AK8" s="124" t="s">
        <v>290</v>
      </c>
      <c r="AL8" s="124" t="s">
        <v>290</v>
      </c>
      <c r="AM8" s="124" t="s">
        <v>290</v>
      </c>
      <c r="AN8" s="124" t="s">
        <v>54</v>
      </c>
      <c r="AO8" s="124" t="s">
        <v>56</v>
      </c>
      <c r="AP8" s="124"/>
      <c r="AQ8" s="124" t="s">
        <v>59</v>
      </c>
      <c r="AR8" s="124" t="s">
        <v>56</v>
      </c>
      <c r="AS8" s="126"/>
      <c r="AT8" s="131" t="s">
        <v>290</v>
      </c>
      <c r="AU8" s="124" t="s">
        <v>294</v>
      </c>
      <c r="AV8" s="129" t="s">
        <v>295</v>
      </c>
      <c r="AW8" s="129" t="s">
        <v>296</v>
      </c>
      <c r="AX8" s="126"/>
      <c r="AY8" s="127"/>
      <c r="AZ8" s="127"/>
      <c r="BA8" s="124" t="s">
        <v>290</v>
      </c>
      <c r="BB8" s="124" t="s">
        <v>290</v>
      </c>
      <c r="BC8" s="128"/>
      <c r="BD8" s="126"/>
      <c r="BE8" s="122"/>
      <c r="BF8" s="122"/>
      <c r="BG8" s="122"/>
      <c r="BH8" s="122"/>
      <c r="BI8" s="126"/>
      <c r="BJ8" s="132"/>
      <c r="BK8" s="124" t="s">
        <v>290</v>
      </c>
      <c r="BL8" s="124" t="s">
        <v>290</v>
      </c>
      <c r="BM8" s="124" t="s">
        <v>290</v>
      </c>
      <c r="BN8" s="124" t="s">
        <v>290</v>
      </c>
      <c r="BO8" s="124" t="s">
        <v>290</v>
      </c>
      <c r="BP8" s="124" t="s">
        <v>290</v>
      </c>
      <c r="BQ8" s="124" t="s">
        <v>290</v>
      </c>
      <c r="BR8" s="124" t="s">
        <v>290</v>
      </c>
      <c r="BS8" s="124">
        <v>2</v>
      </c>
      <c r="BT8" s="124" t="s">
        <v>290</v>
      </c>
      <c r="BU8" s="124" t="s">
        <v>290</v>
      </c>
      <c r="BV8" s="124" t="s">
        <v>290</v>
      </c>
      <c r="BW8" s="124" t="s">
        <v>301</v>
      </c>
      <c r="BX8" s="124">
        <v>2.62</v>
      </c>
      <c r="BY8" s="124" t="s">
        <v>290</v>
      </c>
      <c r="BZ8" s="126"/>
    </row>
    <row r="9" spans="1:91">
      <c r="A9" s="121">
        <v>4</v>
      </c>
      <c r="B9" s="122" t="s">
        <v>304</v>
      </c>
      <c r="C9" s="122"/>
      <c r="D9" s="123" t="s">
        <v>305</v>
      </c>
      <c r="E9" s="124">
        <v>0</v>
      </c>
      <c r="F9" s="124" t="s">
        <v>20</v>
      </c>
      <c r="G9" s="125" t="s">
        <v>2</v>
      </c>
      <c r="H9" s="125" t="s">
        <v>287</v>
      </c>
      <c r="I9" s="124" t="s">
        <v>288</v>
      </c>
      <c r="J9" s="124" t="s">
        <v>288</v>
      </c>
      <c r="K9" s="125" t="s">
        <v>290</v>
      </c>
      <c r="L9" s="126"/>
      <c r="M9" s="122"/>
      <c r="N9" s="124" t="s">
        <v>306</v>
      </c>
      <c r="O9" s="124" t="s">
        <v>290</v>
      </c>
      <c r="P9" s="124" t="s">
        <v>292</v>
      </c>
      <c r="Q9" s="127"/>
      <c r="R9" s="124" t="s">
        <v>290</v>
      </c>
      <c r="S9" s="124" t="s">
        <v>59</v>
      </c>
      <c r="T9" s="126"/>
      <c r="U9" s="124" t="s">
        <v>39</v>
      </c>
      <c r="V9" s="124" t="s">
        <v>290</v>
      </c>
      <c r="W9" s="124" t="s">
        <v>290</v>
      </c>
      <c r="X9" s="124" t="s">
        <v>41</v>
      </c>
      <c r="Y9" s="128"/>
      <c r="Z9" s="124"/>
      <c r="AA9" s="128"/>
      <c r="AB9" s="129" t="s">
        <v>293</v>
      </c>
      <c r="AC9" s="130" t="s">
        <v>290</v>
      </c>
      <c r="AD9" s="126"/>
      <c r="AE9" s="121">
        <v>3</v>
      </c>
      <c r="AF9" s="121">
        <v>3</v>
      </c>
      <c r="AG9" s="124" t="s">
        <v>290</v>
      </c>
      <c r="AH9" s="124" t="s">
        <v>290</v>
      </c>
      <c r="AI9" s="124" t="s">
        <v>290</v>
      </c>
      <c r="AJ9" s="122"/>
      <c r="AK9" s="124" t="s">
        <v>290</v>
      </c>
      <c r="AL9" s="124" t="s">
        <v>290</v>
      </c>
      <c r="AM9" s="124" t="s">
        <v>290</v>
      </c>
      <c r="AN9" s="124" t="s">
        <v>54</v>
      </c>
      <c r="AO9" s="124" t="s">
        <v>56</v>
      </c>
      <c r="AP9" s="124"/>
      <c r="AQ9" s="124" t="s">
        <v>59</v>
      </c>
      <c r="AR9" s="124" t="s">
        <v>56</v>
      </c>
      <c r="AS9" s="126"/>
      <c r="AT9" s="131" t="s">
        <v>290</v>
      </c>
      <c r="AU9" s="124" t="s">
        <v>294</v>
      </c>
      <c r="AV9" s="129" t="s">
        <v>295</v>
      </c>
      <c r="AW9" s="129" t="s">
        <v>296</v>
      </c>
      <c r="AX9" s="126"/>
      <c r="AY9" s="127"/>
      <c r="AZ9" s="127"/>
      <c r="BA9" s="124" t="s">
        <v>290</v>
      </c>
      <c r="BB9" s="124" t="s">
        <v>290</v>
      </c>
      <c r="BC9" s="128"/>
      <c r="BD9" s="126"/>
      <c r="BE9" s="122"/>
      <c r="BF9" s="122"/>
      <c r="BG9" s="122"/>
      <c r="BH9" s="122"/>
      <c r="BI9" s="126"/>
      <c r="BJ9" s="132"/>
      <c r="BK9" s="124" t="s">
        <v>290</v>
      </c>
      <c r="BL9" s="124" t="s">
        <v>290</v>
      </c>
      <c r="BM9" s="124" t="s">
        <v>290</v>
      </c>
      <c r="BN9" s="124" t="s">
        <v>290</v>
      </c>
      <c r="BO9" s="124" t="s">
        <v>290</v>
      </c>
      <c r="BP9" s="124" t="s">
        <v>290</v>
      </c>
      <c r="BQ9" s="124" t="s">
        <v>290</v>
      </c>
      <c r="BR9" s="124" t="s">
        <v>290</v>
      </c>
      <c r="BS9" s="124" t="s">
        <v>290</v>
      </c>
      <c r="BT9" s="124" t="s">
        <v>290</v>
      </c>
      <c r="BU9" s="124" t="s">
        <v>290</v>
      </c>
      <c r="BV9" s="124" t="s">
        <v>290</v>
      </c>
      <c r="BW9" s="124" t="s">
        <v>307</v>
      </c>
      <c r="BX9" s="124">
        <v>1.83</v>
      </c>
      <c r="BY9" s="124" t="s">
        <v>290</v>
      </c>
      <c r="BZ9" s="126"/>
    </row>
    <row r="10" spans="1:91" ht="27">
      <c r="A10" s="121">
        <v>5</v>
      </c>
      <c r="B10" s="122" t="s">
        <v>308</v>
      </c>
      <c r="C10" s="122"/>
      <c r="D10" s="123" t="s">
        <v>309</v>
      </c>
      <c r="E10" s="122"/>
      <c r="F10" s="124" t="s">
        <v>310</v>
      </c>
      <c r="G10" s="125" t="s">
        <v>2</v>
      </c>
      <c r="H10" s="125" t="s">
        <v>287</v>
      </c>
      <c r="I10" s="124" t="s">
        <v>311</v>
      </c>
      <c r="J10" s="124" t="s">
        <v>312</v>
      </c>
      <c r="K10" s="125" t="s">
        <v>290</v>
      </c>
      <c r="L10" s="126"/>
      <c r="M10" s="134" t="str">
        <f>HYPERLINK("./Product Pics/M5MK.jpg")</f>
        <v>./Product Pics/M5MK.jpg</v>
      </c>
      <c r="N10" s="124" t="s">
        <v>313</v>
      </c>
      <c r="O10" s="124" t="s">
        <v>290</v>
      </c>
      <c r="P10" s="124" t="s">
        <v>314</v>
      </c>
      <c r="Q10" s="121">
        <v>2002871</v>
      </c>
      <c r="R10" s="124" t="s">
        <v>290</v>
      </c>
      <c r="S10" s="122"/>
      <c r="T10" s="126"/>
      <c r="U10" s="124" t="s">
        <v>315</v>
      </c>
      <c r="V10" s="124" t="s">
        <v>290</v>
      </c>
      <c r="W10" s="124" t="s">
        <v>316</v>
      </c>
      <c r="X10" s="124" t="s">
        <v>317</v>
      </c>
      <c r="Y10" s="124"/>
      <c r="Z10" s="124"/>
      <c r="AA10" s="124">
        <v>1910.52</v>
      </c>
      <c r="AB10" s="124" t="s">
        <v>318</v>
      </c>
      <c r="AC10" s="129" t="s">
        <v>319</v>
      </c>
      <c r="AD10" s="126"/>
      <c r="AE10" s="135"/>
      <c r="AF10" s="135"/>
      <c r="AG10" s="124" t="s">
        <v>290</v>
      </c>
      <c r="AH10" s="124" t="s">
        <v>290</v>
      </c>
      <c r="AI10" s="124" t="s">
        <v>290</v>
      </c>
      <c r="AJ10" s="122"/>
      <c r="AK10" s="124" t="s">
        <v>320</v>
      </c>
      <c r="AL10" s="124" t="s">
        <v>290</v>
      </c>
      <c r="AM10" s="128"/>
      <c r="AN10" s="124" t="s">
        <v>54</v>
      </c>
      <c r="AO10" s="124" t="s">
        <v>59</v>
      </c>
      <c r="AP10" s="124"/>
      <c r="AQ10" s="124" t="s">
        <v>56</v>
      </c>
      <c r="AR10" s="124" t="s">
        <v>56</v>
      </c>
      <c r="AS10" s="126"/>
      <c r="AT10" s="131" t="s">
        <v>321</v>
      </c>
      <c r="AU10" s="124" t="s">
        <v>322</v>
      </c>
      <c r="AV10" s="129" t="s">
        <v>323</v>
      </c>
      <c r="AW10" s="129" t="s">
        <v>324</v>
      </c>
      <c r="AX10" s="126"/>
      <c r="AY10" s="131" t="s">
        <v>325</v>
      </c>
      <c r="AZ10" s="123" t="s">
        <v>326</v>
      </c>
      <c r="BA10" s="136" t="s">
        <v>327</v>
      </c>
      <c r="BB10" s="124" t="s">
        <v>328</v>
      </c>
      <c r="BC10" s="124" t="s">
        <v>290</v>
      </c>
      <c r="BD10" s="126"/>
      <c r="BE10" s="122"/>
      <c r="BF10" s="122"/>
      <c r="BG10" s="122"/>
      <c r="BH10" s="137"/>
      <c r="BI10" s="126"/>
      <c r="BJ10" s="138" t="s">
        <v>329</v>
      </c>
      <c r="BK10" s="124" t="s">
        <v>330</v>
      </c>
      <c r="BL10" s="128"/>
      <c r="BM10" s="124" t="str">
        <f t="shared" ref="BM10:BM41" si="0">+IF(BN10=BO10,"Square","Rectangle")</f>
        <v>Square</v>
      </c>
      <c r="BN10" s="139">
        <v>100</v>
      </c>
      <c r="BO10" s="139">
        <v>100</v>
      </c>
      <c r="BP10" s="124" t="s">
        <v>290</v>
      </c>
      <c r="BQ10" s="140">
        <v>8</v>
      </c>
      <c r="BR10" s="124" t="s">
        <v>290</v>
      </c>
      <c r="BS10" s="124" t="s">
        <v>331</v>
      </c>
      <c r="BT10" s="124" t="s">
        <v>290</v>
      </c>
      <c r="BU10" s="124" t="s">
        <v>332</v>
      </c>
      <c r="BV10" s="124" t="s">
        <v>290</v>
      </c>
      <c r="BW10" s="124" t="s">
        <v>290</v>
      </c>
      <c r="BX10" s="124" t="s">
        <v>290</v>
      </c>
      <c r="BY10" s="124"/>
      <c r="BZ10" s="126"/>
    </row>
    <row r="11" spans="1:91" ht="27">
      <c r="A11" s="121">
        <v>6</v>
      </c>
      <c r="B11" s="122" t="s">
        <v>333</v>
      </c>
      <c r="C11" s="122"/>
      <c r="D11" s="123" t="s">
        <v>309</v>
      </c>
      <c r="E11" s="122"/>
      <c r="F11" s="124" t="s">
        <v>334</v>
      </c>
      <c r="G11" s="125" t="s">
        <v>2</v>
      </c>
      <c r="H11" s="125" t="s">
        <v>287</v>
      </c>
      <c r="I11" s="124" t="s">
        <v>311</v>
      </c>
      <c r="J11" s="124" t="s">
        <v>312</v>
      </c>
      <c r="K11" s="125" t="s">
        <v>290</v>
      </c>
      <c r="L11" s="126"/>
      <c r="M11" s="134" t="str">
        <f>HYPERLINK("./Product Pics/M5MF.jpg")</f>
        <v>./Product Pics/M5MF.jpg</v>
      </c>
      <c r="N11" s="124" t="s">
        <v>335</v>
      </c>
      <c r="O11" s="124" t="s">
        <v>290</v>
      </c>
      <c r="P11" s="124" t="s">
        <v>314</v>
      </c>
      <c r="Q11" s="141" t="s">
        <v>290</v>
      </c>
      <c r="R11" s="124" t="s">
        <v>290</v>
      </c>
      <c r="S11" s="122"/>
      <c r="T11" s="126"/>
      <c r="U11" s="124" t="s">
        <v>315</v>
      </c>
      <c r="V11" s="124" t="s">
        <v>290</v>
      </c>
      <c r="W11" s="124" t="s">
        <v>316</v>
      </c>
      <c r="X11" s="124" t="s">
        <v>317</v>
      </c>
      <c r="Y11" s="124"/>
      <c r="Z11" s="124"/>
      <c r="AA11" s="124">
        <v>1910.52</v>
      </c>
      <c r="AB11" s="124" t="s">
        <v>318</v>
      </c>
      <c r="AC11" s="129" t="s">
        <v>319</v>
      </c>
      <c r="AD11" s="126"/>
      <c r="AE11" s="135"/>
      <c r="AF11" s="135"/>
      <c r="AG11" s="124" t="s">
        <v>290</v>
      </c>
      <c r="AH11" s="124" t="s">
        <v>290</v>
      </c>
      <c r="AI11" s="124" t="s">
        <v>290</v>
      </c>
      <c r="AJ11" s="122"/>
      <c r="AK11" s="124" t="s">
        <v>320</v>
      </c>
      <c r="AL11" s="124" t="s">
        <v>290</v>
      </c>
      <c r="AM11" s="128"/>
      <c r="AN11" s="124" t="s">
        <v>54</v>
      </c>
      <c r="AO11" s="124" t="s">
        <v>59</v>
      </c>
      <c r="AP11" s="124"/>
      <c r="AQ11" s="124" t="s">
        <v>56</v>
      </c>
      <c r="AR11" s="124" t="s">
        <v>56</v>
      </c>
      <c r="AS11" s="126"/>
      <c r="AT11" s="131" t="s">
        <v>321</v>
      </c>
      <c r="AU11" s="124" t="s">
        <v>322</v>
      </c>
      <c r="AV11" s="129" t="s">
        <v>323</v>
      </c>
      <c r="AW11" s="129" t="s">
        <v>324</v>
      </c>
      <c r="AX11" s="126"/>
      <c r="AY11" s="123" t="s">
        <v>336</v>
      </c>
      <c r="AZ11" s="123" t="s">
        <v>326</v>
      </c>
      <c r="BA11" s="136" t="s">
        <v>327</v>
      </c>
      <c r="BB11" s="124" t="s">
        <v>337</v>
      </c>
      <c r="BC11" s="124" t="s">
        <v>290</v>
      </c>
      <c r="BD11" s="126"/>
      <c r="BE11" s="122"/>
      <c r="BF11" s="122"/>
      <c r="BG11" s="122"/>
      <c r="BH11" s="137"/>
      <c r="BI11" s="126"/>
      <c r="BJ11" s="138" t="s">
        <v>329</v>
      </c>
      <c r="BK11" s="124" t="s">
        <v>330</v>
      </c>
      <c r="BL11" s="128"/>
      <c r="BM11" s="124" t="str">
        <f t="shared" si="0"/>
        <v>Square</v>
      </c>
      <c r="BN11" s="139">
        <v>100</v>
      </c>
      <c r="BO11" s="139">
        <v>100</v>
      </c>
      <c r="BP11" s="124" t="s">
        <v>290</v>
      </c>
      <c r="BQ11" s="140">
        <v>8</v>
      </c>
      <c r="BR11" s="124" t="s">
        <v>290</v>
      </c>
      <c r="BS11" s="124" t="s">
        <v>331</v>
      </c>
      <c r="BT11" s="124" t="s">
        <v>290</v>
      </c>
      <c r="BU11" s="124" t="s">
        <v>332</v>
      </c>
      <c r="BV11" s="124" t="s">
        <v>290</v>
      </c>
      <c r="BW11" s="124" t="s">
        <v>290</v>
      </c>
      <c r="BX11" s="124" t="s">
        <v>290</v>
      </c>
      <c r="BY11" s="124" t="s">
        <v>290</v>
      </c>
      <c r="BZ11" s="126"/>
    </row>
    <row r="12" spans="1:91" ht="27">
      <c r="A12" s="121">
        <v>7</v>
      </c>
      <c r="B12" s="122" t="s">
        <v>338</v>
      </c>
      <c r="C12" s="122"/>
      <c r="D12" s="123" t="s">
        <v>309</v>
      </c>
      <c r="E12" s="122"/>
      <c r="F12" s="124" t="s">
        <v>339</v>
      </c>
      <c r="G12" s="125" t="s">
        <v>2</v>
      </c>
      <c r="H12" s="125" t="s">
        <v>287</v>
      </c>
      <c r="I12" s="124" t="s">
        <v>311</v>
      </c>
      <c r="J12" s="124" t="s">
        <v>312</v>
      </c>
      <c r="K12" s="125" t="s">
        <v>290</v>
      </c>
      <c r="L12" s="126"/>
      <c r="M12" s="134" t="str">
        <f>HYPERLINK("./Product Pics/M5ME.jpg")</f>
        <v>./Product Pics/M5ME.jpg</v>
      </c>
      <c r="N12" s="124" t="s">
        <v>340</v>
      </c>
      <c r="O12" s="124" t="s">
        <v>290</v>
      </c>
      <c r="P12" s="124" t="s">
        <v>314</v>
      </c>
      <c r="Q12" s="142" t="s">
        <v>341</v>
      </c>
      <c r="R12" s="124" t="s">
        <v>290</v>
      </c>
      <c r="S12" s="122"/>
      <c r="T12" s="126"/>
      <c r="U12" s="124" t="s">
        <v>315</v>
      </c>
      <c r="V12" s="124" t="s">
        <v>290</v>
      </c>
      <c r="W12" s="124" t="s">
        <v>316</v>
      </c>
      <c r="X12" s="124" t="s">
        <v>317</v>
      </c>
      <c r="Y12" s="124"/>
      <c r="Z12" s="124"/>
      <c r="AA12" s="124">
        <v>1910.52</v>
      </c>
      <c r="AB12" s="124" t="s">
        <v>318</v>
      </c>
      <c r="AC12" s="129" t="s">
        <v>319</v>
      </c>
      <c r="AD12" s="126"/>
      <c r="AE12" s="135"/>
      <c r="AF12" s="135"/>
      <c r="AG12" s="124" t="s">
        <v>290</v>
      </c>
      <c r="AH12" s="124" t="s">
        <v>290</v>
      </c>
      <c r="AI12" s="124" t="s">
        <v>290</v>
      </c>
      <c r="AJ12" s="122"/>
      <c r="AK12" s="124" t="s">
        <v>320</v>
      </c>
      <c r="AL12" s="124" t="s">
        <v>290</v>
      </c>
      <c r="AM12" s="128"/>
      <c r="AN12" s="124" t="s">
        <v>54</v>
      </c>
      <c r="AO12" s="124" t="s">
        <v>59</v>
      </c>
      <c r="AP12" s="124"/>
      <c r="AQ12" s="124" t="s">
        <v>56</v>
      </c>
      <c r="AR12" s="124" t="s">
        <v>56</v>
      </c>
      <c r="AS12" s="126"/>
      <c r="AT12" s="131" t="s">
        <v>321</v>
      </c>
      <c r="AU12" s="124" t="s">
        <v>322</v>
      </c>
      <c r="AV12" s="129" t="s">
        <v>323</v>
      </c>
      <c r="AW12" s="129" t="s">
        <v>324</v>
      </c>
      <c r="AX12" s="126"/>
      <c r="AY12" s="131" t="s">
        <v>325</v>
      </c>
      <c r="AZ12" s="123" t="s">
        <v>326</v>
      </c>
      <c r="BA12" s="136" t="s">
        <v>327</v>
      </c>
      <c r="BB12" s="124" t="s">
        <v>342</v>
      </c>
      <c r="BC12" s="124" t="s">
        <v>290</v>
      </c>
      <c r="BD12" s="126"/>
      <c r="BE12" s="122"/>
      <c r="BF12" s="122"/>
      <c r="BG12" s="122"/>
      <c r="BH12" s="137"/>
      <c r="BI12" s="126"/>
      <c r="BJ12" s="138" t="s">
        <v>329</v>
      </c>
      <c r="BK12" s="124" t="s">
        <v>330</v>
      </c>
      <c r="BL12" s="128"/>
      <c r="BM12" s="124" t="str">
        <f t="shared" si="0"/>
        <v>Square</v>
      </c>
      <c r="BN12" s="139">
        <v>100</v>
      </c>
      <c r="BO12" s="139">
        <v>100</v>
      </c>
      <c r="BP12" s="124" t="s">
        <v>290</v>
      </c>
      <c r="BQ12" s="140">
        <v>8</v>
      </c>
      <c r="BR12" s="124" t="s">
        <v>290</v>
      </c>
      <c r="BS12" s="124" t="s">
        <v>331</v>
      </c>
      <c r="BT12" s="124" t="s">
        <v>290</v>
      </c>
      <c r="BU12" s="124" t="s">
        <v>332</v>
      </c>
      <c r="BV12" s="124" t="s">
        <v>290</v>
      </c>
      <c r="BW12" s="124" t="s">
        <v>290</v>
      </c>
      <c r="BX12" s="124" t="s">
        <v>290</v>
      </c>
      <c r="BY12" s="124" t="s">
        <v>290</v>
      </c>
      <c r="BZ12" s="126"/>
    </row>
    <row r="13" spans="1:91" ht="27">
      <c r="A13" s="121">
        <v>8</v>
      </c>
      <c r="B13" s="122" t="s">
        <v>343</v>
      </c>
      <c r="C13" s="122"/>
      <c r="D13" s="123" t="s">
        <v>309</v>
      </c>
      <c r="E13" s="122"/>
      <c r="F13" s="124" t="s">
        <v>344</v>
      </c>
      <c r="G13" s="125" t="s">
        <v>2</v>
      </c>
      <c r="H13" s="125" t="s">
        <v>287</v>
      </c>
      <c r="I13" s="124" t="s">
        <v>311</v>
      </c>
      <c r="J13" s="124" t="s">
        <v>312</v>
      </c>
      <c r="K13" s="125" t="s">
        <v>290</v>
      </c>
      <c r="L13" s="126"/>
      <c r="M13" s="134" t="str">
        <f>HYPERLINK("./Product Pics/M5MJ.jpg")</f>
        <v>./Product Pics/M5MJ.jpg</v>
      </c>
      <c r="N13" s="124" t="s">
        <v>345</v>
      </c>
      <c r="O13" s="124" t="s">
        <v>290</v>
      </c>
      <c r="P13" s="124" t="s">
        <v>314</v>
      </c>
      <c r="Q13" s="143" t="s">
        <v>346</v>
      </c>
      <c r="R13" s="124" t="s">
        <v>290</v>
      </c>
      <c r="S13" s="122"/>
      <c r="T13" s="126"/>
      <c r="U13" s="124" t="s">
        <v>315</v>
      </c>
      <c r="V13" s="124" t="s">
        <v>290</v>
      </c>
      <c r="W13" s="124" t="s">
        <v>316</v>
      </c>
      <c r="X13" s="124" t="s">
        <v>317</v>
      </c>
      <c r="Y13" s="124"/>
      <c r="Z13" s="124"/>
      <c r="AA13" s="124">
        <v>1910.52</v>
      </c>
      <c r="AB13" s="124" t="s">
        <v>318</v>
      </c>
      <c r="AC13" s="129" t="s">
        <v>319</v>
      </c>
      <c r="AD13" s="126"/>
      <c r="AE13" s="135"/>
      <c r="AF13" s="135"/>
      <c r="AG13" s="124" t="s">
        <v>290</v>
      </c>
      <c r="AH13" s="124" t="s">
        <v>290</v>
      </c>
      <c r="AI13" s="124" t="s">
        <v>290</v>
      </c>
      <c r="AJ13" s="122"/>
      <c r="AK13" s="124" t="s">
        <v>320</v>
      </c>
      <c r="AL13" s="124" t="s">
        <v>290</v>
      </c>
      <c r="AM13" s="128"/>
      <c r="AN13" s="124" t="s">
        <v>54</v>
      </c>
      <c r="AO13" s="124" t="s">
        <v>59</v>
      </c>
      <c r="AP13" s="124"/>
      <c r="AQ13" s="124" t="s">
        <v>56</v>
      </c>
      <c r="AR13" s="124" t="s">
        <v>56</v>
      </c>
      <c r="AS13" s="126"/>
      <c r="AT13" s="131" t="s">
        <v>321</v>
      </c>
      <c r="AU13" s="124" t="s">
        <v>322</v>
      </c>
      <c r="AV13" s="129" t="s">
        <v>323</v>
      </c>
      <c r="AW13" s="129" t="s">
        <v>324</v>
      </c>
      <c r="AX13" s="126"/>
      <c r="AY13" s="123" t="s">
        <v>347</v>
      </c>
      <c r="AZ13" s="123" t="s">
        <v>326</v>
      </c>
      <c r="BA13" s="136" t="s">
        <v>327</v>
      </c>
      <c r="BB13" s="124" t="s">
        <v>348</v>
      </c>
      <c r="BC13" s="124" t="s">
        <v>290</v>
      </c>
      <c r="BD13" s="126"/>
      <c r="BE13" s="122"/>
      <c r="BF13" s="122"/>
      <c r="BG13" s="122"/>
      <c r="BH13" s="137"/>
      <c r="BI13" s="126"/>
      <c r="BJ13" s="138" t="s">
        <v>329</v>
      </c>
      <c r="BK13" s="124" t="s">
        <v>330</v>
      </c>
      <c r="BL13" s="128"/>
      <c r="BM13" s="124" t="str">
        <f t="shared" si="0"/>
        <v>Square</v>
      </c>
      <c r="BN13" s="139">
        <v>100</v>
      </c>
      <c r="BO13" s="139">
        <v>100</v>
      </c>
      <c r="BP13" s="124" t="s">
        <v>290</v>
      </c>
      <c r="BQ13" s="140">
        <v>8</v>
      </c>
      <c r="BR13" s="124" t="s">
        <v>290</v>
      </c>
      <c r="BS13" s="124" t="s">
        <v>331</v>
      </c>
      <c r="BT13" s="124" t="s">
        <v>290</v>
      </c>
      <c r="BU13" s="124" t="s">
        <v>332</v>
      </c>
      <c r="BV13" s="124" t="s">
        <v>290</v>
      </c>
      <c r="BW13" s="124" t="s">
        <v>290</v>
      </c>
      <c r="BX13" s="124" t="s">
        <v>290</v>
      </c>
      <c r="BY13" s="124" t="s">
        <v>290</v>
      </c>
      <c r="BZ13" s="126"/>
    </row>
    <row r="14" spans="1:91" ht="27">
      <c r="A14" s="121">
        <v>10</v>
      </c>
      <c r="B14" s="122" t="s">
        <v>349</v>
      </c>
      <c r="C14" s="122"/>
      <c r="D14" s="123" t="s">
        <v>309</v>
      </c>
      <c r="E14" s="122"/>
      <c r="F14" s="124" t="s">
        <v>350</v>
      </c>
      <c r="G14" s="125" t="s">
        <v>2</v>
      </c>
      <c r="H14" s="125" t="s">
        <v>287</v>
      </c>
      <c r="I14" s="124" t="s">
        <v>311</v>
      </c>
      <c r="J14" s="124" t="s">
        <v>312</v>
      </c>
      <c r="K14" s="125" t="s">
        <v>290</v>
      </c>
      <c r="L14" s="126"/>
      <c r="M14" s="134" t="str">
        <f>HYPERLINK("./Product Pics/MFRQ.jpg")</f>
        <v>./Product Pics/MFRQ.jpg</v>
      </c>
      <c r="N14" s="124" t="s">
        <v>351</v>
      </c>
      <c r="O14" s="124" t="s">
        <v>290</v>
      </c>
      <c r="P14" s="124" t="s">
        <v>314</v>
      </c>
      <c r="Q14" s="121">
        <v>2002870</v>
      </c>
      <c r="R14" s="124" t="s">
        <v>352</v>
      </c>
      <c r="S14" s="122"/>
      <c r="T14" s="126"/>
      <c r="U14" s="124" t="s">
        <v>315</v>
      </c>
      <c r="V14" s="124" t="s">
        <v>290</v>
      </c>
      <c r="W14" s="124" t="s">
        <v>316</v>
      </c>
      <c r="X14" s="124" t="s">
        <v>317</v>
      </c>
      <c r="Y14" s="124"/>
      <c r="Z14" s="124"/>
      <c r="AA14" s="124">
        <v>2117.88</v>
      </c>
      <c r="AB14" s="124" t="s">
        <v>318</v>
      </c>
      <c r="AC14" s="129" t="s">
        <v>319</v>
      </c>
      <c r="AD14" s="126"/>
      <c r="AE14" s="135"/>
      <c r="AF14" s="135"/>
      <c r="AG14" s="124" t="s">
        <v>290</v>
      </c>
      <c r="AH14" s="124" t="s">
        <v>290</v>
      </c>
      <c r="AI14" s="124" t="s">
        <v>290</v>
      </c>
      <c r="AJ14" s="122"/>
      <c r="AK14" s="124" t="s">
        <v>320</v>
      </c>
      <c r="AL14" s="124" t="s">
        <v>290</v>
      </c>
      <c r="AM14" s="128"/>
      <c r="AN14" s="124" t="s">
        <v>54</v>
      </c>
      <c r="AO14" s="124" t="s">
        <v>59</v>
      </c>
      <c r="AP14" s="124"/>
      <c r="AQ14" s="124" t="s">
        <v>56</v>
      </c>
      <c r="AR14" s="124" t="s">
        <v>56</v>
      </c>
      <c r="AS14" s="126"/>
      <c r="AT14" s="131" t="s">
        <v>321</v>
      </c>
      <c r="AU14" s="124" t="s">
        <v>322</v>
      </c>
      <c r="AV14" s="129" t="s">
        <v>323</v>
      </c>
      <c r="AW14" s="129" t="s">
        <v>324</v>
      </c>
      <c r="AX14" s="126"/>
      <c r="AY14" s="123" t="s">
        <v>347</v>
      </c>
      <c r="AZ14" s="123" t="s">
        <v>326</v>
      </c>
      <c r="BA14" s="144" t="s">
        <v>353</v>
      </c>
      <c r="BB14" s="124" t="s">
        <v>354</v>
      </c>
      <c r="BC14" s="124" t="s">
        <v>290</v>
      </c>
      <c r="BD14" s="126"/>
      <c r="BE14" s="122"/>
      <c r="BF14" s="122"/>
      <c r="BG14" s="122"/>
      <c r="BH14" s="137"/>
      <c r="BI14" s="126"/>
      <c r="BJ14" s="138" t="s">
        <v>329</v>
      </c>
      <c r="BK14" s="124" t="s">
        <v>330</v>
      </c>
      <c r="BL14" s="145"/>
      <c r="BM14" s="124" t="str">
        <f t="shared" si="0"/>
        <v>Square</v>
      </c>
      <c r="BN14" s="139">
        <v>500</v>
      </c>
      <c r="BO14" s="139">
        <v>500</v>
      </c>
      <c r="BP14" s="124" t="s">
        <v>290</v>
      </c>
      <c r="BQ14" s="140">
        <v>10.5</v>
      </c>
      <c r="BR14" s="124" t="s">
        <v>290</v>
      </c>
      <c r="BS14" s="124" t="s">
        <v>355</v>
      </c>
      <c r="BT14" s="124" t="s">
        <v>356</v>
      </c>
      <c r="BU14" s="124" t="s">
        <v>357</v>
      </c>
      <c r="BV14" s="124" t="s">
        <v>290</v>
      </c>
      <c r="BW14" s="124" t="s">
        <v>290</v>
      </c>
      <c r="BX14" s="124" t="s">
        <v>290</v>
      </c>
      <c r="BY14" s="124" t="s">
        <v>290</v>
      </c>
      <c r="BZ14" s="126"/>
    </row>
    <row r="15" spans="1:91" ht="27">
      <c r="A15" s="121">
        <v>11</v>
      </c>
      <c r="B15" s="122" t="s">
        <v>358</v>
      </c>
      <c r="C15" s="122"/>
      <c r="D15" s="123" t="s">
        <v>309</v>
      </c>
      <c r="E15" s="122"/>
      <c r="F15" s="124" t="s">
        <v>350</v>
      </c>
      <c r="G15" s="125" t="s">
        <v>2</v>
      </c>
      <c r="H15" s="125" t="s">
        <v>287</v>
      </c>
      <c r="I15" s="124" t="s">
        <v>311</v>
      </c>
      <c r="J15" s="124" t="s">
        <v>312</v>
      </c>
      <c r="K15" s="125" t="s">
        <v>290</v>
      </c>
      <c r="L15" s="126"/>
      <c r="M15" s="134" t="str">
        <f>HYPERLINK("./Product Pics/MFRJ.jpg")</f>
        <v>./Product Pics/MFRJ.jpg</v>
      </c>
      <c r="N15" s="124" t="s">
        <v>351</v>
      </c>
      <c r="O15" s="124" t="s">
        <v>290</v>
      </c>
      <c r="P15" s="124" t="s">
        <v>314</v>
      </c>
      <c r="Q15" s="121">
        <v>2004879</v>
      </c>
      <c r="R15" s="124" t="s">
        <v>290</v>
      </c>
      <c r="S15" s="122"/>
      <c r="T15" s="126"/>
      <c r="U15" s="124" t="s">
        <v>315</v>
      </c>
      <c r="V15" s="124" t="s">
        <v>290</v>
      </c>
      <c r="W15" s="124" t="s">
        <v>316</v>
      </c>
      <c r="X15" s="124" t="s">
        <v>317</v>
      </c>
      <c r="Y15" s="124"/>
      <c r="Z15" s="124"/>
      <c r="AA15" s="124">
        <v>2117.88</v>
      </c>
      <c r="AB15" s="124" t="s">
        <v>318</v>
      </c>
      <c r="AC15" s="129" t="s">
        <v>319</v>
      </c>
      <c r="AD15" s="126"/>
      <c r="AE15" s="135"/>
      <c r="AF15" s="135"/>
      <c r="AG15" s="124" t="s">
        <v>290</v>
      </c>
      <c r="AH15" s="124" t="s">
        <v>290</v>
      </c>
      <c r="AI15" s="124" t="s">
        <v>290</v>
      </c>
      <c r="AJ15" s="122"/>
      <c r="AK15" s="124" t="s">
        <v>320</v>
      </c>
      <c r="AL15" s="124" t="s">
        <v>290</v>
      </c>
      <c r="AM15" s="128"/>
      <c r="AN15" s="124" t="s">
        <v>54</v>
      </c>
      <c r="AO15" s="124" t="s">
        <v>59</v>
      </c>
      <c r="AP15" s="124"/>
      <c r="AQ15" s="124" t="s">
        <v>56</v>
      </c>
      <c r="AR15" s="124" t="s">
        <v>56</v>
      </c>
      <c r="AS15" s="126"/>
      <c r="AT15" s="131" t="s">
        <v>321</v>
      </c>
      <c r="AU15" s="124" t="s">
        <v>322</v>
      </c>
      <c r="AV15" s="129" t="s">
        <v>323</v>
      </c>
      <c r="AW15" s="129" t="s">
        <v>324</v>
      </c>
      <c r="AX15" s="126"/>
      <c r="AY15" s="123" t="s">
        <v>347</v>
      </c>
      <c r="AZ15" s="123" t="s">
        <v>326</v>
      </c>
      <c r="BA15" s="144" t="s">
        <v>353</v>
      </c>
      <c r="BB15" s="124" t="s">
        <v>359</v>
      </c>
      <c r="BC15" s="124" t="s">
        <v>290</v>
      </c>
      <c r="BD15" s="126"/>
      <c r="BE15" s="122"/>
      <c r="BF15" s="122"/>
      <c r="BG15" s="122"/>
      <c r="BH15" s="137"/>
      <c r="BI15" s="126"/>
      <c r="BJ15" s="138" t="s">
        <v>329</v>
      </c>
      <c r="BK15" s="124" t="s">
        <v>330</v>
      </c>
      <c r="BL15" s="128"/>
      <c r="BM15" s="124" t="str">
        <f t="shared" si="0"/>
        <v>Square</v>
      </c>
      <c r="BN15" s="139">
        <v>330</v>
      </c>
      <c r="BO15" s="139">
        <v>330</v>
      </c>
      <c r="BP15" s="124" t="s">
        <v>290</v>
      </c>
      <c r="BQ15" s="140">
        <v>10.5</v>
      </c>
      <c r="BR15" s="124" t="s">
        <v>290</v>
      </c>
      <c r="BS15" s="124" t="s">
        <v>355</v>
      </c>
      <c r="BT15" s="124" t="s">
        <v>356</v>
      </c>
      <c r="BU15" s="124" t="s">
        <v>357</v>
      </c>
      <c r="BV15" s="124" t="s">
        <v>290</v>
      </c>
      <c r="BW15" s="124" t="s">
        <v>290</v>
      </c>
      <c r="BX15" s="124" t="s">
        <v>290</v>
      </c>
      <c r="BY15" s="124" t="s">
        <v>290</v>
      </c>
      <c r="BZ15" s="126"/>
    </row>
    <row r="16" spans="1:91" ht="27">
      <c r="A16" s="121">
        <v>12</v>
      </c>
      <c r="B16" s="122" t="s">
        <v>360</v>
      </c>
      <c r="C16" s="122"/>
      <c r="D16" s="123" t="s">
        <v>309</v>
      </c>
      <c r="E16" s="122"/>
      <c r="F16" s="124" t="s">
        <v>361</v>
      </c>
      <c r="G16" s="125" t="s">
        <v>2</v>
      </c>
      <c r="H16" s="125" t="s">
        <v>287</v>
      </c>
      <c r="I16" s="124" t="s">
        <v>311</v>
      </c>
      <c r="J16" s="124" t="s">
        <v>312</v>
      </c>
      <c r="K16" s="125" t="s">
        <v>290</v>
      </c>
      <c r="L16" s="126"/>
      <c r="M16" s="134" t="str">
        <f>HYPERLINK("./Product Pics/MFRK.jpg")</f>
        <v>./Product Pics/MFRK.jpg</v>
      </c>
      <c r="N16" s="124" t="s">
        <v>362</v>
      </c>
      <c r="O16" s="124" t="s">
        <v>290</v>
      </c>
      <c r="P16" s="124" t="s">
        <v>314</v>
      </c>
      <c r="Q16" s="121">
        <v>2004877</v>
      </c>
      <c r="R16" s="124" t="s">
        <v>290</v>
      </c>
      <c r="S16" s="122"/>
      <c r="T16" s="126"/>
      <c r="U16" s="124" t="s">
        <v>315</v>
      </c>
      <c r="V16" s="124" t="s">
        <v>290</v>
      </c>
      <c r="W16" s="124" t="s">
        <v>316</v>
      </c>
      <c r="X16" s="124" t="s">
        <v>317</v>
      </c>
      <c r="Y16" s="124"/>
      <c r="Z16" s="124"/>
      <c r="AA16" s="124">
        <v>2117.88</v>
      </c>
      <c r="AB16" s="124" t="s">
        <v>318</v>
      </c>
      <c r="AC16" s="129" t="s">
        <v>319</v>
      </c>
      <c r="AD16" s="126"/>
      <c r="AE16" s="135"/>
      <c r="AF16" s="135"/>
      <c r="AG16" s="124" t="s">
        <v>290</v>
      </c>
      <c r="AH16" s="124" t="s">
        <v>290</v>
      </c>
      <c r="AI16" s="124" t="s">
        <v>290</v>
      </c>
      <c r="AJ16" s="122"/>
      <c r="AK16" s="124" t="s">
        <v>320</v>
      </c>
      <c r="AL16" s="124" t="s">
        <v>290</v>
      </c>
      <c r="AM16" s="128"/>
      <c r="AN16" s="124" t="s">
        <v>54</v>
      </c>
      <c r="AO16" s="124" t="s">
        <v>59</v>
      </c>
      <c r="AP16" s="124"/>
      <c r="AQ16" s="124" t="s">
        <v>56</v>
      </c>
      <c r="AR16" s="124" t="s">
        <v>56</v>
      </c>
      <c r="AS16" s="126"/>
      <c r="AT16" s="131" t="s">
        <v>321</v>
      </c>
      <c r="AU16" s="124" t="s">
        <v>322</v>
      </c>
      <c r="AV16" s="129" t="s">
        <v>323</v>
      </c>
      <c r="AW16" s="129" t="s">
        <v>324</v>
      </c>
      <c r="AX16" s="126"/>
      <c r="AY16" s="123" t="s">
        <v>347</v>
      </c>
      <c r="AZ16" s="123" t="s">
        <v>326</v>
      </c>
      <c r="BA16" s="144" t="s">
        <v>353</v>
      </c>
      <c r="BB16" s="124" t="s">
        <v>363</v>
      </c>
      <c r="BC16" s="124" t="s">
        <v>290</v>
      </c>
      <c r="BD16" s="126"/>
      <c r="BE16" s="122"/>
      <c r="BF16" s="122"/>
      <c r="BG16" s="122"/>
      <c r="BH16" s="137"/>
      <c r="BI16" s="126"/>
      <c r="BJ16" s="138" t="s">
        <v>329</v>
      </c>
      <c r="BK16" s="124" t="s">
        <v>330</v>
      </c>
      <c r="BL16" s="128"/>
      <c r="BM16" s="124" t="str">
        <f t="shared" si="0"/>
        <v>Square</v>
      </c>
      <c r="BN16" s="139">
        <v>330</v>
      </c>
      <c r="BO16" s="139">
        <v>330</v>
      </c>
      <c r="BP16" s="124" t="s">
        <v>290</v>
      </c>
      <c r="BQ16" s="140">
        <v>10.5</v>
      </c>
      <c r="BR16" s="124" t="s">
        <v>290</v>
      </c>
      <c r="BS16" s="124" t="s">
        <v>355</v>
      </c>
      <c r="BT16" s="124" t="s">
        <v>356</v>
      </c>
      <c r="BU16" s="124" t="s">
        <v>357</v>
      </c>
      <c r="BV16" s="124" t="s">
        <v>290</v>
      </c>
      <c r="BW16" s="124" t="s">
        <v>290</v>
      </c>
      <c r="BX16" s="124" t="s">
        <v>290</v>
      </c>
      <c r="BY16" s="124" t="s">
        <v>290</v>
      </c>
      <c r="BZ16" s="126"/>
    </row>
    <row r="17" spans="1:78" ht="27">
      <c r="A17" s="121">
        <v>12</v>
      </c>
      <c r="B17" s="122" t="s">
        <v>364</v>
      </c>
      <c r="C17" s="122"/>
      <c r="D17" s="123" t="s">
        <v>309</v>
      </c>
      <c r="E17" s="122"/>
      <c r="F17" s="124" t="s">
        <v>361</v>
      </c>
      <c r="G17" s="125" t="s">
        <v>2</v>
      </c>
      <c r="H17" s="125" t="s">
        <v>287</v>
      </c>
      <c r="I17" s="124" t="s">
        <v>311</v>
      </c>
      <c r="J17" s="124" t="s">
        <v>312</v>
      </c>
      <c r="K17" s="125" t="s">
        <v>290</v>
      </c>
      <c r="L17" s="126"/>
      <c r="M17" s="134" t="str">
        <f>HYPERLINK("./Product Pics/MFRR.jpg")</f>
        <v>./Product Pics/MFRR.jpg</v>
      </c>
      <c r="N17" s="124" t="s">
        <v>362</v>
      </c>
      <c r="O17" s="124" t="s">
        <v>290</v>
      </c>
      <c r="P17" s="124" t="s">
        <v>314</v>
      </c>
      <c r="Q17" s="121">
        <v>2002872</v>
      </c>
      <c r="R17" s="124" t="s">
        <v>365</v>
      </c>
      <c r="S17" s="122"/>
      <c r="T17" s="126"/>
      <c r="U17" s="124" t="s">
        <v>315</v>
      </c>
      <c r="V17" s="124" t="s">
        <v>290</v>
      </c>
      <c r="W17" s="124" t="s">
        <v>316</v>
      </c>
      <c r="X17" s="124" t="s">
        <v>317</v>
      </c>
      <c r="Y17" s="124"/>
      <c r="Z17" s="124"/>
      <c r="AA17" s="124">
        <v>2117.88</v>
      </c>
      <c r="AB17" s="124" t="s">
        <v>318</v>
      </c>
      <c r="AC17" s="129" t="s">
        <v>319</v>
      </c>
      <c r="AD17" s="126"/>
      <c r="AE17" s="135"/>
      <c r="AF17" s="135"/>
      <c r="AG17" s="124" t="s">
        <v>290</v>
      </c>
      <c r="AH17" s="124" t="s">
        <v>290</v>
      </c>
      <c r="AI17" s="124" t="s">
        <v>290</v>
      </c>
      <c r="AJ17" s="122"/>
      <c r="AK17" s="124" t="s">
        <v>320</v>
      </c>
      <c r="AL17" s="124" t="s">
        <v>290</v>
      </c>
      <c r="AM17" s="128"/>
      <c r="AN17" s="124" t="s">
        <v>54</v>
      </c>
      <c r="AO17" s="124" t="s">
        <v>59</v>
      </c>
      <c r="AP17" s="124"/>
      <c r="AQ17" s="124" t="s">
        <v>56</v>
      </c>
      <c r="AR17" s="124" t="s">
        <v>56</v>
      </c>
      <c r="AS17" s="126"/>
      <c r="AT17" s="131" t="s">
        <v>321</v>
      </c>
      <c r="AU17" s="124" t="s">
        <v>322</v>
      </c>
      <c r="AV17" s="129" t="s">
        <v>323</v>
      </c>
      <c r="AW17" s="129" t="s">
        <v>324</v>
      </c>
      <c r="AX17" s="126"/>
      <c r="AY17" s="123" t="s">
        <v>347</v>
      </c>
      <c r="AZ17" s="123" t="s">
        <v>326</v>
      </c>
      <c r="BA17" s="144" t="s">
        <v>353</v>
      </c>
      <c r="BB17" s="124" t="s">
        <v>366</v>
      </c>
      <c r="BC17" s="124" t="s">
        <v>290</v>
      </c>
      <c r="BD17" s="126"/>
      <c r="BE17" s="122"/>
      <c r="BF17" s="122"/>
      <c r="BG17" s="122"/>
      <c r="BH17" s="137"/>
      <c r="BI17" s="126"/>
      <c r="BJ17" s="138" t="s">
        <v>329</v>
      </c>
      <c r="BK17" s="124" t="s">
        <v>330</v>
      </c>
      <c r="BL17" s="128"/>
      <c r="BM17" s="124" t="str">
        <f t="shared" si="0"/>
        <v>Square</v>
      </c>
      <c r="BN17" s="139">
        <v>500</v>
      </c>
      <c r="BO17" s="139">
        <v>500</v>
      </c>
      <c r="BP17" s="124" t="s">
        <v>290</v>
      </c>
      <c r="BQ17" s="140">
        <v>10.5</v>
      </c>
      <c r="BR17" s="124" t="s">
        <v>290</v>
      </c>
      <c r="BS17" s="124" t="s">
        <v>355</v>
      </c>
      <c r="BT17" s="124" t="s">
        <v>356</v>
      </c>
      <c r="BU17" s="124" t="s">
        <v>357</v>
      </c>
      <c r="BV17" s="124" t="s">
        <v>290</v>
      </c>
      <c r="BW17" s="124" t="s">
        <v>290</v>
      </c>
      <c r="BX17" s="124" t="s">
        <v>290</v>
      </c>
      <c r="BY17" s="124" t="s">
        <v>290</v>
      </c>
      <c r="BZ17" s="126"/>
    </row>
    <row r="18" spans="1:78" ht="27">
      <c r="A18" s="121">
        <v>15</v>
      </c>
      <c r="B18" s="122" t="s">
        <v>367</v>
      </c>
      <c r="C18" s="122"/>
      <c r="D18" s="123" t="s">
        <v>309</v>
      </c>
      <c r="E18" s="122"/>
      <c r="F18" s="124" t="s">
        <v>368</v>
      </c>
      <c r="G18" s="125" t="s">
        <v>2</v>
      </c>
      <c r="H18" s="125" t="s">
        <v>287</v>
      </c>
      <c r="I18" s="124" t="s">
        <v>311</v>
      </c>
      <c r="J18" s="124" t="s">
        <v>312</v>
      </c>
      <c r="K18" s="125" t="s">
        <v>290</v>
      </c>
      <c r="L18" s="126"/>
      <c r="M18" s="134" t="str">
        <f>HYPERLINK("./Product Pics/MFRL.jpg")</f>
        <v>./Product Pics/MFRL.jpg</v>
      </c>
      <c r="N18" s="124" t="s">
        <v>369</v>
      </c>
      <c r="O18" s="124" t="s">
        <v>290</v>
      </c>
      <c r="P18" s="124" t="s">
        <v>314</v>
      </c>
      <c r="Q18" s="121">
        <v>2004878</v>
      </c>
      <c r="R18" s="124" t="s">
        <v>290</v>
      </c>
      <c r="S18" s="122"/>
      <c r="T18" s="126"/>
      <c r="U18" s="124" t="s">
        <v>315</v>
      </c>
      <c r="V18" s="124" t="s">
        <v>290</v>
      </c>
      <c r="W18" s="124" t="s">
        <v>316</v>
      </c>
      <c r="X18" s="124" t="s">
        <v>317</v>
      </c>
      <c r="Y18" s="124"/>
      <c r="Z18" s="124"/>
      <c r="AA18" s="124">
        <v>2117.88</v>
      </c>
      <c r="AB18" s="124" t="s">
        <v>318</v>
      </c>
      <c r="AC18" s="129" t="s">
        <v>319</v>
      </c>
      <c r="AD18" s="126"/>
      <c r="AE18" s="135"/>
      <c r="AF18" s="135"/>
      <c r="AG18" s="124" t="s">
        <v>290</v>
      </c>
      <c r="AH18" s="124" t="s">
        <v>290</v>
      </c>
      <c r="AI18" s="124" t="s">
        <v>290</v>
      </c>
      <c r="AJ18" s="122"/>
      <c r="AK18" s="124" t="s">
        <v>320</v>
      </c>
      <c r="AL18" s="124" t="s">
        <v>290</v>
      </c>
      <c r="AM18" s="128"/>
      <c r="AN18" s="124" t="s">
        <v>54</v>
      </c>
      <c r="AO18" s="124" t="s">
        <v>59</v>
      </c>
      <c r="AP18" s="124"/>
      <c r="AQ18" s="124" t="s">
        <v>56</v>
      </c>
      <c r="AR18" s="124" t="s">
        <v>56</v>
      </c>
      <c r="AS18" s="126"/>
      <c r="AT18" s="131" t="s">
        <v>321</v>
      </c>
      <c r="AU18" s="124" t="s">
        <v>322</v>
      </c>
      <c r="AV18" s="129" t="s">
        <v>323</v>
      </c>
      <c r="AW18" s="129" t="s">
        <v>324</v>
      </c>
      <c r="AX18" s="126"/>
      <c r="AY18" s="123" t="s">
        <v>370</v>
      </c>
      <c r="AZ18" s="123" t="s">
        <v>326</v>
      </c>
      <c r="BA18" s="144" t="s">
        <v>353</v>
      </c>
      <c r="BB18" s="124" t="s">
        <v>371</v>
      </c>
      <c r="BC18" s="124" t="s">
        <v>290</v>
      </c>
      <c r="BD18" s="126"/>
      <c r="BE18" s="122"/>
      <c r="BF18" s="122"/>
      <c r="BG18" s="122"/>
      <c r="BH18" s="137"/>
      <c r="BI18" s="126"/>
      <c r="BJ18" s="138" t="s">
        <v>329</v>
      </c>
      <c r="BK18" s="124" t="s">
        <v>330</v>
      </c>
      <c r="BL18" s="128"/>
      <c r="BM18" s="124" t="str">
        <f t="shared" si="0"/>
        <v>Square</v>
      </c>
      <c r="BN18" s="139">
        <v>330</v>
      </c>
      <c r="BO18" s="139">
        <v>330</v>
      </c>
      <c r="BP18" s="124" t="s">
        <v>290</v>
      </c>
      <c r="BQ18" s="140">
        <v>10.5</v>
      </c>
      <c r="BR18" s="124" t="s">
        <v>290</v>
      </c>
      <c r="BS18" s="124" t="s">
        <v>355</v>
      </c>
      <c r="BT18" s="124" t="s">
        <v>356</v>
      </c>
      <c r="BU18" s="124" t="s">
        <v>357</v>
      </c>
      <c r="BV18" s="124" t="s">
        <v>290</v>
      </c>
      <c r="BW18" s="124" t="s">
        <v>290</v>
      </c>
      <c r="BX18" s="124" t="s">
        <v>290</v>
      </c>
      <c r="BY18" s="124" t="s">
        <v>290</v>
      </c>
      <c r="BZ18" s="126"/>
    </row>
    <row r="19" spans="1:78" ht="27">
      <c r="A19" s="121">
        <v>15</v>
      </c>
      <c r="B19" s="122" t="s">
        <v>372</v>
      </c>
      <c r="C19" s="122"/>
      <c r="D19" s="123" t="s">
        <v>309</v>
      </c>
      <c r="E19" s="122"/>
      <c r="F19" s="124" t="s">
        <v>368</v>
      </c>
      <c r="G19" s="125" t="s">
        <v>2</v>
      </c>
      <c r="H19" s="125" t="s">
        <v>287</v>
      </c>
      <c r="I19" s="124" t="s">
        <v>311</v>
      </c>
      <c r="J19" s="124" t="s">
        <v>312</v>
      </c>
      <c r="K19" s="125" t="s">
        <v>290</v>
      </c>
      <c r="L19" s="126"/>
      <c r="M19" s="134" t="str">
        <f>HYPERLINK("./Product Pics/MFRT.jpg")</f>
        <v>./Product Pics/MFRT.jpg</v>
      </c>
      <c r="N19" s="124" t="s">
        <v>369</v>
      </c>
      <c r="O19" s="124" t="s">
        <v>290</v>
      </c>
      <c r="P19" s="124" t="s">
        <v>314</v>
      </c>
      <c r="Q19" s="121" t="s">
        <v>290</v>
      </c>
      <c r="R19" s="124" t="s">
        <v>373</v>
      </c>
      <c r="S19" s="122"/>
      <c r="T19" s="126"/>
      <c r="U19" s="124" t="s">
        <v>315</v>
      </c>
      <c r="V19" s="124" t="s">
        <v>290</v>
      </c>
      <c r="W19" s="124" t="s">
        <v>316</v>
      </c>
      <c r="X19" s="124" t="s">
        <v>317</v>
      </c>
      <c r="Y19" s="124"/>
      <c r="Z19" s="124"/>
      <c r="AA19" s="124">
        <v>2117.88</v>
      </c>
      <c r="AB19" s="124" t="s">
        <v>318</v>
      </c>
      <c r="AC19" s="129" t="s">
        <v>319</v>
      </c>
      <c r="AD19" s="126"/>
      <c r="AE19" s="135"/>
      <c r="AF19" s="135"/>
      <c r="AG19" s="124" t="s">
        <v>290</v>
      </c>
      <c r="AH19" s="124" t="s">
        <v>290</v>
      </c>
      <c r="AI19" s="124" t="s">
        <v>290</v>
      </c>
      <c r="AJ19" s="122"/>
      <c r="AK19" s="124" t="s">
        <v>320</v>
      </c>
      <c r="AL19" s="124" t="s">
        <v>290</v>
      </c>
      <c r="AM19" s="128"/>
      <c r="AN19" s="124" t="s">
        <v>54</v>
      </c>
      <c r="AO19" s="124" t="s">
        <v>59</v>
      </c>
      <c r="AP19" s="124"/>
      <c r="AQ19" s="124" t="s">
        <v>56</v>
      </c>
      <c r="AR19" s="124" t="s">
        <v>56</v>
      </c>
      <c r="AS19" s="126"/>
      <c r="AT19" s="131" t="s">
        <v>321</v>
      </c>
      <c r="AU19" s="124" t="s">
        <v>322</v>
      </c>
      <c r="AV19" s="129" t="s">
        <v>323</v>
      </c>
      <c r="AW19" s="129" t="s">
        <v>324</v>
      </c>
      <c r="AX19" s="126"/>
      <c r="AY19" s="123" t="s">
        <v>370</v>
      </c>
      <c r="AZ19" s="123" t="s">
        <v>326</v>
      </c>
      <c r="BA19" s="144" t="s">
        <v>353</v>
      </c>
      <c r="BB19" s="124" t="s">
        <v>374</v>
      </c>
      <c r="BC19" s="124" t="s">
        <v>290</v>
      </c>
      <c r="BD19" s="126"/>
      <c r="BE19" s="122"/>
      <c r="BF19" s="122"/>
      <c r="BG19" s="122"/>
      <c r="BH19" s="137"/>
      <c r="BI19" s="126"/>
      <c r="BJ19" s="138" t="s">
        <v>329</v>
      </c>
      <c r="BK19" s="124" t="s">
        <v>330</v>
      </c>
      <c r="BL19" s="128"/>
      <c r="BM19" s="124" t="str">
        <f t="shared" si="0"/>
        <v>Square</v>
      </c>
      <c r="BN19" s="139">
        <v>500</v>
      </c>
      <c r="BO19" s="139">
        <v>500</v>
      </c>
      <c r="BP19" s="124" t="s">
        <v>290</v>
      </c>
      <c r="BQ19" s="140">
        <v>10.5</v>
      </c>
      <c r="BR19" s="124" t="s">
        <v>290</v>
      </c>
      <c r="BS19" s="124" t="s">
        <v>355</v>
      </c>
      <c r="BT19" s="124" t="s">
        <v>356</v>
      </c>
      <c r="BU19" s="124" t="s">
        <v>357</v>
      </c>
      <c r="BV19" s="124" t="s">
        <v>290</v>
      </c>
      <c r="BW19" s="124" t="s">
        <v>290</v>
      </c>
      <c r="BX19" s="124" t="s">
        <v>290</v>
      </c>
      <c r="BY19" s="124" t="s">
        <v>290</v>
      </c>
      <c r="BZ19" s="126"/>
    </row>
    <row r="20" spans="1:78" ht="27">
      <c r="A20" s="121">
        <v>19</v>
      </c>
      <c r="B20" s="122" t="s">
        <v>375</v>
      </c>
      <c r="C20" s="122"/>
      <c r="D20" s="123" t="s">
        <v>309</v>
      </c>
      <c r="E20" s="122"/>
      <c r="F20" s="124" t="s">
        <v>350</v>
      </c>
      <c r="G20" s="125" t="s">
        <v>2</v>
      </c>
      <c r="H20" s="125" t="s">
        <v>287</v>
      </c>
      <c r="I20" s="124" t="s">
        <v>311</v>
      </c>
      <c r="J20" s="124" t="s">
        <v>312</v>
      </c>
      <c r="K20" s="125" t="s">
        <v>290</v>
      </c>
      <c r="L20" s="126"/>
      <c r="M20" s="134" t="str">
        <f>HYPERLINK("./Product Pics/MG6D.jpg")</f>
        <v>./Product Pics/MG6D.jpg</v>
      </c>
      <c r="N20" s="124" t="s">
        <v>376</v>
      </c>
      <c r="O20" s="124" t="s">
        <v>290</v>
      </c>
      <c r="P20" s="124" t="s">
        <v>314</v>
      </c>
      <c r="Q20" s="124" t="s">
        <v>290</v>
      </c>
      <c r="R20" s="124" t="s">
        <v>377</v>
      </c>
      <c r="S20" s="122"/>
      <c r="T20" s="126"/>
      <c r="U20" s="124" t="s">
        <v>315</v>
      </c>
      <c r="V20" s="124" t="s">
        <v>290</v>
      </c>
      <c r="W20" s="124" t="s">
        <v>316</v>
      </c>
      <c r="X20" s="124" t="s">
        <v>317</v>
      </c>
      <c r="Y20" s="124"/>
      <c r="Z20" s="124"/>
      <c r="AA20" s="124">
        <v>4463.93</v>
      </c>
      <c r="AB20" s="124" t="s">
        <v>318</v>
      </c>
      <c r="AC20" s="129" t="s">
        <v>319</v>
      </c>
      <c r="AD20" s="126"/>
      <c r="AE20" s="135"/>
      <c r="AF20" s="135"/>
      <c r="AG20" s="124" t="s">
        <v>290</v>
      </c>
      <c r="AH20" s="124" t="s">
        <v>290</v>
      </c>
      <c r="AI20" s="124" t="s">
        <v>290</v>
      </c>
      <c r="AJ20" s="122"/>
      <c r="AK20" s="124" t="s">
        <v>320</v>
      </c>
      <c r="AL20" s="124" t="s">
        <v>290</v>
      </c>
      <c r="AM20" s="128"/>
      <c r="AN20" s="124" t="s">
        <v>54</v>
      </c>
      <c r="AO20" s="124" t="s">
        <v>59</v>
      </c>
      <c r="AP20" s="124"/>
      <c r="AQ20" s="124" t="s">
        <v>56</v>
      </c>
      <c r="AR20" s="124" t="s">
        <v>56</v>
      </c>
      <c r="AS20" s="126"/>
      <c r="AT20" s="131" t="s">
        <v>321</v>
      </c>
      <c r="AU20" s="124" t="s">
        <v>322</v>
      </c>
      <c r="AV20" s="129" t="s">
        <v>323</v>
      </c>
      <c r="AW20" s="129" t="s">
        <v>324</v>
      </c>
      <c r="AX20" s="126"/>
      <c r="AY20" s="123" t="s">
        <v>370</v>
      </c>
      <c r="AZ20" s="123" t="s">
        <v>326</v>
      </c>
      <c r="BA20" s="123" t="s">
        <v>378</v>
      </c>
      <c r="BB20" s="124" t="s">
        <v>379</v>
      </c>
      <c r="BC20" s="124" t="s">
        <v>290</v>
      </c>
      <c r="BD20" s="126"/>
      <c r="BE20" s="122"/>
      <c r="BF20" s="122"/>
      <c r="BG20" s="122"/>
      <c r="BH20" s="137"/>
      <c r="BI20" s="126"/>
      <c r="BJ20" s="138" t="s">
        <v>329</v>
      </c>
      <c r="BK20" s="124" t="s">
        <v>330</v>
      </c>
      <c r="BL20" s="128"/>
      <c r="BM20" s="124" t="str">
        <f t="shared" si="0"/>
        <v>Rectangle</v>
      </c>
      <c r="BN20" s="139">
        <v>500</v>
      </c>
      <c r="BO20" s="139">
        <v>80</v>
      </c>
      <c r="BP20" s="124" t="s">
        <v>290</v>
      </c>
      <c r="BQ20" s="146">
        <v>10.5</v>
      </c>
      <c r="BR20" s="124" t="s">
        <v>290</v>
      </c>
      <c r="BS20" s="124" t="s">
        <v>355</v>
      </c>
      <c r="BT20" s="147" t="s">
        <v>356</v>
      </c>
      <c r="BU20" s="147" t="s">
        <v>357</v>
      </c>
      <c r="BV20" s="124" t="s">
        <v>290</v>
      </c>
      <c r="BW20" s="124" t="s">
        <v>290</v>
      </c>
      <c r="BX20" s="124" t="s">
        <v>290</v>
      </c>
      <c r="BY20" s="124" t="s">
        <v>290</v>
      </c>
      <c r="BZ20" s="126"/>
    </row>
    <row r="21" spans="1:78" ht="27">
      <c r="A21" s="121">
        <v>20</v>
      </c>
      <c r="B21" s="122" t="s">
        <v>380</v>
      </c>
      <c r="C21" s="122"/>
      <c r="D21" s="123" t="s">
        <v>309</v>
      </c>
      <c r="E21" s="122"/>
      <c r="F21" s="124" t="s">
        <v>361</v>
      </c>
      <c r="G21" s="125" t="s">
        <v>2</v>
      </c>
      <c r="H21" s="125" t="s">
        <v>287</v>
      </c>
      <c r="I21" s="124" t="s">
        <v>311</v>
      </c>
      <c r="J21" s="124" t="s">
        <v>312</v>
      </c>
      <c r="K21" s="125" t="s">
        <v>290</v>
      </c>
      <c r="L21" s="126"/>
      <c r="M21" s="134" t="str">
        <f>HYPERLINK("./Product Pics/MG6E.jpg")</f>
        <v>./Product Pics/MG6E.jpg</v>
      </c>
      <c r="N21" s="124" t="s">
        <v>381</v>
      </c>
      <c r="O21" s="124" t="s">
        <v>290</v>
      </c>
      <c r="P21" s="124" t="s">
        <v>314</v>
      </c>
      <c r="Q21" s="124" t="s">
        <v>290</v>
      </c>
      <c r="R21" s="124" t="s">
        <v>382</v>
      </c>
      <c r="S21" s="122"/>
      <c r="T21" s="126"/>
      <c r="U21" s="124" t="s">
        <v>315</v>
      </c>
      <c r="V21" s="124" t="s">
        <v>290</v>
      </c>
      <c r="W21" s="124" t="s">
        <v>316</v>
      </c>
      <c r="X21" s="124" t="s">
        <v>317</v>
      </c>
      <c r="Y21" s="124"/>
      <c r="Z21" s="124"/>
      <c r="AA21" s="124">
        <v>4463.93</v>
      </c>
      <c r="AB21" s="124" t="s">
        <v>318</v>
      </c>
      <c r="AC21" s="129" t="s">
        <v>319</v>
      </c>
      <c r="AD21" s="126"/>
      <c r="AE21" s="135"/>
      <c r="AF21" s="135"/>
      <c r="AG21" s="124" t="s">
        <v>290</v>
      </c>
      <c r="AH21" s="124" t="s">
        <v>290</v>
      </c>
      <c r="AI21" s="124" t="s">
        <v>290</v>
      </c>
      <c r="AJ21" s="122"/>
      <c r="AK21" s="124" t="s">
        <v>320</v>
      </c>
      <c r="AL21" s="124" t="s">
        <v>290</v>
      </c>
      <c r="AM21" s="128"/>
      <c r="AN21" s="124" t="s">
        <v>54</v>
      </c>
      <c r="AO21" s="124" t="s">
        <v>59</v>
      </c>
      <c r="AP21" s="124"/>
      <c r="AQ21" s="124" t="s">
        <v>56</v>
      </c>
      <c r="AR21" s="124" t="s">
        <v>56</v>
      </c>
      <c r="AS21" s="126"/>
      <c r="AT21" s="131" t="s">
        <v>321</v>
      </c>
      <c r="AU21" s="124" t="s">
        <v>322</v>
      </c>
      <c r="AV21" s="129" t="s">
        <v>323</v>
      </c>
      <c r="AW21" s="129" t="s">
        <v>324</v>
      </c>
      <c r="AX21" s="126"/>
      <c r="AY21" s="123" t="s">
        <v>370</v>
      </c>
      <c r="AZ21" s="123" t="s">
        <v>326</v>
      </c>
      <c r="BA21" s="123" t="s">
        <v>378</v>
      </c>
      <c r="BB21" s="124" t="s">
        <v>383</v>
      </c>
      <c r="BC21" s="124" t="s">
        <v>290</v>
      </c>
      <c r="BD21" s="126"/>
      <c r="BE21" s="122"/>
      <c r="BF21" s="122"/>
      <c r="BG21" s="122"/>
      <c r="BH21" s="137"/>
      <c r="BI21" s="126"/>
      <c r="BJ21" s="138" t="s">
        <v>329</v>
      </c>
      <c r="BK21" s="124" t="s">
        <v>330</v>
      </c>
      <c r="BL21" s="128"/>
      <c r="BM21" s="124" t="str">
        <f t="shared" si="0"/>
        <v>Rectangle</v>
      </c>
      <c r="BN21" s="139">
        <v>500</v>
      </c>
      <c r="BO21" s="139">
        <v>80</v>
      </c>
      <c r="BP21" s="124" t="s">
        <v>290</v>
      </c>
      <c r="BQ21" s="146">
        <v>10.5</v>
      </c>
      <c r="BR21" s="124" t="s">
        <v>290</v>
      </c>
      <c r="BS21" s="124" t="s">
        <v>355</v>
      </c>
      <c r="BT21" s="147" t="s">
        <v>356</v>
      </c>
      <c r="BU21" s="147" t="s">
        <v>357</v>
      </c>
      <c r="BV21" s="124" t="s">
        <v>290</v>
      </c>
      <c r="BW21" s="124" t="s">
        <v>290</v>
      </c>
      <c r="BX21" s="124" t="s">
        <v>290</v>
      </c>
      <c r="BY21" s="124" t="s">
        <v>290</v>
      </c>
      <c r="BZ21" s="126"/>
    </row>
    <row r="22" spans="1:78" ht="27">
      <c r="A22" s="121">
        <v>21</v>
      </c>
      <c r="B22" s="122" t="s">
        <v>384</v>
      </c>
      <c r="C22" s="122"/>
      <c r="D22" s="123" t="s">
        <v>309</v>
      </c>
      <c r="E22" s="122"/>
      <c r="F22" s="124" t="s">
        <v>368</v>
      </c>
      <c r="G22" s="125" t="s">
        <v>2</v>
      </c>
      <c r="H22" s="125" t="s">
        <v>287</v>
      </c>
      <c r="I22" s="124" t="s">
        <v>311</v>
      </c>
      <c r="J22" s="124" t="s">
        <v>312</v>
      </c>
      <c r="K22" s="125" t="s">
        <v>290</v>
      </c>
      <c r="L22" s="126"/>
      <c r="M22" s="134" t="str">
        <f>HYPERLINK("./Product Pics/MG6F.jpg")</f>
        <v>./Product Pics/MG6F.jpg</v>
      </c>
      <c r="N22" s="124" t="s">
        <v>385</v>
      </c>
      <c r="O22" s="124" t="s">
        <v>290</v>
      </c>
      <c r="P22" s="124" t="s">
        <v>314</v>
      </c>
      <c r="Q22" s="124" t="s">
        <v>290</v>
      </c>
      <c r="R22" s="124" t="s">
        <v>386</v>
      </c>
      <c r="S22" s="122"/>
      <c r="T22" s="126"/>
      <c r="U22" s="124" t="s">
        <v>315</v>
      </c>
      <c r="V22" s="124" t="s">
        <v>290</v>
      </c>
      <c r="W22" s="124" t="s">
        <v>316</v>
      </c>
      <c r="X22" s="124" t="s">
        <v>317</v>
      </c>
      <c r="Y22" s="124"/>
      <c r="Z22" s="124"/>
      <c r="AA22" s="124">
        <v>4463.93</v>
      </c>
      <c r="AB22" s="124" t="s">
        <v>318</v>
      </c>
      <c r="AC22" s="129" t="s">
        <v>319</v>
      </c>
      <c r="AD22" s="126"/>
      <c r="AE22" s="135"/>
      <c r="AF22" s="135"/>
      <c r="AG22" s="124" t="s">
        <v>290</v>
      </c>
      <c r="AH22" s="124" t="s">
        <v>290</v>
      </c>
      <c r="AI22" s="124" t="s">
        <v>290</v>
      </c>
      <c r="AJ22" s="122"/>
      <c r="AK22" s="124" t="s">
        <v>320</v>
      </c>
      <c r="AL22" s="124" t="s">
        <v>290</v>
      </c>
      <c r="AM22" s="128"/>
      <c r="AN22" s="124" t="s">
        <v>54</v>
      </c>
      <c r="AO22" s="124" t="s">
        <v>59</v>
      </c>
      <c r="AP22" s="124"/>
      <c r="AQ22" s="124" t="s">
        <v>56</v>
      </c>
      <c r="AR22" s="124" t="s">
        <v>56</v>
      </c>
      <c r="AS22" s="126"/>
      <c r="AT22" s="131" t="s">
        <v>321</v>
      </c>
      <c r="AU22" s="124" t="s">
        <v>322</v>
      </c>
      <c r="AV22" s="129" t="s">
        <v>323</v>
      </c>
      <c r="AW22" s="129" t="s">
        <v>324</v>
      </c>
      <c r="AX22" s="126"/>
      <c r="AY22" s="123" t="s">
        <v>370</v>
      </c>
      <c r="AZ22" s="123" t="s">
        <v>326</v>
      </c>
      <c r="BA22" s="123" t="s">
        <v>378</v>
      </c>
      <c r="BB22" s="124" t="s">
        <v>387</v>
      </c>
      <c r="BC22" s="124" t="s">
        <v>290</v>
      </c>
      <c r="BD22" s="126"/>
      <c r="BE22" s="122"/>
      <c r="BF22" s="122"/>
      <c r="BG22" s="122"/>
      <c r="BH22" s="137"/>
      <c r="BI22" s="126"/>
      <c r="BJ22" s="138" t="s">
        <v>329</v>
      </c>
      <c r="BK22" s="124" t="s">
        <v>330</v>
      </c>
      <c r="BL22" s="128"/>
      <c r="BM22" s="124" t="str">
        <f t="shared" si="0"/>
        <v>Rectangle</v>
      </c>
      <c r="BN22" s="139">
        <v>500</v>
      </c>
      <c r="BO22" s="139">
        <v>80</v>
      </c>
      <c r="BP22" s="124" t="s">
        <v>290</v>
      </c>
      <c r="BQ22" s="146">
        <v>10.5</v>
      </c>
      <c r="BR22" s="124" t="s">
        <v>290</v>
      </c>
      <c r="BS22" s="124" t="s">
        <v>355</v>
      </c>
      <c r="BT22" s="147" t="s">
        <v>356</v>
      </c>
      <c r="BU22" s="147" t="s">
        <v>357</v>
      </c>
      <c r="BV22" s="124" t="s">
        <v>290</v>
      </c>
      <c r="BW22" s="124" t="s">
        <v>290</v>
      </c>
      <c r="BX22" s="124" t="s">
        <v>290</v>
      </c>
      <c r="BY22" s="124" t="s">
        <v>290</v>
      </c>
      <c r="BZ22" s="126"/>
    </row>
    <row r="23" spans="1:78" ht="27">
      <c r="A23" s="121">
        <v>22</v>
      </c>
      <c r="B23" s="122" t="s">
        <v>388</v>
      </c>
      <c r="C23" s="122"/>
      <c r="D23" s="123" t="s">
        <v>309</v>
      </c>
      <c r="E23" s="122"/>
      <c r="F23" s="124" t="s">
        <v>389</v>
      </c>
      <c r="G23" s="125" t="s">
        <v>2</v>
      </c>
      <c r="H23" s="125" t="s">
        <v>287</v>
      </c>
      <c r="I23" s="124" t="s">
        <v>311</v>
      </c>
      <c r="J23" s="124" t="s">
        <v>312</v>
      </c>
      <c r="K23" s="125" t="s">
        <v>290</v>
      </c>
      <c r="L23" s="126"/>
      <c r="M23" s="134" t="str">
        <f>HYPERLINK("./Product Pics/MHSE.jpg")</f>
        <v>./Product Pics/MHSE.jpg</v>
      </c>
      <c r="N23" s="124" t="s">
        <v>390</v>
      </c>
      <c r="O23" s="124" t="s">
        <v>290</v>
      </c>
      <c r="P23" s="124" t="s">
        <v>314</v>
      </c>
      <c r="Q23" s="121">
        <v>2001915</v>
      </c>
      <c r="R23" s="124" t="s">
        <v>391</v>
      </c>
      <c r="S23" s="122"/>
      <c r="T23" s="126"/>
      <c r="U23" s="124" t="s">
        <v>315</v>
      </c>
      <c r="V23" s="124" t="s">
        <v>290</v>
      </c>
      <c r="W23" s="124" t="s">
        <v>316</v>
      </c>
      <c r="X23" s="124" t="s">
        <v>317</v>
      </c>
      <c r="Y23" s="124"/>
      <c r="Z23" s="124"/>
      <c r="AA23" s="124">
        <v>2462.4</v>
      </c>
      <c r="AB23" s="124" t="s">
        <v>318</v>
      </c>
      <c r="AC23" s="129" t="s">
        <v>319</v>
      </c>
      <c r="AD23" s="126"/>
      <c r="AE23" s="135"/>
      <c r="AF23" s="135"/>
      <c r="AG23" s="124" t="s">
        <v>290</v>
      </c>
      <c r="AH23" s="124" t="s">
        <v>290</v>
      </c>
      <c r="AI23" s="124" t="s">
        <v>290</v>
      </c>
      <c r="AJ23" s="122"/>
      <c r="AK23" s="124" t="s">
        <v>320</v>
      </c>
      <c r="AL23" s="124" t="s">
        <v>290</v>
      </c>
      <c r="AM23" s="128"/>
      <c r="AN23" s="124" t="s">
        <v>54</v>
      </c>
      <c r="AO23" s="124" t="s">
        <v>59</v>
      </c>
      <c r="AP23" s="124"/>
      <c r="AQ23" s="124" t="s">
        <v>56</v>
      </c>
      <c r="AR23" s="124" t="s">
        <v>56</v>
      </c>
      <c r="AS23" s="126"/>
      <c r="AT23" s="131" t="s">
        <v>321</v>
      </c>
      <c r="AU23" s="124" t="s">
        <v>322</v>
      </c>
      <c r="AV23" s="129" t="s">
        <v>323</v>
      </c>
      <c r="AW23" s="129" t="s">
        <v>324</v>
      </c>
      <c r="AX23" s="126"/>
      <c r="AY23" s="123" t="s">
        <v>370</v>
      </c>
      <c r="AZ23" s="123" t="s">
        <v>326</v>
      </c>
      <c r="BA23" s="144" t="s">
        <v>392</v>
      </c>
      <c r="BB23" s="124" t="s">
        <v>393</v>
      </c>
      <c r="BC23" s="124" t="s">
        <v>290</v>
      </c>
      <c r="BD23" s="126"/>
      <c r="BE23" s="122"/>
      <c r="BF23" s="122"/>
      <c r="BG23" s="122"/>
      <c r="BH23" s="137"/>
      <c r="BI23" s="126"/>
      <c r="BJ23" s="138" t="s">
        <v>329</v>
      </c>
      <c r="BK23" s="124" t="s">
        <v>330</v>
      </c>
      <c r="BL23" s="145" t="s">
        <v>394</v>
      </c>
      <c r="BM23" s="124" t="str">
        <f t="shared" si="0"/>
        <v>Rectangle</v>
      </c>
      <c r="BN23" s="139">
        <v>300</v>
      </c>
      <c r="BO23" s="139">
        <v>600</v>
      </c>
      <c r="BP23" s="124" t="s">
        <v>290</v>
      </c>
      <c r="BQ23" s="140">
        <v>10.5</v>
      </c>
      <c r="BR23" s="124" t="s">
        <v>290</v>
      </c>
      <c r="BS23" s="124" t="s">
        <v>355</v>
      </c>
      <c r="BT23" s="124" t="s">
        <v>395</v>
      </c>
      <c r="BU23" s="124" t="s">
        <v>357</v>
      </c>
      <c r="BV23" s="124" t="s">
        <v>290</v>
      </c>
      <c r="BW23" s="124" t="s">
        <v>290</v>
      </c>
      <c r="BX23" s="124" t="s">
        <v>290</v>
      </c>
      <c r="BY23" s="124" t="s">
        <v>290</v>
      </c>
      <c r="BZ23" s="126"/>
    </row>
    <row r="24" spans="1:78" ht="27">
      <c r="A24" s="121">
        <v>23</v>
      </c>
      <c r="B24" s="122" t="s">
        <v>396</v>
      </c>
      <c r="C24" s="122"/>
      <c r="D24" s="123" t="s">
        <v>309</v>
      </c>
      <c r="E24" s="122"/>
      <c r="F24" s="124" t="s">
        <v>389</v>
      </c>
      <c r="G24" s="125" t="s">
        <v>2</v>
      </c>
      <c r="H24" s="125" t="s">
        <v>287</v>
      </c>
      <c r="I24" s="124" t="s">
        <v>311</v>
      </c>
      <c r="J24" s="124" t="s">
        <v>312</v>
      </c>
      <c r="K24" s="125" t="s">
        <v>290</v>
      </c>
      <c r="L24" s="126"/>
      <c r="M24" s="134" t="str">
        <f>HYPERLINK("./Product Pics/MHJL.jpg")</f>
        <v>./Product Pics/MHJL.jpg</v>
      </c>
      <c r="N24" s="124" t="s">
        <v>390</v>
      </c>
      <c r="O24" s="124" t="s">
        <v>290</v>
      </c>
      <c r="P24" s="124" t="s">
        <v>314</v>
      </c>
      <c r="Q24" s="121">
        <v>2001298</v>
      </c>
      <c r="R24" s="124" t="s">
        <v>397</v>
      </c>
      <c r="S24" s="122"/>
      <c r="T24" s="126"/>
      <c r="U24" s="124" t="s">
        <v>315</v>
      </c>
      <c r="V24" s="124" t="s">
        <v>290</v>
      </c>
      <c r="W24" s="124" t="s">
        <v>316</v>
      </c>
      <c r="X24" s="124" t="s">
        <v>317</v>
      </c>
      <c r="Y24" s="124"/>
      <c r="Z24" s="124"/>
      <c r="AA24" s="124">
        <v>2738.88</v>
      </c>
      <c r="AB24" s="124" t="s">
        <v>318</v>
      </c>
      <c r="AC24" s="129" t="s">
        <v>319</v>
      </c>
      <c r="AD24" s="126"/>
      <c r="AE24" s="135"/>
      <c r="AF24" s="135"/>
      <c r="AG24" s="124" t="s">
        <v>290</v>
      </c>
      <c r="AH24" s="124" t="s">
        <v>290</v>
      </c>
      <c r="AI24" s="124" t="s">
        <v>290</v>
      </c>
      <c r="AJ24" s="122"/>
      <c r="AK24" s="124" t="s">
        <v>320</v>
      </c>
      <c r="AL24" s="124" t="s">
        <v>290</v>
      </c>
      <c r="AM24" s="128"/>
      <c r="AN24" s="124" t="s">
        <v>54</v>
      </c>
      <c r="AO24" s="124" t="s">
        <v>59</v>
      </c>
      <c r="AP24" s="124"/>
      <c r="AQ24" s="124" t="s">
        <v>56</v>
      </c>
      <c r="AR24" s="124" t="s">
        <v>56</v>
      </c>
      <c r="AS24" s="126"/>
      <c r="AT24" s="131" t="s">
        <v>321</v>
      </c>
      <c r="AU24" s="124" t="s">
        <v>322</v>
      </c>
      <c r="AV24" s="129" t="s">
        <v>323</v>
      </c>
      <c r="AW24" s="129" t="s">
        <v>324</v>
      </c>
      <c r="AX24" s="126"/>
      <c r="AY24" s="123" t="s">
        <v>370</v>
      </c>
      <c r="AZ24" s="123" t="s">
        <v>326</v>
      </c>
      <c r="BA24" s="144" t="s">
        <v>392</v>
      </c>
      <c r="BB24" s="124" t="s">
        <v>398</v>
      </c>
      <c r="BC24" s="124" t="s">
        <v>290</v>
      </c>
      <c r="BD24" s="126"/>
      <c r="BE24" s="122"/>
      <c r="BF24" s="122"/>
      <c r="BG24" s="122"/>
      <c r="BH24" s="137"/>
      <c r="BI24" s="126"/>
      <c r="BJ24" s="138" t="s">
        <v>329</v>
      </c>
      <c r="BK24" s="124" t="s">
        <v>330</v>
      </c>
      <c r="BL24" s="145" t="s">
        <v>394</v>
      </c>
      <c r="BM24" s="124" t="str">
        <f t="shared" si="0"/>
        <v>Square</v>
      </c>
      <c r="BN24" s="139">
        <v>600</v>
      </c>
      <c r="BO24" s="139">
        <v>600</v>
      </c>
      <c r="BP24" s="124" t="s">
        <v>290</v>
      </c>
      <c r="BQ24" s="140">
        <v>10.5</v>
      </c>
      <c r="BR24" s="124" t="s">
        <v>290</v>
      </c>
      <c r="BS24" s="124" t="s">
        <v>355</v>
      </c>
      <c r="BT24" s="124" t="s">
        <v>395</v>
      </c>
      <c r="BU24" s="124" t="s">
        <v>357</v>
      </c>
      <c r="BV24" s="124" t="s">
        <v>290</v>
      </c>
      <c r="BW24" s="124" t="s">
        <v>290</v>
      </c>
      <c r="BX24" s="124" t="s">
        <v>290</v>
      </c>
      <c r="BY24" s="124" t="s">
        <v>290</v>
      </c>
      <c r="BZ24" s="126"/>
    </row>
    <row r="25" spans="1:78" ht="27">
      <c r="A25" s="121">
        <v>23</v>
      </c>
      <c r="B25" s="122" t="s">
        <v>399</v>
      </c>
      <c r="C25" s="122"/>
      <c r="D25" s="123" t="s">
        <v>309</v>
      </c>
      <c r="E25" s="122"/>
      <c r="F25" s="124" t="s">
        <v>389</v>
      </c>
      <c r="G25" s="125" t="s">
        <v>2</v>
      </c>
      <c r="H25" s="125" t="s">
        <v>287</v>
      </c>
      <c r="I25" s="124" t="s">
        <v>311</v>
      </c>
      <c r="J25" s="124" t="s">
        <v>312</v>
      </c>
      <c r="K25" s="125" t="s">
        <v>290</v>
      </c>
      <c r="L25" s="126"/>
      <c r="M25" s="134" t="str">
        <f>HYPERLINK("./Product Pics/MLZC.jpg")</f>
        <v>./Product Pics/MLZC.jpg</v>
      </c>
      <c r="N25" s="124" t="s">
        <v>390</v>
      </c>
      <c r="O25" s="124" t="s">
        <v>290</v>
      </c>
      <c r="P25" s="124" t="s">
        <v>314</v>
      </c>
      <c r="Q25" s="121">
        <v>2004931</v>
      </c>
      <c r="R25" s="124" t="s">
        <v>290</v>
      </c>
      <c r="S25" s="122"/>
      <c r="T25" s="126"/>
      <c r="U25" s="124" t="s">
        <v>315</v>
      </c>
      <c r="V25" s="124" t="s">
        <v>290</v>
      </c>
      <c r="W25" s="124" t="s">
        <v>316</v>
      </c>
      <c r="X25" s="124" t="s">
        <v>317</v>
      </c>
      <c r="Y25" s="124"/>
      <c r="Z25" s="124"/>
      <c r="AA25" s="124">
        <v>2738.88</v>
      </c>
      <c r="AB25" s="124" t="s">
        <v>318</v>
      </c>
      <c r="AC25" s="129" t="s">
        <v>319</v>
      </c>
      <c r="AD25" s="126"/>
      <c r="AE25" s="135"/>
      <c r="AF25" s="135"/>
      <c r="AG25" s="124" t="s">
        <v>290</v>
      </c>
      <c r="AH25" s="124" t="s">
        <v>290</v>
      </c>
      <c r="AI25" s="124" t="s">
        <v>290</v>
      </c>
      <c r="AJ25" s="122"/>
      <c r="AK25" s="124" t="s">
        <v>320</v>
      </c>
      <c r="AL25" s="124" t="s">
        <v>290</v>
      </c>
      <c r="AM25" s="128"/>
      <c r="AN25" s="124" t="s">
        <v>54</v>
      </c>
      <c r="AO25" s="124" t="s">
        <v>59</v>
      </c>
      <c r="AP25" s="124"/>
      <c r="AQ25" s="124" t="s">
        <v>56</v>
      </c>
      <c r="AR25" s="124" t="s">
        <v>56</v>
      </c>
      <c r="AS25" s="126"/>
      <c r="AT25" s="131" t="s">
        <v>321</v>
      </c>
      <c r="AU25" s="124" t="s">
        <v>322</v>
      </c>
      <c r="AV25" s="129" t="s">
        <v>323</v>
      </c>
      <c r="AW25" s="129" t="s">
        <v>324</v>
      </c>
      <c r="AX25" s="126"/>
      <c r="AY25" s="123" t="s">
        <v>370</v>
      </c>
      <c r="AZ25" s="123" t="s">
        <v>326</v>
      </c>
      <c r="BA25" s="144" t="s">
        <v>392</v>
      </c>
      <c r="BB25" s="124" t="s">
        <v>400</v>
      </c>
      <c r="BC25" s="124" t="s">
        <v>290</v>
      </c>
      <c r="BD25" s="126"/>
      <c r="BE25" s="122"/>
      <c r="BF25" s="122"/>
      <c r="BG25" s="122"/>
      <c r="BH25" s="122"/>
      <c r="BI25" s="126"/>
      <c r="BJ25" s="138" t="s">
        <v>329</v>
      </c>
      <c r="BK25" s="124" t="s">
        <v>330</v>
      </c>
      <c r="BL25" s="145" t="s">
        <v>394</v>
      </c>
      <c r="BM25" s="124" t="str">
        <f t="shared" si="0"/>
        <v>Rectangle</v>
      </c>
      <c r="BN25" s="139">
        <v>600</v>
      </c>
      <c r="BO25" s="139">
        <v>1200</v>
      </c>
      <c r="BP25" s="124" t="s">
        <v>290</v>
      </c>
      <c r="BQ25" s="140">
        <v>10.5</v>
      </c>
      <c r="BR25" s="124" t="s">
        <v>290</v>
      </c>
      <c r="BS25" s="124" t="s">
        <v>355</v>
      </c>
      <c r="BT25" s="124" t="s">
        <v>395</v>
      </c>
      <c r="BU25" s="124" t="s">
        <v>357</v>
      </c>
      <c r="BV25" s="124" t="s">
        <v>290</v>
      </c>
      <c r="BW25" s="124" t="s">
        <v>290</v>
      </c>
      <c r="BX25" s="124" t="s">
        <v>290</v>
      </c>
      <c r="BY25" s="124" t="s">
        <v>290</v>
      </c>
      <c r="BZ25" s="126"/>
    </row>
    <row r="26" spans="1:78" ht="27">
      <c r="A26" s="121">
        <v>24</v>
      </c>
      <c r="B26" s="122" t="s">
        <v>401</v>
      </c>
      <c r="C26" s="122"/>
      <c r="D26" s="123" t="s">
        <v>309</v>
      </c>
      <c r="E26" s="122"/>
      <c r="F26" s="124" t="s">
        <v>402</v>
      </c>
      <c r="G26" s="125" t="s">
        <v>2</v>
      </c>
      <c r="H26" s="125" t="s">
        <v>287</v>
      </c>
      <c r="I26" s="124" t="s">
        <v>311</v>
      </c>
      <c r="J26" s="124" t="s">
        <v>312</v>
      </c>
      <c r="K26" s="125" t="s">
        <v>290</v>
      </c>
      <c r="L26" s="126"/>
      <c r="M26" s="134" t="str">
        <f>HYPERLINK("./Product Pics/MHSD.jpg")</f>
        <v>./Product Pics/MHSD.jpg</v>
      </c>
      <c r="N26" s="124" t="s">
        <v>403</v>
      </c>
      <c r="O26" s="124" t="s">
        <v>290</v>
      </c>
      <c r="P26" s="124" t="s">
        <v>314</v>
      </c>
      <c r="Q26" s="121">
        <v>2000758</v>
      </c>
      <c r="R26" s="124" t="s">
        <v>404</v>
      </c>
      <c r="S26" s="122"/>
      <c r="T26" s="126"/>
      <c r="U26" s="124" t="s">
        <v>315</v>
      </c>
      <c r="V26" s="124" t="s">
        <v>290</v>
      </c>
      <c r="W26" s="124" t="s">
        <v>316</v>
      </c>
      <c r="X26" s="124" t="s">
        <v>317</v>
      </c>
      <c r="Y26" s="124"/>
      <c r="Z26" s="124"/>
      <c r="AA26" s="124">
        <v>2462.4</v>
      </c>
      <c r="AB26" s="124" t="s">
        <v>318</v>
      </c>
      <c r="AC26" s="129" t="s">
        <v>319</v>
      </c>
      <c r="AD26" s="126"/>
      <c r="AE26" s="135"/>
      <c r="AF26" s="135"/>
      <c r="AG26" s="124" t="s">
        <v>290</v>
      </c>
      <c r="AH26" s="124" t="s">
        <v>290</v>
      </c>
      <c r="AI26" s="124" t="s">
        <v>290</v>
      </c>
      <c r="AJ26" s="122"/>
      <c r="AK26" s="124" t="s">
        <v>320</v>
      </c>
      <c r="AL26" s="124" t="s">
        <v>290</v>
      </c>
      <c r="AM26" s="128"/>
      <c r="AN26" s="124" t="s">
        <v>54</v>
      </c>
      <c r="AO26" s="124" t="s">
        <v>59</v>
      </c>
      <c r="AP26" s="124"/>
      <c r="AQ26" s="124" t="s">
        <v>56</v>
      </c>
      <c r="AR26" s="124" t="s">
        <v>56</v>
      </c>
      <c r="AS26" s="126"/>
      <c r="AT26" s="131" t="s">
        <v>321</v>
      </c>
      <c r="AU26" s="124" t="s">
        <v>322</v>
      </c>
      <c r="AV26" s="129" t="s">
        <v>323</v>
      </c>
      <c r="AW26" s="129" t="s">
        <v>324</v>
      </c>
      <c r="AX26" s="126"/>
      <c r="AY26" s="123" t="s">
        <v>370</v>
      </c>
      <c r="AZ26" s="123" t="s">
        <v>326</v>
      </c>
      <c r="BA26" s="144" t="s">
        <v>392</v>
      </c>
      <c r="BB26" s="124" t="s">
        <v>405</v>
      </c>
      <c r="BC26" s="124" t="s">
        <v>290</v>
      </c>
      <c r="BD26" s="126"/>
      <c r="BE26" s="122"/>
      <c r="BF26" s="122"/>
      <c r="BG26" s="122"/>
      <c r="BH26" s="122"/>
      <c r="BI26" s="126"/>
      <c r="BJ26" s="138" t="s">
        <v>329</v>
      </c>
      <c r="BK26" s="124" t="s">
        <v>330</v>
      </c>
      <c r="BL26" s="145" t="s">
        <v>394</v>
      </c>
      <c r="BM26" s="124" t="str">
        <f t="shared" si="0"/>
        <v>Rectangle</v>
      </c>
      <c r="BN26" s="139">
        <v>300</v>
      </c>
      <c r="BO26" s="139">
        <v>600</v>
      </c>
      <c r="BP26" s="124" t="s">
        <v>290</v>
      </c>
      <c r="BQ26" s="140">
        <v>10.5</v>
      </c>
      <c r="BR26" s="124" t="s">
        <v>290</v>
      </c>
      <c r="BS26" s="124" t="s">
        <v>355</v>
      </c>
      <c r="BT26" s="124" t="s">
        <v>395</v>
      </c>
      <c r="BU26" s="124" t="s">
        <v>357</v>
      </c>
      <c r="BV26" s="124" t="s">
        <v>290</v>
      </c>
      <c r="BW26" s="124" t="s">
        <v>290</v>
      </c>
      <c r="BX26" s="124" t="s">
        <v>290</v>
      </c>
      <c r="BY26" s="124" t="s">
        <v>290</v>
      </c>
      <c r="BZ26" s="126"/>
    </row>
    <row r="27" spans="1:78" ht="27">
      <c r="A27" s="121">
        <v>25</v>
      </c>
      <c r="B27" s="122" t="s">
        <v>406</v>
      </c>
      <c r="C27" s="122"/>
      <c r="D27" s="123" t="s">
        <v>309</v>
      </c>
      <c r="E27" s="122"/>
      <c r="F27" s="124" t="s">
        <v>402</v>
      </c>
      <c r="G27" s="125" t="s">
        <v>2</v>
      </c>
      <c r="H27" s="125" t="s">
        <v>287</v>
      </c>
      <c r="I27" s="124" t="s">
        <v>311</v>
      </c>
      <c r="J27" s="124" t="s">
        <v>312</v>
      </c>
      <c r="K27" s="125" t="s">
        <v>290</v>
      </c>
      <c r="L27" s="126"/>
      <c r="M27" s="134" t="str">
        <f>HYPERLINK("./Product Pics/MHHT.jpg")</f>
        <v>./Product Pics/MHHT.jpg</v>
      </c>
      <c r="N27" s="124" t="s">
        <v>403</v>
      </c>
      <c r="O27" s="124" t="s">
        <v>290</v>
      </c>
      <c r="P27" s="124" t="s">
        <v>314</v>
      </c>
      <c r="Q27" s="121" t="s">
        <v>407</v>
      </c>
      <c r="R27" s="124" t="s">
        <v>408</v>
      </c>
      <c r="S27" s="122"/>
      <c r="T27" s="126"/>
      <c r="U27" s="124" t="s">
        <v>315</v>
      </c>
      <c r="V27" s="124" t="s">
        <v>290</v>
      </c>
      <c r="W27" s="124" t="s">
        <v>316</v>
      </c>
      <c r="X27" s="124" t="s">
        <v>317</v>
      </c>
      <c r="Y27" s="124"/>
      <c r="Z27" s="124"/>
      <c r="AA27" s="124">
        <v>2738.88</v>
      </c>
      <c r="AB27" s="124" t="s">
        <v>318</v>
      </c>
      <c r="AC27" s="129" t="s">
        <v>319</v>
      </c>
      <c r="AD27" s="126"/>
      <c r="AE27" s="135"/>
      <c r="AF27" s="135"/>
      <c r="AG27" s="124" t="s">
        <v>290</v>
      </c>
      <c r="AH27" s="124" t="s">
        <v>290</v>
      </c>
      <c r="AI27" s="124" t="s">
        <v>290</v>
      </c>
      <c r="AJ27" s="122"/>
      <c r="AK27" s="124" t="s">
        <v>320</v>
      </c>
      <c r="AL27" s="124" t="s">
        <v>290</v>
      </c>
      <c r="AM27" s="128"/>
      <c r="AN27" s="124" t="s">
        <v>54</v>
      </c>
      <c r="AO27" s="124" t="s">
        <v>59</v>
      </c>
      <c r="AP27" s="124"/>
      <c r="AQ27" s="124" t="s">
        <v>56</v>
      </c>
      <c r="AR27" s="124" t="s">
        <v>56</v>
      </c>
      <c r="AS27" s="126"/>
      <c r="AT27" s="131" t="s">
        <v>321</v>
      </c>
      <c r="AU27" s="124" t="s">
        <v>322</v>
      </c>
      <c r="AV27" s="129" t="s">
        <v>323</v>
      </c>
      <c r="AW27" s="129" t="s">
        <v>324</v>
      </c>
      <c r="AX27" s="126"/>
      <c r="AY27" s="123" t="s">
        <v>370</v>
      </c>
      <c r="AZ27" s="123" t="s">
        <v>326</v>
      </c>
      <c r="BA27" s="144" t="s">
        <v>392</v>
      </c>
      <c r="BB27" s="124" t="s">
        <v>409</v>
      </c>
      <c r="BC27" s="124" t="s">
        <v>290</v>
      </c>
      <c r="BD27" s="126"/>
      <c r="BE27" s="122"/>
      <c r="BF27" s="122"/>
      <c r="BG27" s="122"/>
      <c r="BH27" s="122"/>
      <c r="BI27" s="126"/>
      <c r="BJ27" s="138" t="s">
        <v>329</v>
      </c>
      <c r="BK27" s="124" t="s">
        <v>330</v>
      </c>
      <c r="BL27" s="145" t="s">
        <v>394</v>
      </c>
      <c r="BM27" s="124" t="str">
        <f t="shared" si="0"/>
        <v>Square</v>
      </c>
      <c r="BN27" s="139">
        <v>600</v>
      </c>
      <c r="BO27" s="139">
        <v>600</v>
      </c>
      <c r="BP27" s="124" t="s">
        <v>290</v>
      </c>
      <c r="BQ27" s="140">
        <v>10.5</v>
      </c>
      <c r="BR27" s="124" t="s">
        <v>290</v>
      </c>
      <c r="BS27" s="124" t="s">
        <v>355</v>
      </c>
      <c r="BT27" s="124" t="s">
        <v>395</v>
      </c>
      <c r="BU27" s="124" t="s">
        <v>357</v>
      </c>
      <c r="BV27" s="124" t="s">
        <v>290</v>
      </c>
      <c r="BW27" s="124" t="s">
        <v>290</v>
      </c>
      <c r="BX27" s="124" t="s">
        <v>290</v>
      </c>
      <c r="BY27" s="124" t="s">
        <v>290</v>
      </c>
      <c r="BZ27" s="126"/>
    </row>
    <row r="28" spans="1:78" ht="27">
      <c r="A28" s="121">
        <v>26</v>
      </c>
      <c r="B28" s="122" t="s">
        <v>410</v>
      </c>
      <c r="C28" s="122"/>
      <c r="D28" s="123" t="s">
        <v>309</v>
      </c>
      <c r="E28" s="122"/>
      <c r="F28" s="124" t="s">
        <v>411</v>
      </c>
      <c r="G28" s="125" t="s">
        <v>2</v>
      </c>
      <c r="H28" s="125" t="s">
        <v>287</v>
      </c>
      <c r="I28" s="124" t="s">
        <v>311</v>
      </c>
      <c r="J28" s="124" t="s">
        <v>312</v>
      </c>
      <c r="K28" s="125" t="s">
        <v>290</v>
      </c>
      <c r="L28" s="126"/>
      <c r="M28" s="134" t="str">
        <f>HYPERLINK("./Product Pics/MHS0.jpg")</f>
        <v>./Product Pics/MHS0.jpg</v>
      </c>
      <c r="N28" s="124" t="s">
        <v>412</v>
      </c>
      <c r="O28" s="124" t="s">
        <v>290</v>
      </c>
      <c r="P28" s="124" t="s">
        <v>314</v>
      </c>
      <c r="Q28" s="124" t="s">
        <v>290</v>
      </c>
      <c r="R28" s="124" t="s">
        <v>413</v>
      </c>
      <c r="S28" s="122"/>
      <c r="T28" s="126"/>
      <c r="U28" s="124" t="s">
        <v>315</v>
      </c>
      <c r="V28" s="124" t="s">
        <v>290</v>
      </c>
      <c r="W28" s="124" t="s">
        <v>316</v>
      </c>
      <c r="X28" s="124" t="s">
        <v>317</v>
      </c>
      <c r="Y28" s="124"/>
      <c r="Z28" s="124"/>
      <c r="AA28" s="124">
        <v>4059.78</v>
      </c>
      <c r="AB28" s="124" t="s">
        <v>318</v>
      </c>
      <c r="AC28" s="129" t="s">
        <v>319</v>
      </c>
      <c r="AD28" s="126"/>
      <c r="AE28" s="135"/>
      <c r="AF28" s="135"/>
      <c r="AG28" s="124" t="s">
        <v>290</v>
      </c>
      <c r="AH28" s="124" t="s">
        <v>290</v>
      </c>
      <c r="AI28" s="124" t="s">
        <v>290</v>
      </c>
      <c r="AJ28" s="122"/>
      <c r="AK28" s="124" t="s">
        <v>320</v>
      </c>
      <c r="AL28" s="124" t="s">
        <v>290</v>
      </c>
      <c r="AM28" s="128"/>
      <c r="AN28" s="124" t="s">
        <v>54</v>
      </c>
      <c r="AO28" s="124" t="s">
        <v>59</v>
      </c>
      <c r="AP28" s="124"/>
      <c r="AQ28" s="124" t="s">
        <v>56</v>
      </c>
      <c r="AR28" s="124" t="s">
        <v>56</v>
      </c>
      <c r="AS28" s="126"/>
      <c r="AT28" s="131" t="s">
        <v>321</v>
      </c>
      <c r="AU28" s="124" t="s">
        <v>322</v>
      </c>
      <c r="AV28" s="129" t="s">
        <v>323</v>
      </c>
      <c r="AW28" s="129" t="s">
        <v>324</v>
      </c>
      <c r="AX28" s="126"/>
      <c r="AY28" s="123" t="s">
        <v>370</v>
      </c>
      <c r="AZ28" s="123" t="s">
        <v>326</v>
      </c>
      <c r="BA28" s="144" t="s">
        <v>392</v>
      </c>
      <c r="BB28" s="124" t="s">
        <v>414</v>
      </c>
      <c r="BC28" s="124" t="s">
        <v>290</v>
      </c>
      <c r="BD28" s="126"/>
      <c r="BE28" s="122"/>
      <c r="BF28" s="122"/>
      <c r="BG28" s="122"/>
      <c r="BH28" s="122"/>
      <c r="BI28" s="126"/>
      <c r="BJ28" s="138" t="s">
        <v>329</v>
      </c>
      <c r="BK28" s="124" t="s">
        <v>330</v>
      </c>
      <c r="BL28" s="145"/>
      <c r="BM28" s="124" t="str">
        <f t="shared" si="0"/>
        <v>Rectangle</v>
      </c>
      <c r="BN28" s="139">
        <v>300</v>
      </c>
      <c r="BO28" s="139">
        <v>48</v>
      </c>
      <c r="BP28" s="124" t="s">
        <v>290</v>
      </c>
      <c r="BQ28" s="146">
        <v>10.5</v>
      </c>
      <c r="BR28" s="124" t="s">
        <v>290</v>
      </c>
      <c r="BS28" s="124" t="s">
        <v>355</v>
      </c>
      <c r="BT28" s="147" t="s">
        <v>395</v>
      </c>
      <c r="BU28" s="147" t="s">
        <v>357</v>
      </c>
      <c r="BV28" s="124" t="s">
        <v>290</v>
      </c>
      <c r="BW28" s="124" t="s">
        <v>290</v>
      </c>
      <c r="BX28" s="124" t="s">
        <v>290</v>
      </c>
      <c r="BY28" s="124" t="s">
        <v>290</v>
      </c>
      <c r="BZ28" s="126"/>
    </row>
    <row r="29" spans="1:78" ht="27">
      <c r="A29" s="121">
        <v>27</v>
      </c>
      <c r="B29" s="122" t="s">
        <v>415</v>
      </c>
      <c r="C29" s="122"/>
      <c r="D29" s="123" t="s">
        <v>309</v>
      </c>
      <c r="E29" s="122"/>
      <c r="F29" s="124" t="s">
        <v>416</v>
      </c>
      <c r="G29" s="125" t="s">
        <v>2</v>
      </c>
      <c r="H29" s="125" t="s">
        <v>287</v>
      </c>
      <c r="I29" s="124" t="s">
        <v>311</v>
      </c>
      <c r="J29" s="124" t="s">
        <v>312</v>
      </c>
      <c r="K29" s="125" t="s">
        <v>290</v>
      </c>
      <c r="L29" s="126"/>
      <c r="M29" s="134" t="str">
        <f>HYPERLINK("./Product Pics/MHSG.jpg")</f>
        <v>./Product Pics/MHSG.jpg</v>
      </c>
      <c r="N29" s="124" t="s">
        <v>417</v>
      </c>
      <c r="O29" s="124" t="s">
        <v>290</v>
      </c>
      <c r="P29" s="124" t="s">
        <v>314</v>
      </c>
      <c r="Q29" s="124" t="s">
        <v>290</v>
      </c>
      <c r="R29" s="124" t="s">
        <v>418</v>
      </c>
      <c r="S29" s="122"/>
      <c r="T29" s="126"/>
      <c r="U29" s="124" t="s">
        <v>315</v>
      </c>
      <c r="V29" s="124" t="s">
        <v>290</v>
      </c>
      <c r="W29" s="124" t="s">
        <v>316</v>
      </c>
      <c r="X29" s="124" t="s">
        <v>317</v>
      </c>
      <c r="Y29" s="124"/>
      <c r="Z29" s="124"/>
      <c r="AA29" s="124">
        <v>2462.4</v>
      </c>
      <c r="AB29" s="124" t="s">
        <v>318</v>
      </c>
      <c r="AC29" s="129" t="s">
        <v>319</v>
      </c>
      <c r="AD29" s="126"/>
      <c r="AE29" s="135"/>
      <c r="AF29" s="135"/>
      <c r="AG29" s="124" t="s">
        <v>290</v>
      </c>
      <c r="AH29" s="124" t="s">
        <v>290</v>
      </c>
      <c r="AI29" s="124" t="s">
        <v>290</v>
      </c>
      <c r="AJ29" s="122"/>
      <c r="AK29" s="124" t="s">
        <v>320</v>
      </c>
      <c r="AL29" s="124" t="s">
        <v>290</v>
      </c>
      <c r="AM29" s="128"/>
      <c r="AN29" s="124" t="s">
        <v>54</v>
      </c>
      <c r="AO29" s="124" t="s">
        <v>59</v>
      </c>
      <c r="AP29" s="124"/>
      <c r="AQ29" s="124" t="s">
        <v>56</v>
      </c>
      <c r="AR29" s="124" t="s">
        <v>56</v>
      </c>
      <c r="AS29" s="126"/>
      <c r="AT29" s="131" t="s">
        <v>321</v>
      </c>
      <c r="AU29" s="124" t="s">
        <v>322</v>
      </c>
      <c r="AV29" s="129" t="s">
        <v>323</v>
      </c>
      <c r="AW29" s="129" t="s">
        <v>324</v>
      </c>
      <c r="AX29" s="126"/>
      <c r="AY29" s="123" t="s">
        <v>370</v>
      </c>
      <c r="AZ29" s="123" t="s">
        <v>326</v>
      </c>
      <c r="BA29" s="144" t="s">
        <v>392</v>
      </c>
      <c r="BB29" s="124" t="s">
        <v>419</v>
      </c>
      <c r="BC29" s="124" t="s">
        <v>290</v>
      </c>
      <c r="BD29" s="126"/>
      <c r="BE29" s="122"/>
      <c r="BF29" s="122"/>
      <c r="BG29" s="122"/>
      <c r="BH29" s="122"/>
      <c r="BI29" s="126"/>
      <c r="BJ29" s="138" t="s">
        <v>329</v>
      </c>
      <c r="BK29" s="124" t="s">
        <v>330</v>
      </c>
      <c r="BL29" s="145" t="s">
        <v>394</v>
      </c>
      <c r="BM29" s="124" t="str">
        <f t="shared" si="0"/>
        <v>Rectangle</v>
      </c>
      <c r="BN29" s="139">
        <v>300</v>
      </c>
      <c r="BO29" s="139">
        <v>600</v>
      </c>
      <c r="BP29" s="124" t="s">
        <v>290</v>
      </c>
      <c r="BQ29" s="140">
        <v>10.5</v>
      </c>
      <c r="BR29" s="124" t="s">
        <v>290</v>
      </c>
      <c r="BS29" s="124" t="s">
        <v>355</v>
      </c>
      <c r="BT29" s="124" t="s">
        <v>395</v>
      </c>
      <c r="BU29" s="124" t="s">
        <v>357</v>
      </c>
      <c r="BV29" s="124" t="s">
        <v>290</v>
      </c>
      <c r="BW29" s="124" t="s">
        <v>290</v>
      </c>
      <c r="BX29" s="124" t="s">
        <v>290</v>
      </c>
      <c r="BY29" s="124" t="s">
        <v>290</v>
      </c>
      <c r="BZ29" s="126"/>
    </row>
    <row r="30" spans="1:78" ht="27">
      <c r="A30" s="121">
        <v>28</v>
      </c>
      <c r="B30" s="122" t="s">
        <v>420</v>
      </c>
      <c r="C30" s="122"/>
      <c r="D30" s="123" t="s">
        <v>309</v>
      </c>
      <c r="E30" s="122"/>
      <c r="F30" s="124" t="s">
        <v>416</v>
      </c>
      <c r="G30" s="125" t="s">
        <v>2</v>
      </c>
      <c r="H30" s="125" t="s">
        <v>287</v>
      </c>
      <c r="I30" s="124" t="s">
        <v>311</v>
      </c>
      <c r="J30" s="124" t="s">
        <v>312</v>
      </c>
      <c r="K30" s="125" t="s">
        <v>290</v>
      </c>
      <c r="L30" s="126"/>
      <c r="M30" s="134" t="str">
        <f>HYPERLINK("./Product Pics/MHJN.jpg")</f>
        <v>./Product Pics/MHJN.jpg</v>
      </c>
      <c r="N30" s="124" t="s">
        <v>417</v>
      </c>
      <c r="O30" s="124" t="s">
        <v>290</v>
      </c>
      <c r="P30" s="124" t="s">
        <v>314</v>
      </c>
      <c r="Q30" s="124" t="s">
        <v>290</v>
      </c>
      <c r="R30" s="124" t="s">
        <v>421</v>
      </c>
      <c r="S30" s="122"/>
      <c r="T30" s="126"/>
      <c r="U30" s="124" t="s">
        <v>315</v>
      </c>
      <c r="V30" s="124" t="s">
        <v>290</v>
      </c>
      <c r="W30" s="124" t="s">
        <v>316</v>
      </c>
      <c r="X30" s="124" t="s">
        <v>317</v>
      </c>
      <c r="Y30" s="124"/>
      <c r="Z30" s="124"/>
      <c r="AA30" s="124">
        <v>2738.88</v>
      </c>
      <c r="AB30" s="124" t="s">
        <v>318</v>
      </c>
      <c r="AC30" s="129" t="s">
        <v>319</v>
      </c>
      <c r="AD30" s="126"/>
      <c r="AE30" s="135"/>
      <c r="AF30" s="135"/>
      <c r="AG30" s="124" t="s">
        <v>290</v>
      </c>
      <c r="AH30" s="124" t="s">
        <v>290</v>
      </c>
      <c r="AI30" s="124" t="s">
        <v>290</v>
      </c>
      <c r="AJ30" s="122"/>
      <c r="AK30" s="124" t="s">
        <v>320</v>
      </c>
      <c r="AL30" s="124" t="s">
        <v>290</v>
      </c>
      <c r="AM30" s="128"/>
      <c r="AN30" s="124" t="s">
        <v>54</v>
      </c>
      <c r="AO30" s="124" t="s">
        <v>59</v>
      </c>
      <c r="AP30" s="124"/>
      <c r="AQ30" s="124" t="s">
        <v>56</v>
      </c>
      <c r="AR30" s="124" t="s">
        <v>56</v>
      </c>
      <c r="AS30" s="126"/>
      <c r="AT30" s="131" t="s">
        <v>321</v>
      </c>
      <c r="AU30" s="124" t="s">
        <v>322</v>
      </c>
      <c r="AV30" s="129" t="s">
        <v>323</v>
      </c>
      <c r="AW30" s="129" t="s">
        <v>324</v>
      </c>
      <c r="AX30" s="126"/>
      <c r="AY30" s="123" t="s">
        <v>370</v>
      </c>
      <c r="AZ30" s="123" t="s">
        <v>326</v>
      </c>
      <c r="BA30" s="144" t="s">
        <v>392</v>
      </c>
      <c r="BB30" s="124" t="s">
        <v>422</v>
      </c>
      <c r="BC30" s="124" t="s">
        <v>290</v>
      </c>
      <c r="BD30" s="126"/>
      <c r="BE30" s="122"/>
      <c r="BF30" s="122"/>
      <c r="BG30" s="122"/>
      <c r="BH30" s="122"/>
      <c r="BI30" s="126"/>
      <c r="BJ30" s="138" t="s">
        <v>329</v>
      </c>
      <c r="BK30" s="124" t="s">
        <v>330</v>
      </c>
      <c r="BL30" s="145" t="s">
        <v>394</v>
      </c>
      <c r="BM30" s="124" t="str">
        <f t="shared" si="0"/>
        <v>Square</v>
      </c>
      <c r="BN30" s="139">
        <v>600</v>
      </c>
      <c r="BO30" s="139">
        <v>600</v>
      </c>
      <c r="BP30" s="124" t="s">
        <v>290</v>
      </c>
      <c r="BQ30" s="140">
        <v>10.5</v>
      </c>
      <c r="BR30" s="124" t="s">
        <v>290</v>
      </c>
      <c r="BS30" s="124" t="s">
        <v>355</v>
      </c>
      <c r="BT30" s="124" t="s">
        <v>395</v>
      </c>
      <c r="BU30" s="124" t="s">
        <v>357</v>
      </c>
      <c r="BV30" s="124" t="s">
        <v>290</v>
      </c>
      <c r="BW30" s="124" t="s">
        <v>290</v>
      </c>
      <c r="BX30" s="124" t="s">
        <v>290</v>
      </c>
      <c r="BY30" s="124" t="s">
        <v>290</v>
      </c>
      <c r="BZ30" s="126"/>
    </row>
    <row r="31" spans="1:78" ht="27">
      <c r="A31" s="121">
        <v>29</v>
      </c>
      <c r="B31" s="122" t="s">
        <v>423</v>
      </c>
      <c r="C31" s="122"/>
      <c r="D31" s="123" t="s">
        <v>309</v>
      </c>
      <c r="E31" s="122"/>
      <c r="F31" s="124" t="s">
        <v>424</v>
      </c>
      <c r="G31" s="125" t="s">
        <v>2</v>
      </c>
      <c r="H31" s="125" t="s">
        <v>287</v>
      </c>
      <c r="I31" s="124" t="s">
        <v>311</v>
      </c>
      <c r="J31" s="124" t="s">
        <v>312</v>
      </c>
      <c r="K31" s="125" t="s">
        <v>290</v>
      </c>
      <c r="L31" s="126"/>
      <c r="M31" s="134" t="str">
        <f>HYPERLINK("./Product Pics/MHSF.jpg")</f>
        <v>./Product Pics/MHSF.jpg</v>
      </c>
      <c r="N31" s="124" t="s">
        <v>425</v>
      </c>
      <c r="O31" s="124" t="s">
        <v>290</v>
      </c>
      <c r="P31" s="124" t="s">
        <v>314</v>
      </c>
      <c r="Q31" s="124" t="s">
        <v>290</v>
      </c>
      <c r="R31" s="124" t="s">
        <v>426</v>
      </c>
      <c r="S31" s="122"/>
      <c r="T31" s="126"/>
      <c r="U31" s="124" t="s">
        <v>315</v>
      </c>
      <c r="V31" s="124" t="s">
        <v>290</v>
      </c>
      <c r="W31" s="124" t="s">
        <v>316</v>
      </c>
      <c r="X31" s="124" t="s">
        <v>317</v>
      </c>
      <c r="Y31" s="124"/>
      <c r="Z31" s="124"/>
      <c r="AA31" s="124">
        <v>2462.4</v>
      </c>
      <c r="AB31" s="124" t="s">
        <v>318</v>
      </c>
      <c r="AC31" s="129" t="s">
        <v>319</v>
      </c>
      <c r="AD31" s="126"/>
      <c r="AE31" s="135"/>
      <c r="AF31" s="135"/>
      <c r="AG31" s="124" t="s">
        <v>290</v>
      </c>
      <c r="AH31" s="124" t="s">
        <v>290</v>
      </c>
      <c r="AI31" s="124" t="s">
        <v>290</v>
      </c>
      <c r="AJ31" s="122"/>
      <c r="AK31" s="124" t="s">
        <v>320</v>
      </c>
      <c r="AL31" s="124" t="s">
        <v>290</v>
      </c>
      <c r="AM31" s="128"/>
      <c r="AN31" s="124" t="s">
        <v>54</v>
      </c>
      <c r="AO31" s="124" t="s">
        <v>59</v>
      </c>
      <c r="AP31" s="124"/>
      <c r="AQ31" s="124" t="s">
        <v>56</v>
      </c>
      <c r="AR31" s="124" t="s">
        <v>56</v>
      </c>
      <c r="AS31" s="126"/>
      <c r="AT31" s="131" t="s">
        <v>321</v>
      </c>
      <c r="AU31" s="124" t="s">
        <v>322</v>
      </c>
      <c r="AV31" s="129" t="s">
        <v>323</v>
      </c>
      <c r="AW31" s="129" t="s">
        <v>324</v>
      </c>
      <c r="AX31" s="126"/>
      <c r="AY31" s="123" t="s">
        <v>370</v>
      </c>
      <c r="AZ31" s="123" t="s">
        <v>326</v>
      </c>
      <c r="BA31" s="144" t="s">
        <v>392</v>
      </c>
      <c r="BB31" s="124" t="s">
        <v>427</v>
      </c>
      <c r="BC31" s="124" t="s">
        <v>290</v>
      </c>
      <c r="BD31" s="126"/>
      <c r="BE31" s="122"/>
      <c r="BF31" s="122"/>
      <c r="BG31" s="122"/>
      <c r="BH31" s="122"/>
      <c r="BI31" s="126"/>
      <c r="BJ31" s="138" t="s">
        <v>329</v>
      </c>
      <c r="BK31" s="124" t="s">
        <v>330</v>
      </c>
      <c r="BL31" s="145" t="s">
        <v>394</v>
      </c>
      <c r="BM31" s="124" t="str">
        <f t="shared" si="0"/>
        <v>Rectangle</v>
      </c>
      <c r="BN31" s="139">
        <v>300</v>
      </c>
      <c r="BO31" s="139">
        <v>600</v>
      </c>
      <c r="BP31" s="124" t="s">
        <v>290</v>
      </c>
      <c r="BQ31" s="140">
        <v>10.5</v>
      </c>
      <c r="BR31" s="124" t="s">
        <v>290</v>
      </c>
      <c r="BS31" s="124" t="s">
        <v>355</v>
      </c>
      <c r="BT31" s="124" t="s">
        <v>395</v>
      </c>
      <c r="BU31" s="124" t="s">
        <v>357</v>
      </c>
      <c r="BV31" s="124" t="s">
        <v>290</v>
      </c>
      <c r="BW31" s="124" t="s">
        <v>290</v>
      </c>
      <c r="BX31" s="124" t="s">
        <v>290</v>
      </c>
      <c r="BY31" s="124" t="s">
        <v>290</v>
      </c>
      <c r="BZ31" s="126"/>
    </row>
    <row r="32" spans="1:78" ht="27">
      <c r="A32" s="121">
        <v>30</v>
      </c>
      <c r="B32" s="122" t="s">
        <v>428</v>
      </c>
      <c r="C32" s="122"/>
      <c r="D32" s="123" t="s">
        <v>309</v>
      </c>
      <c r="E32" s="122"/>
      <c r="F32" s="124" t="s">
        <v>424</v>
      </c>
      <c r="G32" s="125" t="s">
        <v>2</v>
      </c>
      <c r="H32" s="125" t="s">
        <v>287</v>
      </c>
      <c r="I32" s="124" t="s">
        <v>311</v>
      </c>
      <c r="J32" s="124" t="s">
        <v>312</v>
      </c>
      <c r="K32" s="125" t="s">
        <v>290</v>
      </c>
      <c r="L32" s="126"/>
      <c r="M32" s="134" t="str">
        <f>HYPERLINK("./Product Pics/MHJM.jpg")</f>
        <v>./Product Pics/MHJM.jpg</v>
      </c>
      <c r="N32" s="124" t="s">
        <v>425</v>
      </c>
      <c r="O32" s="124" t="s">
        <v>290</v>
      </c>
      <c r="P32" s="124" t="s">
        <v>314</v>
      </c>
      <c r="Q32" s="121">
        <v>2001300</v>
      </c>
      <c r="R32" s="124" t="s">
        <v>429</v>
      </c>
      <c r="S32" s="122"/>
      <c r="T32" s="126"/>
      <c r="U32" s="124" t="s">
        <v>315</v>
      </c>
      <c r="V32" s="124" t="s">
        <v>290</v>
      </c>
      <c r="W32" s="124" t="s">
        <v>316</v>
      </c>
      <c r="X32" s="124" t="s">
        <v>317</v>
      </c>
      <c r="Y32" s="124"/>
      <c r="Z32" s="124"/>
      <c r="AA32" s="124">
        <v>2738.88</v>
      </c>
      <c r="AB32" s="124" t="s">
        <v>318</v>
      </c>
      <c r="AC32" s="129" t="s">
        <v>319</v>
      </c>
      <c r="AD32" s="126"/>
      <c r="AE32" s="135"/>
      <c r="AF32" s="135"/>
      <c r="AG32" s="124" t="s">
        <v>290</v>
      </c>
      <c r="AH32" s="124" t="s">
        <v>290</v>
      </c>
      <c r="AI32" s="124" t="s">
        <v>290</v>
      </c>
      <c r="AJ32" s="122"/>
      <c r="AK32" s="124" t="s">
        <v>320</v>
      </c>
      <c r="AL32" s="124" t="s">
        <v>290</v>
      </c>
      <c r="AM32" s="128"/>
      <c r="AN32" s="124" t="s">
        <v>54</v>
      </c>
      <c r="AO32" s="124" t="s">
        <v>59</v>
      </c>
      <c r="AP32" s="124"/>
      <c r="AQ32" s="124" t="s">
        <v>56</v>
      </c>
      <c r="AR32" s="124" t="s">
        <v>56</v>
      </c>
      <c r="AS32" s="126"/>
      <c r="AT32" s="131" t="s">
        <v>321</v>
      </c>
      <c r="AU32" s="124" t="s">
        <v>322</v>
      </c>
      <c r="AV32" s="129" t="s">
        <v>323</v>
      </c>
      <c r="AW32" s="129" t="s">
        <v>324</v>
      </c>
      <c r="AX32" s="126"/>
      <c r="AY32" s="123" t="s">
        <v>370</v>
      </c>
      <c r="AZ32" s="123" t="s">
        <v>326</v>
      </c>
      <c r="BA32" s="144" t="s">
        <v>392</v>
      </c>
      <c r="BB32" s="124" t="s">
        <v>430</v>
      </c>
      <c r="BC32" s="124" t="s">
        <v>290</v>
      </c>
      <c r="BD32" s="126"/>
      <c r="BE32" s="122"/>
      <c r="BF32" s="122"/>
      <c r="BG32" s="122"/>
      <c r="BH32" s="122"/>
      <c r="BI32" s="126"/>
      <c r="BJ32" s="138" t="s">
        <v>329</v>
      </c>
      <c r="BK32" s="124" t="s">
        <v>330</v>
      </c>
      <c r="BL32" s="145" t="s">
        <v>394</v>
      </c>
      <c r="BM32" s="124" t="str">
        <f t="shared" si="0"/>
        <v>Square</v>
      </c>
      <c r="BN32" s="139">
        <v>600</v>
      </c>
      <c r="BO32" s="139">
        <v>600</v>
      </c>
      <c r="BP32" s="124" t="s">
        <v>290</v>
      </c>
      <c r="BQ32" s="140">
        <v>10.5</v>
      </c>
      <c r="BR32" s="124" t="s">
        <v>290</v>
      </c>
      <c r="BS32" s="124" t="s">
        <v>355</v>
      </c>
      <c r="BT32" s="124" t="s">
        <v>395</v>
      </c>
      <c r="BU32" s="124" t="s">
        <v>357</v>
      </c>
      <c r="BV32" s="124" t="s">
        <v>290</v>
      </c>
      <c r="BW32" s="124" t="s">
        <v>290</v>
      </c>
      <c r="BX32" s="124" t="s">
        <v>290</v>
      </c>
      <c r="BY32" s="124" t="s">
        <v>290</v>
      </c>
      <c r="BZ32" s="126"/>
    </row>
    <row r="33" spans="1:78" ht="27">
      <c r="A33" s="121">
        <v>31</v>
      </c>
      <c r="B33" s="122" t="s">
        <v>431</v>
      </c>
      <c r="C33" s="122"/>
      <c r="D33" s="123" t="s">
        <v>309</v>
      </c>
      <c r="E33" s="122"/>
      <c r="F33" s="124" t="s">
        <v>432</v>
      </c>
      <c r="G33" s="125" t="s">
        <v>2</v>
      </c>
      <c r="H33" s="125" t="s">
        <v>287</v>
      </c>
      <c r="I33" s="124" t="s">
        <v>311</v>
      </c>
      <c r="J33" s="124" t="s">
        <v>312</v>
      </c>
      <c r="K33" s="125" t="s">
        <v>290</v>
      </c>
      <c r="L33" s="126"/>
      <c r="M33" s="134" t="str">
        <f>HYPERLINK("./Product Pics/MHS1.jpg")</f>
        <v>./Product Pics/MHS1.jpg</v>
      </c>
      <c r="N33" s="124" t="s">
        <v>433</v>
      </c>
      <c r="O33" s="124" t="s">
        <v>290</v>
      </c>
      <c r="P33" s="124" t="s">
        <v>314</v>
      </c>
      <c r="Q33" s="121">
        <v>2005603</v>
      </c>
      <c r="R33" s="124" t="s">
        <v>434</v>
      </c>
      <c r="S33" s="122"/>
      <c r="T33" s="126"/>
      <c r="U33" s="124" t="s">
        <v>315</v>
      </c>
      <c r="V33" s="124" t="s">
        <v>290</v>
      </c>
      <c r="W33" s="124" t="s">
        <v>316</v>
      </c>
      <c r="X33" s="124" t="s">
        <v>317</v>
      </c>
      <c r="Y33" s="124"/>
      <c r="Z33" s="124"/>
      <c r="AA33" s="124">
        <v>4059.78</v>
      </c>
      <c r="AB33" s="124" t="s">
        <v>318</v>
      </c>
      <c r="AC33" s="129" t="s">
        <v>319</v>
      </c>
      <c r="AD33" s="126"/>
      <c r="AE33" s="135"/>
      <c r="AF33" s="135"/>
      <c r="AG33" s="124" t="s">
        <v>290</v>
      </c>
      <c r="AH33" s="124" t="s">
        <v>290</v>
      </c>
      <c r="AI33" s="124" t="s">
        <v>290</v>
      </c>
      <c r="AJ33" s="122"/>
      <c r="AK33" s="124" t="s">
        <v>320</v>
      </c>
      <c r="AL33" s="124" t="s">
        <v>290</v>
      </c>
      <c r="AM33" s="128"/>
      <c r="AN33" s="124" t="s">
        <v>54</v>
      </c>
      <c r="AO33" s="124" t="s">
        <v>59</v>
      </c>
      <c r="AP33" s="124"/>
      <c r="AQ33" s="124" t="s">
        <v>56</v>
      </c>
      <c r="AR33" s="124" t="s">
        <v>56</v>
      </c>
      <c r="AS33" s="126"/>
      <c r="AT33" s="131" t="s">
        <v>321</v>
      </c>
      <c r="AU33" s="124" t="s">
        <v>322</v>
      </c>
      <c r="AV33" s="129" t="s">
        <v>323</v>
      </c>
      <c r="AW33" s="129" t="s">
        <v>324</v>
      </c>
      <c r="AX33" s="126"/>
      <c r="AY33" s="123" t="s">
        <v>370</v>
      </c>
      <c r="AZ33" s="123" t="s">
        <v>326</v>
      </c>
      <c r="BA33" s="144" t="s">
        <v>392</v>
      </c>
      <c r="BB33" s="124" t="s">
        <v>435</v>
      </c>
      <c r="BC33" s="124" t="s">
        <v>290</v>
      </c>
      <c r="BD33" s="126"/>
      <c r="BE33" s="122"/>
      <c r="BF33" s="122"/>
      <c r="BG33" s="122"/>
      <c r="BH33" s="122"/>
      <c r="BI33" s="126"/>
      <c r="BJ33" s="138" t="s">
        <v>329</v>
      </c>
      <c r="BK33" s="124" t="s">
        <v>330</v>
      </c>
      <c r="BL33" s="145"/>
      <c r="BM33" s="124" t="str">
        <f t="shared" si="0"/>
        <v>Rectangle</v>
      </c>
      <c r="BN33" s="139">
        <v>300</v>
      </c>
      <c r="BO33" s="139">
        <v>48</v>
      </c>
      <c r="BP33" s="124" t="s">
        <v>290</v>
      </c>
      <c r="BQ33" s="146">
        <v>10.5</v>
      </c>
      <c r="BR33" s="124" t="s">
        <v>290</v>
      </c>
      <c r="BS33" s="124" t="s">
        <v>355</v>
      </c>
      <c r="BT33" s="147" t="s">
        <v>395</v>
      </c>
      <c r="BU33" s="147" t="s">
        <v>357</v>
      </c>
      <c r="BV33" s="124" t="s">
        <v>290</v>
      </c>
      <c r="BW33" s="124" t="s">
        <v>290</v>
      </c>
      <c r="BX33" s="124" t="s">
        <v>290</v>
      </c>
      <c r="BY33" s="124" t="s">
        <v>290</v>
      </c>
      <c r="BZ33" s="126"/>
    </row>
    <row r="34" spans="1:78" ht="27">
      <c r="A34" s="121">
        <v>32</v>
      </c>
      <c r="B34" s="122" t="s">
        <v>436</v>
      </c>
      <c r="C34" s="122"/>
      <c r="D34" s="123" t="s">
        <v>309</v>
      </c>
      <c r="E34" s="122"/>
      <c r="F34" s="124" t="s">
        <v>437</v>
      </c>
      <c r="G34" s="125" t="s">
        <v>2</v>
      </c>
      <c r="H34" s="125" t="s">
        <v>287</v>
      </c>
      <c r="I34" s="124" t="s">
        <v>311</v>
      </c>
      <c r="J34" s="124" t="s">
        <v>312</v>
      </c>
      <c r="K34" s="125" t="s">
        <v>290</v>
      </c>
      <c r="L34" s="126"/>
      <c r="M34" s="134" t="str">
        <f>HYPERLINK("./Product Pics/MGG0.jpg")</f>
        <v>./Product Pics/MGG0.jpg</v>
      </c>
      <c r="N34" s="124" t="s">
        <v>438</v>
      </c>
      <c r="O34" s="124" t="s">
        <v>290</v>
      </c>
      <c r="P34" s="124" t="s">
        <v>314</v>
      </c>
      <c r="Q34" s="121">
        <v>2002065</v>
      </c>
      <c r="R34" s="124" t="s">
        <v>439</v>
      </c>
      <c r="S34" s="122"/>
      <c r="T34" s="126"/>
      <c r="U34" s="124" t="s">
        <v>315</v>
      </c>
      <c r="V34" s="124" t="s">
        <v>290</v>
      </c>
      <c r="W34" s="124" t="s">
        <v>316</v>
      </c>
      <c r="X34" s="124" t="s">
        <v>317</v>
      </c>
      <c r="Y34" s="124"/>
      <c r="Z34" s="124"/>
      <c r="AA34" s="124">
        <v>1978.56</v>
      </c>
      <c r="AB34" s="124" t="s">
        <v>318</v>
      </c>
      <c r="AC34" s="129" t="s">
        <v>319</v>
      </c>
      <c r="AD34" s="126"/>
      <c r="AE34" s="135"/>
      <c r="AF34" s="135"/>
      <c r="AG34" s="124" t="s">
        <v>290</v>
      </c>
      <c r="AH34" s="124" t="s">
        <v>290</v>
      </c>
      <c r="AI34" s="124" t="s">
        <v>290</v>
      </c>
      <c r="AJ34" s="122"/>
      <c r="AK34" s="124" t="s">
        <v>320</v>
      </c>
      <c r="AL34" s="124" t="s">
        <v>290</v>
      </c>
      <c r="AM34" s="128"/>
      <c r="AN34" s="124" t="s">
        <v>54</v>
      </c>
      <c r="AO34" s="124" t="s">
        <v>59</v>
      </c>
      <c r="AP34" s="124"/>
      <c r="AQ34" s="124" t="s">
        <v>56</v>
      </c>
      <c r="AR34" s="124" t="s">
        <v>56</v>
      </c>
      <c r="AS34" s="126"/>
      <c r="AT34" s="131" t="s">
        <v>321</v>
      </c>
      <c r="AU34" s="124" t="s">
        <v>322</v>
      </c>
      <c r="AV34" s="129" t="s">
        <v>323</v>
      </c>
      <c r="AW34" s="129" t="s">
        <v>324</v>
      </c>
      <c r="AX34" s="126"/>
      <c r="AY34" s="123" t="s">
        <v>370</v>
      </c>
      <c r="AZ34" s="123" t="s">
        <v>326</v>
      </c>
      <c r="BA34" s="123" t="s">
        <v>440</v>
      </c>
      <c r="BB34" s="124" t="s">
        <v>441</v>
      </c>
      <c r="BC34" s="124" t="s">
        <v>290</v>
      </c>
      <c r="BD34" s="126"/>
      <c r="BE34" s="122"/>
      <c r="BF34" s="122"/>
      <c r="BG34" s="122"/>
      <c r="BH34" s="122"/>
      <c r="BI34" s="126"/>
      <c r="BJ34" s="138" t="s">
        <v>329</v>
      </c>
      <c r="BK34" s="124" t="s">
        <v>330</v>
      </c>
      <c r="BL34" s="128"/>
      <c r="BM34" s="124" t="str">
        <f t="shared" si="0"/>
        <v>Square</v>
      </c>
      <c r="BN34" s="139">
        <v>100</v>
      </c>
      <c r="BO34" s="139">
        <v>100</v>
      </c>
      <c r="BP34" s="124" t="s">
        <v>290</v>
      </c>
      <c r="BQ34" s="140">
        <v>10</v>
      </c>
      <c r="BR34" s="124" t="s">
        <v>290</v>
      </c>
      <c r="BS34" s="147" t="s">
        <v>442</v>
      </c>
      <c r="BT34" s="124" t="s">
        <v>443</v>
      </c>
      <c r="BU34" s="124" t="s">
        <v>332</v>
      </c>
      <c r="BV34" s="124" t="s">
        <v>290</v>
      </c>
      <c r="BW34" s="124" t="s">
        <v>290</v>
      </c>
      <c r="BX34" s="124" t="s">
        <v>290</v>
      </c>
      <c r="BY34" s="124" t="s">
        <v>290</v>
      </c>
      <c r="BZ34" s="126"/>
    </row>
    <row r="35" spans="1:78" ht="27">
      <c r="A35" s="121">
        <v>33</v>
      </c>
      <c r="B35" s="122" t="s">
        <v>444</v>
      </c>
      <c r="C35" s="122"/>
      <c r="D35" s="123" t="s">
        <v>309</v>
      </c>
      <c r="E35" s="122"/>
      <c r="F35" s="124" t="s">
        <v>445</v>
      </c>
      <c r="G35" s="125" t="s">
        <v>2</v>
      </c>
      <c r="H35" s="125" t="s">
        <v>287</v>
      </c>
      <c r="I35" s="124" t="s">
        <v>311</v>
      </c>
      <c r="J35" s="124" t="s">
        <v>312</v>
      </c>
      <c r="K35" s="125" t="s">
        <v>290</v>
      </c>
      <c r="L35" s="126"/>
      <c r="M35" s="134" t="str">
        <f>HYPERLINK("./Product Pics/MGG3.jpg")</f>
        <v>./Product Pics/MGG3.jpg</v>
      </c>
      <c r="N35" s="124" t="s">
        <v>446</v>
      </c>
      <c r="O35" s="124" t="s">
        <v>290</v>
      </c>
      <c r="P35" s="124" t="s">
        <v>314</v>
      </c>
      <c r="Q35" s="121" t="s">
        <v>447</v>
      </c>
      <c r="R35" s="124" t="s">
        <v>448</v>
      </c>
      <c r="S35" s="122"/>
      <c r="T35" s="126"/>
      <c r="U35" s="124" t="s">
        <v>315</v>
      </c>
      <c r="V35" s="124" t="s">
        <v>290</v>
      </c>
      <c r="W35" s="124" t="s">
        <v>316</v>
      </c>
      <c r="X35" s="124" t="s">
        <v>317</v>
      </c>
      <c r="Y35" s="124"/>
      <c r="Z35" s="124"/>
      <c r="AA35" s="124">
        <v>1978.56</v>
      </c>
      <c r="AB35" s="124" t="s">
        <v>318</v>
      </c>
      <c r="AC35" s="129" t="s">
        <v>319</v>
      </c>
      <c r="AD35" s="126"/>
      <c r="AE35" s="135"/>
      <c r="AF35" s="135"/>
      <c r="AG35" s="124" t="s">
        <v>290</v>
      </c>
      <c r="AH35" s="124" t="s">
        <v>290</v>
      </c>
      <c r="AI35" s="124" t="s">
        <v>290</v>
      </c>
      <c r="AJ35" s="122"/>
      <c r="AK35" s="124" t="s">
        <v>320</v>
      </c>
      <c r="AL35" s="124" t="s">
        <v>290</v>
      </c>
      <c r="AM35" s="128"/>
      <c r="AN35" s="124" t="s">
        <v>54</v>
      </c>
      <c r="AO35" s="124" t="s">
        <v>59</v>
      </c>
      <c r="AP35" s="124"/>
      <c r="AQ35" s="124" t="s">
        <v>56</v>
      </c>
      <c r="AR35" s="124" t="s">
        <v>56</v>
      </c>
      <c r="AS35" s="126"/>
      <c r="AT35" s="131" t="s">
        <v>321</v>
      </c>
      <c r="AU35" s="124" t="s">
        <v>322</v>
      </c>
      <c r="AV35" s="129" t="s">
        <v>323</v>
      </c>
      <c r="AW35" s="129" t="s">
        <v>324</v>
      </c>
      <c r="AX35" s="126"/>
      <c r="AY35" s="123" t="s">
        <v>370</v>
      </c>
      <c r="AZ35" s="123" t="s">
        <v>326</v>
      </c>
      <c r="BA35" s="123" t="s">
        <v>440</v>
      </c>
      <c r="BB35" s="124" t="s">
        <v>449</v>
      </c>
      <c r="BC35" s="124" t="s">
        <v>290</v>
      </c>
      <c r="BD35" s="126"/>
      <c r="BE35" s="122"/>
      <c r="BF35" s="122"/>
      <c r="BG35" s="122"/>
      <c r="BH35" s="122"/>
      <c r="BI35" s="126"/>
      <c r="BJ35" s="138" t="s">
        <v>329</v>
      </c>
      <c r="BK35" s="124" t="s">
        <v>330</v>
      </c>
      <c r="BL35" s="128"/>
      <c r="BM35" s="124" t="str">
        <f t="shared" si="0"/>
        <v>Square</v>
      </c>
      <c r="BN35" s="139">
        <v>100</v>
      </c>
      <c r="BO35" s="139">
        <v>100</v>
      </c>
      <c r="BP35" s="124" t="s">
        <v>290</v>
      </c>
      <c r="BQ35" s="140">
        <v>10</v>
      </c>
      <c r="BR35" s="124" t="s">
        <v>290</v>
      </c>
      <c r="BS35" s="147" t="s">
        <v>442</v>
      </c>
      <c r="BT35" s="124" t="s">
        <v>443</v>
      </c>
      <c r="BU35" s="124" t="s">
        <v>332</v>
      </c>
      <c r="BV35" s="124" t="s">
        <v>290</v>
      </c>
      <c r="BW35" s="124" t="s">
        <v>290</v>
      </c>
      <c r="BX35" s="124" t="s">
        <v>290</v>
      </c>
      <c r="BY35" s="124" t="s">
        <v>290</v>
      </c>
      <c r="BZ35" s="126"/>
    </row>
    <row r="36" spans="1:78" ht="27">
      <c r="A36" s="121">
        <v>34</v>
      </c>
      <c r="B36" s="122" t="s">
        <v>450</v>
      </c>
      <c r="C36" s="122"/>
      <c r="D36" s="123" t="s">
        <v>309</v>
      </c>
      <c r="E36" s="122"/>
      <c r="F36" s="124" t="s">
        <v>451</v>
      </c>
      <c r="G36" s="125" t="s">
        <v>2</v>
      </c>
      <c r="H36" s="125" t="s">
        <v>287</v>
      </c>
      <c r="I36" s="124" t="s">
        <v>311</v>
      </c>
      <c r="J36" s="124" t="s">
        <v>312</v>
      </c>
      <c r="K36" s="125" t="s">
        <v>290</v>
      </c>
      <c r="L36" s="126"/>
      <c r="M36" s="134" t="str">
        <f>HYPERLINK("./Product Pics/MGG6.jpg")</f>
        <v>./Product Pics/MGG6.jpg</v>
      </c>
      <c r="N36" s="124" t="s">
        <v>452</v>
      </c>
      <c r="O36" s="124" t="s">
        <v>290</v>
      </c>
      <c r="P36" s="124" t="s">
        <v>314</v>
      </c>
      <c r="Q36" s="121">
        <v>2001252</v>
      </c>
      <c r="R36" s="124" t="s">
        <v>453</v>
      </c>
      <c r="S36" s="122"/>
      <c r="T36" s="126"/>
      <c r="U36" s="124" t="s">
        <v>315</v>
      </c>
      <c r="V36" s="124" t="s">
        <v>290</v>
      </c>
      <c r="W36" s="124" t="s">
        <v>316</v>
      </c>
      <c r="X36" s="124" t="s">
        <v>317</v>
      </c>
      <c r="Y36" s="124"/>
      <c r="Z36" s="124"/>
      <c r="AA36" s="124">
        <v>1978.56</v>
      </c>
      <c r="AB36" s="124" t="s">
        <v>318</v>
      </c>
      <c r="AC36" s="129" t="s">
        <v>319</v>
      </c>
      <c r="AD36" s="126"/>
      <c r="AE36" s="135"/>
      <c r="AF36" s="135"/>
      <c r="AG36" s="124" t="s">
        <v>290</v>
      </c>
      <c r="AH36" s="124" t="s">
        <v>290</v>
      </c>
      <c r="AI36" s="124" t="s">
        <v>290</v>
      </c>
      <c r="AJ36" s="122"/>
      <c r="AK36" s="124" t="s">
        <v>320</v>
      </c>
      <c r="AL36" s="124" t="s">
        <v>290</v>
      </c>
      <c r="AM36" s="128"/>
      <c r="AN36" s="124" t="s">
        <v>54</v>
      </c>
      <c r="AO36" s="124" t="s">
        <v>59</v>
      </c>
      <c r="AP36" s="124"/>
      <c r="AQ36" s="124" t="s">
        <v>56</v>
      </c>
      <c r="AR36" s="124" t="s">
        <v>56</v>
      </c>
      <c r="AS36" s="126"/>
      <c r="AT36" s="131" t="s">
        <v>321</v>
      </c>
      <c r="AU36" s="124" t="s">
        <v>322</v>
      </c>
      <c r="AV36" s="129" t="s">
        <v>323</v>
      </c>
      <c r="AW36" s="129" t="s">
        <v>324</v>
      </c>
      <c r="AX36" s="126"/>
      <c r="AY36" s="123" t="s">
        <v>370</v>
      </c>
      <c r="AZ36" s="123" t="s">
        <v>326</v>
      </c>
      <c r="BA36" s="123" t="s">
        <v>440</v>
      </c>
      <c r="BB36" s="124" t="s">
        <v>454</v>
      </c>
      <c r="BC36" s="124" t="s">
        <v>290</v>
      </c>
      <c r="BD36" s="126"/>
      <c r="BE36" s="122"/>
      <c r="BF36" s="122"/>
      <c r="BG36" s="122"/>
      <c r="BH36" s="122"/>
      <c r="BI36" s="126"/>
      <c r="BJ36" s="138" t="s">
        <v>329</v>
      </c>
      <c r="BK36" s="124" t="s">
        <v>330</v>
      </c>
      <c r="BL36" s="128"/>
      <c r="BM36" s="124" t="str">
        <f t="shared" si="0"/>
        <v>Square</v>
      </c>
      <c r="BN36" s="139">
        <v>100</v>
      </c>
      <c r="BO36" s="139">
        <v>100</v>
      </c>
      <c r="BP36" s="124" t="s">
        <v>290</v>
      </c>
      <c r="BQ36" s="140">
        <v>10</v>
      </c>
      <c r="BR36" s="124" t="s">
        <v>290</v>
      </c>
      <c r="BS36" s="147" t="s">
        <v>442</v>
      </c>
      <c r="BT36" s="124" t="s">
        <v>443</v>
      </c>
      <c r="BU36" s="124" t="s">
        <v>332</v>
      </c>
      <c r="BV36" s="124" t="s">
        <v>290</v>
      </c>
      <c r="BW36" s="124" t="s">
        <v>290</v>
      </c>
      <c r="BX36" s="124" t="s">
        <v>290</v>
      </c>
      <c r="BY36" s="124" t="s">
        <v>290</v>
      </c>
      <c r="BZ36" s="126"/>
    </row>
    <row r="37" spans="1:78" ht="27">
      <c r="A37" s="121">
        <v>35</v>
      </c>
      <c r="B37" s="122" t="s">
        <v>455</v>
      </c>
      <c r="C37" s="122"/>
      <c r="D37" s="123" t="s">
        <v>309</v>
      </c>
      <c r="E37" s="122"/>
      <c r="F37" s="124" t="s">
        <v>456</v>
      </c>
      <c r="G37" s="125" t="s">
        <v>2</v>
      </c>
      <c r="H37" s="125" t="s">
        <v>287</v>
      </c>
      <c r="I37" s="124" t="s">
        <v>311</v>
      </c>
      <c r="J37" s="124" t="s">
        <v>312</v>
      </c>
      <c r="K37" s="125" t="s">
        <v>290</v>
      </c>
      <c r="L37" s="126"/>
      <c r="M37" s="134" t="str">
        <f>HYPERLINK("./Product Pics/MGG7.jpg")</f>
        <v>./Product Pics/MGG7.jpg</v>
      </c>
      <c r="N37" s="124" t="s">
        <v>457</v>
      </c>
      <c r="O37" s="124" t="s">
        <v>290</v>
      </c>
      <c r="P37" s="124" t="s">
        <v>314</v>
      </c>
      <c r="Q37" s="121">
        <v>2000759</v>
      </c>
      <c r="R37" s="124" t="s">
        <v>458</v>
      </c>
      <c r="S37" s="122"/>
      <c r="T37" s="126"/>
      <c r="U37" s="124" t="s">
        <v>315</v>
      </c>
      <c r="V37" s="124" t="s">
        <v>290</v>
      </c>
      <c r="W37" s="124" t="s">
        <v>316</v>
      </c>
      <c r="X37" s="124" t="s">
        <v>317</v>
      </c>
      <c r="Y37" s="124"/>
      <c r="Z37" s="124"/>
      <c r="AA37" s="124">
        <v>1978.56</v>
      </c>
      <c r="AB37" s="124" t="s">
        <v>318</v>
      </c>
      <c r="AC37" s="129" t="s">
        <v>319</v>
      </c>
      <c r="AD37" s="126"/>
      <c r="AE37" s="135"/>
      <c r="AF37" s="135"/>
      <c r="AG37" s="124" t="s">
        <v>290</v>
      </c>
      <c r="AH37" s="124" t="s">
        <v>290</v>
      </c>
      <c r="AI37" s="124" t="s">
        <v>290</v>
      </c>
      <c r="AJ37" s="122"/>
      <c r="AK37" s="124" t="s">
        <v>320</v>
      </c>
      <c r="AL37" s="124" t="s">
        <v>290</v>
      </c>
      <c r="AM37" s="128"/>
      <c r="AN37" s="124" t="s">
        <v>54</v>
      </c>
      <c r="AO37" s="124" t="s">
        <v>59</v>
      </c>
      <c r="AP37" s="124"/>
      <c r="AQ37" s="124" t="s">
        <v>56</v>
      </c>
      <c r="AR37" s="124" t="s">
        <v>56</v>
      </c>
      <c r="AS37" s="126"/>
      <c r="AT37" s="131" t="s">
        <v>321</v>
      </c>
      <c r="AU37" s="124" t="s">
        <v>322</v>
      </c>
      <c r="AV37" s="129" t="s">
        <v>323</v>
      </c>
      <c r="AW37" s="129" t="s">
        <v>324</v>
      </c>
      <c r="AX37" s="126"/>
      <c r="AY37" s="123" t="s">
        <v>370</v>
      </c>
      <c r="AZ37" s="123" t="s">
        <v>326</v>
      </c>
      <c r="BA37" s="123" t="s">
        <v>440</v>
      </c>
      <c r="BB37" s="124" t="s">
        <v>459</v>
      </c>
      <c r="BC37" s="124" t="s">
        <v>290</v>
      </c>
      <c r="BD37" s="126"/>
      <c r="BE37" s="122"/>
      <c r="BF37" s="122"/>
      <c r="BG37" s="122"/>
      <c r="BH37" s="122"/>
      <c r="BI37" s="126"/>
      <c r="BJ37" s="138" t="s">
        <v>329</v>
      </c>
      <c r="BK37" s="124" t="s">
        <v>330</v>
      </c>
      <c r="BL37" s="128"/>
      <c r="BM37" s="124" t="str">
        <f t="shared" si="0"/>
        <v>Square</v>
      </c>
      <c r="BN37" s="139">
        <v>100</v>
      </c>
      <c r="BO37" s="139">
        <v>100</v>
      </c>
      <c r="BP37" s="124" t="s">
        <v>290</v>
      </c>
      <c r="BQ37" s="140">
        <v>10</v>
      </c>
      <c r="BR37" s="124" t="s">
        <v>290</v>
      </c>
      <c r="BS37" s="147" t="s">
        <v>442</v>
      </c>
      <c r="BT37" s="124" t="s">
        <v>443</v>
      </c>
      <c r="BU37" s="124" t="s">
        <v>332</v>
      </c>
      <c r="BV37" s="124" t="s">
        <v>290</v>
      </c>
      <c r="BW37" s="124" t="s">
        <v>290</v>
      </c>
      <c r="BX37" s="124" t="s">
        <v>290</v>
      </c>
      <c r="BY37" s="124" t="s">
        <v>290</v>
      </c>
      <c r="BZ37" s="126"/>
    </row>
    <row r="38" spans="1:78" ht="27">
      <c r="A38" s="121">
        <v>36</v>
      </c>
      <c r="B38" s="122" t="s">
        <v>460</v>
      </c>
      <c r="C38" s="122"/>
      <c r="D38" s="123" t="s">
        <v>309</v>
      </c>
      <c r="E38" s="122"/>
      <c r="F38" s="124" t="s">
        <v>461</v>
      </c>
      <c r="G38" s="125" t="s">
        <v>2</v>
      </c>
      <c r="H38" s="125" t="s">
        <v>287</v>
      </c>
      <c r="I38" s="124" t="s">
        <v>311</v>
      </c>
      <c r="J38" s="124" t="s">
        <v>312</v>
      </c>
      <c r="K38" s="125" t="s">
        <v>290</v>
      </c>
      <c r="L38" s="126"/>
      <c r="M38" s="134" t="str">
        <f>HYPERLINK("./Product Pics/MGG5.jpg")</f>
        <v>./Product Pics/MGG5.jpg</v>
      </c>
      <c r="N38" s="124" t="s">
        <v>462</v>
      </c>
      <c r="O38" s="124" t="s">
        <v>290</v>
      </c>
      <c r="P38" s="124" t="s">
        <v>314</v>
      </c>
      <c r="Q38" s="121">
        <v>2001296</v>
      </c>
      <c r="R38" s="124" t="s">
        <v>463</v>
      </c>
      <c r="S38" s="122"/>
      <c r="T38" s="126"/>
      <c r="U38" s="124" t="s">
        <v>315</v>
      </c>
      <c r="V38" s="124" t="s">
        <v>290</v>
      </c>
      <c r="W38" s="124" t="s">
        <v>316</v>
      </c>
      <c r="X38" s="124" t="s">
        <v>317</v>
      </c>
      <c r="Y38" s="124"/>
      <c r="Z38" s="124"/>
      <c r="AA38" s="124">
        <v>1978.56</v>
      </c>
      <c r="AB38" s="124" t="s">
        <v>318</v>
      </c>
      <c r="AC38" s="129" t="s">
        <v>319</v>
      </c>
      <c r="AD38" s="126"/>
      <c r="AE38" s="135"/>
      <c r="AF38" s="135"/>
      <c r="AG38" s="124" t="s">
        <v>290</v>
      </c>
      <c r="AH38" s="124" t="s">
        <v>290</v>
      </c>
      <c r="AI38" s="124" t="s">
        <v>290</v>
      </c>
      <c r="AJ38" s="122"/>
      <c r="AK38" s="124" t="s">
        <v>320</v>
      </c>
      <c r="AL38" s="124" t="s">
        <v>290</v>
      </c>
      <c r="AM38" s="128"/>
      <c r="AN38" s="124" t="s">
        <v>54</v>
      </c>
      <c r="AO38" s="124" t="s">
        <v>59</v>
      </c>
      <c r="AP38" s="124"/>
      <c r="AQ38" s="124" t="s">
        <v>56</v>
      </c>
      <c r="AR38" s="124" t="s">
        <v>56</v>
      </c>
      <c r="AS38" s="126"/>
      <c r="AT38" s="131" t="s">
        <v>321</v>
      </c>
      <c r="AU38" s="124" t="s">
        <v>322</v>
      </c>
      <c r="AV38" s="129" t="s">
        <v>323</v>
      </c>
      <c r="AW38" s="129" t="s">
        <v>324</v>
      </c>
      <c r="AX38" s="126"/>
      <c r="AY38" s="123" t="s">
        <v>370</v>
      </c>
      <c r="AZ38" s="123" t="s">
        <v>326</v>
      </c>
      <c r="BA38" s="123" t="s">
        <v>440</v>
      </c>
      <c r="BB38" s="124" t="s">
        <v>464</v>
      </c>
      <c r="BC38" s="124" t="s">
        <v>290</v>
      </c>
      <c r="BD38" s="126"/>
      <c r="BE38" s="122"/>
      <c r="BF38" s="122"/>
      <c r="BG38" s="122"/>
      <c r="BH38" s="122"/>
      <c r="BI38" s="126"/>
      <c r="BJ38" s="138" t="s">
        <v>329</v>
      </c>
      <c r="BK38" s="124" t="s">
        <v>330</v>
      </c>
      <c r="BL38" s="128"/>
      <c r="BM38" s="124" t="str">
        <f t="shared" si="0"/>
        <v>Square</v>
      </c>
      <c r="BN38" s="139">
        <v>100</v>
      </c>
      <c r="BO38" s="139">
        <v>100</v>
      </c>
      <c r="BP38" s="124" t="s">
        <v>290</v>
      </c>
      <c r="BQ38" s="140">
        <v>10</v>
      </c>
      <c r="BR38" s="124" t="s">
        <v>290</v>
      </c>
      <c r="BS38" s="147" t="s">
        <v>442</v>
      </c>
      <c r="BT38" s="124" t="s">
        <v>465</v>
      </c>
      <c r="BU38" s="124" t="s">
        <v>332</v>
      </c>
      <c r="BV38" s="124" t="s">
        <v>290</v>
      </c>
      <c r="BW38" s="124" t="s">
        <v>290</v>
      </c>
      <c r="BX38" s="124" t="s">
        <v>290</v>
      </c>
      <c r="BY38" s="124" t="s">
        <v>290</v>
      </c>
      <c r="BZ38" s="126"/>
    </row>
    <row r="39" spans="1:78" ht="27">
      <c r="A39" s="121">
        <v>37</v>
      </c>
      <c r="B39" s="122" t="s">
        <v>466</v>
      </c>
      <c r="C39" s="122"/>
      <c r="D39" s="123" t="s">
        <v>309</v>
      </c>
      <c r="E39" s="122"/>
      <c r="F39" s="124" t="s">
        <v>467</v>
      </c>
      <c r="G39" s="125" t="s">
        <v>2</v>
      </c>
      <c r="H39" s="125" t="s">
        <v>287</v>
      </c>
      <c r="I39" s="124" t="s">
        <v>311</v>
      </c>
      <c r="J39" s="124" t="s">
        <v>312</v>
      </c>
      <c r="K39" s="125" t="s">
        <v>290</v>
      </c>
      <c r="L39" s="126"/>
      <c r="M39" s="134" t="str">
        <f>HYPERLINK("./Product Pics/LF3F.jpg")</f>
        <v>./Product Pics/LF3F.jpg</v>
      </c>
      <c r="N39" s="124" t="s">
        <v>468</v>
      </c>
      <c r="O39" s="124" t="s">
        <v>290</v>
      </c>
      <c r="P39" s="124" t="s">
        <v>314</v>
      </c>
      <c r="Q39" s="124" t="s">
        <v>290</v>
      </c>
      <c r="R39" s="124" t="s">
        <v>290</v>
      </c>
      <c r="S39" s="122"/>
      <c r="T39" s="126"/>
      <c r="U39" s="124" t="s">
        <v>315</v>
      </c>
      <c r="V39" s="124" t="s">
        <v>290</v>
      </c>
      <c r="W39" s="124" t="s">
        <v>316</v>
      </c>
      <c r="X39" s="124" t="s">
        <v>317</v>
      </c>
      <c r="Y39" s="124"/>
      <c r="Z39" s="124"/>
      <c r="AA39" s="124">
        <v>3567.24</v>
      </c>
      <c r="AB39" s="124" t="s">
        <v>318</v>
      </c>
      <c r="AC39" s="129" t="s">
        <v>319</v>
      </c>
      <c r="AD39" s="126"/>
      <c r="AE39" s="135"/>
      <c r="AF39" s="135"/>
      <c r="AG39" s="124" t="s">
        <v>290</v>
      </c>
      <c r="AH39" s="124" t="s">
        <v>290</v>
      </c>
      <c r="AI39" s="124" t="s">
        <v>290</v>
      </c>
      <c r="AJ39" s="122"/>
      <c r="AK39" s="124" t="s">
        <v>320</v>
      </c>
      <c r="AL39" s="124" t="s">
        <v>290</v>
      </c>
      <c r="AM39" s="128"/>
      <c r="AN39" s="124" t="s">
        <v>54</v>
      </c>
      <c r="AO39" s="124" t="s">
        <v>59</v>
      </c>
      <c r="AP39" s="124"/>
      <c r="AQ39" s="124" t="s">
        <v>56</v>
      </c>
      <c r="AR39" s="124" t="s">
        <v>56</v>
      </c>
      <c r="AS39" s="126"/>
      <c r="AT39" s="131" t="s">
        <v>321</v>
      </c>
      <c r="AU39" s="124" t="s">
        <v>322</v>
      </c>
      <c r="AV39" s="129" t="s">
        <v>323</v>
      </c>
      <c r="AW39" s="129" t="s">
        <v>324</v>
      </c>
      <c r="AX39" s="126"/>
      <c r="AY39" s="123" t="s">
        <v>370</v>
      </c>
      <c r="AZ39" s="123" t="s">
        <v>326</v>
      </c>
      <c r="BA39" s="123" t="s">
        <v>469</v>
      </c>
      <c r="BB39" s="124" t="s">
        <v>470</v>
      </c>
      <c r="BC39" s="124" t="s">
        <v>290</v>
      </c>
      <c r="BD39" s="126"/>
      <c r="BE39" s="122"/>
      <c r="BF39" s="122"/>
      <c r="BG39" s="122"/>
      <c r="BH39" s="122"/>
      <c r="BI39" s="126"/>
      <c r="BJ39" s="138" t="s">
        <v>329</v>
      </c>
      <c r="BK39" s="124" t="s">
        <v>330</v>
      </c>
      <c r="BL39" s="145" t="s">
        <v>394</v>
      </c>
      <c r="BM39" s="124" t="str">
        <f t="shared" si="0"/>
        <v>Square</v>
      </c>
      <c r="BN39" s="139">
        <v>600</v>
      </c>
      <c r="BO39" s="139">
        <v>600</v>
      </c>
      <c r="BP39" s="124" t="s">
        <v>290</v>
      </c>
      <c r="BQ39" s="140">
        <v>10</v>
      </c>
      <c r="BR39" s="124" t="s">
        <v>290</v>
      </c>
      <c r="BS39" s="124" t="s">
        <v>355</v>
      </c>
      <c r="BT39" s="124" t="s">
        <v>356</v>
      </c>
      <c r="BU39" s="124" t="s">
        <v>357</v>
      </c>
      <c r="BV39" s="124" t="s">
        <v>290</v>
      </c>
      <c r="BW39" s="124" t="s">
        <v>290</v>
      </c>
      <c r="BX39" s="124" t="s">
        <v>290</v>
      </c>
      <c r="BY39" s="124" t="s">
        <v>290</v>
      </c>
      <c r="BZ39" s="126"/>
    </row>
    <row r="40" spans="1:78" ht="27">
      <c r="A40" s="121">
        <v>38</v>
      </c>
      <c r="B40" s="122" t="s">
        <v>471</v>
      </c>
      <c r="C40" s="122"/>
      <c r="D40" s="123" t="s">
        <v>309</v>
      </c>
      <c r="E40" s="122"/>
      <c r="F40" s="124" t="s">
        <v>472</v>
      </c>
      <c r="G40" s="125" t="s">
        <v>2</v>
      </c>
      <c r="H40" s="125" t="s">
        <v>287</v>
      </c>
      <c r="I40" s="124" t="s">
        <v>311</v>
      </c>
      <c r="J40" s="124" t="s">
        <v>312</v>
      </c>
      <c r="K40" s="125" t="s">
        <v>290</v>
      </c>
      <c r="L40" s="126"/>
      <c r="M40" s="134" t="str">
        <f>HYPERLINK("./Product Pics/LF3G.jpg")</f>
        <v>./Product Pics/LF3G.jpg</v>
      </c>
      <c r="N40" s="124" t="s">
        <v>473</v>
      </c>
      <c r="O40" s="124" t="s">
        <v>290</v>
      </c>
      <c r="P40" s="124" t="s">
        <v>314</v>
      </c>
      <c r="Q40" s="121">
        <v>2002873</v>
      </c>
      <c r="R40" s="124" t="s">
        <v>290</v>
      </c>
      <c r="S40" s="122"/>
      <c r="T40" s="126"/>
      <c r="U40" s="124" t="s">
        <v>315</v>
      </c>
      <c r="V40" s="124" t="s">
        <v>290</v>
      </c>
      <c r="W40" s="124" t="s">
        <v>316</v>
      </c>
      <c r="X40" s="124" t="s">
        <v>317</v>
      </c>
      <c r="Y40" s="124"/>
      <c r="Z40" s="124"/>
      <c r="AA40" s="124">
        <v>3567.24</v>
      </c>
      <c r="AB40" s="124" t="s">
        <v>318</v>
      </c>
      <c r="AC40" s="129" t="s">
        <v>319</v>
      </c>
      <c r="AD40" s="126"/>
      <c r="AE40" s="135"/>
      <c r="AF40" s="135"/>
      <c r="AG40" s="124" t="s">
        <v>290</v>
      </c>
      <c r="AH40" s="124" t="s">
        <v>290</v>
      </c>
      <c r="AI40" s="124" t="s">
        <v>290</v>
      </c>
      <c r="AJ40" s="122"/>
      <c r="AK40" s="124" t="s">
        <v>320</v>
      </c>
      <c r="AL40" s="124" t="s">
        <v>290</v>
      </c>
      <c r="AM40" s="128"/>
      <c r="AN40" s="124" t="s">
        <v>54</v>
      </c>
      <c r="AO40" s="124" t="s">
        <v>59</v>
      </c>
      <c r="AP40" s="124"/>
      <c r="AQ40" s="124" t="s">
        <v>56</v>
      </c>
      <c r="AR40" s="124" t="s">
        <v>56</v>
      </c>
      <c r="AS40" s="126"/>
      <c r="AT40" s="131" t="s">
        <v>321</v>
      </c>
      <c r="AU40" s="124" t="s">
        <v>322</v>
      </c>
      <c r="AV40" s="129" t="s">
        <v>323</v>
      </c>
      <c r="AW40" s="129" t="s">
        <v>324</v>
      </c>
      <c r="AX40" s="126"/>
      <c r="AY40" s="123" t="s">
        <v>370</v>
      </c>
      <c r="AZ40" s="123" t="s">
        <v>326</v>
      </c>
      <c r="BA40" s="123" t="s">
        <v>469</v>
      </c>
      <c r="BB40" s="124" t="s">
        <v>474</v>
      </c>
      <c r="BC40" s="124" t="s">
        <v>290</v>
      </c>
      <c r="BD40" s="126"/>
      <c r="BE40" s="122"/>
      <c r="BF40" s="122"/>
      <c r="BG40" s="122"/>
      <c r="BH40" s="122"/>
      <c r="BI40" s="126"/>
      <c r="BJ40" s="138" t="s">
        <v>329</v>
      </c>
      <c r="BK40" s="124" t="s">
        <v>330</v>
      </c>
      <c r="BL40" s="145" t="s">
        <v>394</v>
      </c>
      <c r="BM40" s="124" t="str">
        <f t="shared" si="0"/>
        <v>Square</v>
      </c>
      <c r="BN40" s="139">
        <v>600</v>
      </c>
      <c r="BO40" s="139">
        <v>600</v>
      </c>
      <c r="BP40" s="124" t="s">
        <v>290</v>
      </c>
      <c r="BQ40" s="140">
        <v>10</v>
      </c>
      <c r="BR40" s="124" t="s">
        <v>290</v>
      </c>
      <c r="BS40" s="124" t="s">
        <v>355</v>
      </c>
      <c r="BT40" s="124" t="s">
        <v>356</v>
      </c>
      <c r="BU40" s="124" t="s">
        <v>357</v>
      </c>
      <c r="BV40" s="124" t="s">
        <v>290</v>
      </c>
      <c r="BW40" s="124" t="s">
        <v>290</v>
      </c>
      <c r="BX40" s="124" t="s">
        <v>290</v>
      </c>
      <c r="BY40" s="124" t="s">
        <v>290</v>
      </c>
      <c r="BZ40" s="126"/>
    </row>
    <row r="41" spans="1:78" ht="27">
      <c r="A41" s="121">
        <v>39</v>
      </c>
      <c r="B41" s="122" t="s">
        <v>475</v>
      </c>
      <c r="C41" s="122"/>
      <c r="D41" s="123" t="s">
        <v>309</v>
      </c>
      <c r="E41" s="122"/>
      <c r="F41" s="124" t="s">
        <v>334</v>
      </c>
      <c r="G41" s="125" t="s">
        <v>2</v>
      </c>
      <c r="H41" s="125" t="s">
        <v>287</v>
      </c>
      <c r="I41" s="124" t="s">
        <v>311</v>
      </c>
      <c r="J41" s="124" t="s">
        <v>312</v>
      </c>
      <c r="K41" s="125" t="s">
        <v>290</v>
      </c>
      <c r="L41" s="126"/>
      <c r="M41" s="134" t="str">
        <f>HYPERLINK("./Product Pics/LF3H.jpg")</f>
        <v>./Product Pics/LF3H.jpg</v>
      </c>
      <c r="N41" s="124" t="s">
        <v>476</v>
      </c>
      <c r="O41" s="124" t="s">
        <v>290</v>
      </c>
      <c r="P41" s="124" t="s">
        <v>314</v>
      </c>
      <c r="Q41" s="124" t="s">
        <v>290</v>
      </c>
      <c r="R41" s="124" t="s">
        <v>290</v>
      </c>
      <c r="S41" s="122"/>
      <c r="T41" s="126"/>
      <c r="U41" s="124" t="s">
        <v>315</v>
      </c>
      <c r="V41" s="124" t="s">
        <v>290</v>
      </c>
      <c r="W41" s="124" t="s">
        <v>316</v>
      </c>
      <c r="X41" s="124" t="s">
        <v>317</v>
      </c>
      <c r="Y41" s="124"/>
      <c r="Z41" s="124"/>
      <c r="AA41" s="124">
        <v>3567.24</v>
      </c>
      <c r="AB41" s="124" t="s">
        <v>318</v>
      </c>
      <c r="AC41" s="129" t="s">
        <v>319</v>
      </c>
      <c r="AD41" s="126"/>
      <c r="AE41" s="135"/>
      <c r="AF41" s="135"/>
      <c r="AG41" s="124" t="s">
        <v>290</v>
      </c>
      <c r="AH41" s="124" t="s">
        <v>290</v>
      </c>
      <c r="AI41" s="124" t="s">
        <v>290</v>
      </c>
      <c r="AJ41" s="122"/>
      <c r="AK41" s="124" t="s">
        <v>320</v>
      </c>
      <c r="AL41" s="124" t="s">
        <v>290</v>
      </c>
      <c r="AM41" s="128"/>
      <c r="AN41" s="124" t="s">
        <v>54</v>
      </c>
      <c r="AO41" s="124" t="s">
        <v>59</v>
      </c>
      <c r="AP41" s="124"/>
      <c r="AQ41" s="124" t="s">
        <v>56</v>
      </c>
      <c r="AR41" s="124" t="s">
        <v>56</v>
      </c>
      <c r="AS41" s="126"/>
      <c r="AT41" s="131" t="s">
        <v>321</v>
      </c>
      <c r="AU41" s="124" t="s">
        <v>322</v>
      </c>
      <c r="AV41" s="129" t="s">
        <v>323</v>
      </c>
      <c r="AW41" s="129" t="s">
        <v>324</v>
      </c>
      <c r="AX41" s="126"/>
      <c r="AY41" s="123" t="s">
        <v>370</v>
      </c>
      <c r="AZ41" s="123" t="s">
        <v>326</v>
      </c>
      <c r="BA41" s="123" t="s">
        <v>469</v>
      </c>
      <c r="BB41" s="124" t="s">
        <v>477</v>
      </c>
      <c r="BC41" s="124" t="s">
        <v>290</v>
      </c>
      <c r="BD41" s="126"/>
      <c r="BE41" s="122"/>
      <c r="BF41" s="122"/>
      <c r="BG41" s="122"/>
      <c r="BH41" s="122"/>
      <c r="BI41" s="126"/>
      <c r="BJ41" s="138" t="s">
        <v>329</v>
      </c>
      <c r="BK41" s="124" t="s">
        <v>330</v>
      </c>
      <c r="BL41" s="145" t="s">
        <v>394</v>
      </c>
      <c r="BM41" s="124" t="str">
        <f t="shared" si="0"/>
        <v>Square</v>
      </c>
      <c r="BN41" s="139">
        <v>600</v>
      </c>
      <c r="BO41" s="139">
        <v>600</v>
      </c>
      <c r="BP41" s="124" t="s">
        <v>290</v>
      </c>
      <c r="BQ41" s="140">
        <v>10</v>
      </c>
      <c r="BR41" s="124" t="s">
        <v>290</v>
      </c>
      <c r="BS41" s="124" t="s">
        <v>355</v>
      </c>
      <c r="BT41" s="124" t="s">
        <v>356</v>
      </c>
      <c r="BU41" s="124" t="s">
        <v>357</v>
      </c>
      <c r="BV41" s="124" t="s">
        <v>290</v>
      </c>
      <c r="BW41" s="124" t="s">
        <v>290</v>
      </c>
      <c r="BX41" s="124" t="s">
        <v>290</v>
      </c>
      <c r="BY41" s="124" t="s">
        <v>290</v>
      </c>
      <c r="BZ41" s="126"/>
    </row>
    <row r="42" spans="1:78" ht="27">
      <c r="A42" s="121">
        <v>40</v>
      </c>
      <c r="B42" s="122" t="s">
        <v>478</v>
      </c>
      <c r="C42" s="122"/>
      <c r="D42" s="123" t="s">
        <v>309</v>
      </c>
      <c r="E42" s="122"/>
      <c r="F42" s="124" t="s">
        <v>467</v>
      </c>
      <c r="G42" s="125" t="s">
        <v>2</v>
      </c>
      <c r="H42" s="125" t="s">
        <v>287</v>
      </c>
      <c r="I42" s="124" t="s">
        <v>311</v>
      </c>
      <c r="J42" s="124" t="s">
        <v>312</v>
      </c>
      <c r="K42" s="125" t="s">
        <v>290</v>
      </c>
      <c r="L42" s="126"/>
      <c r="M42" s="134" t="str">
        <f>HYPERLINK("./Product Pics/LF3B.jpg")</f>
        <v>./Product Pics/LF3B.jpg</v>
      </c>
      <c r="N42" s="124" t="s">
        <v>468</v>
      </c>
      <c r="O42" s="124" t="s">
        <v>290</v>
      </c>
      <c r="P42" s="124" t="s">
        <v>314</v>
      </c>
      <c r="Q42" s="124" t="s">
        <v>290</v>
      </c>
      <c r="R42" s="124" t="s">
        <v>479</v>
      </c>
      <c r="S42" s="122"/>
      <c r="T42" s="126"/>
      <c r="U42" s="124" t="s">
        <v>315</v>
      </c>
      <c r="V42" s="124" t="s">
        <v>290</v>
      </c>
      <c r="W42" s="124" t="s">
        <v>316</v>
      </c>
      <c r="X42" s="124" t="s">
        <v>317</v>
      </c>
      <c r="Y42" s="124"/>
      <c r="Z42" s="124"/>
      <c r="AA42" s="124">
        <v>3290.76</v>
      </c>
      <c r="AB42" s="124" t="s">
        <v>318</v>
      </c>
      <c r="AC42" s="129" t="s">
        <v>319</v>
      </c>
      <c r="AD42" s="126"/>
      <c r="AE42" s="135"/>
      <c r="AF42" s="135"/>
      <c r="AG42" s="124" t="s">
        <v>290</v>
      </c>
      <c r="AH42" s="124" t="s">
        <v>290</v>
      </c>
      <c r="AI42" s="124" t="s">
        <v>290</v>
      </c>
      <c r="AJ42" s="122"/>
      <c r="AK42" s="124" t="s">
        <v>320</v>
      </c>
      <c r="AL42" s="124" t="s">
        <v>290</v>
      </c>
      <c r="AM42" s="128"/>
      <c r="AN42" s="124" t="s">
        <v>54</v>
      </c>
      <c r="AO42" s="124" t="s">
        <v>59</v>
      </c>
      <c r="AP42" s="124"/>
      <c r="AQ42" s="124" t="s">
        <v>56</v>
      </c>
      <c r="AR42" s="124" t="s">
        <v>56</v>
      </c>
      <c r="AS42" s="126"/>
      <c r="AT42" s="131" t="s">
        <v>321</v>
      </c>
      <c r="AU42" s="124" t="s">
        <v>322</v>
      </c>
      <c r="AV42" s="129" t="s">
        <v>323</v>
      </c>
      <c r="AW42" s="129" t="s">
        <v>324</v>
      </c>
      <c r="AX42" s="126"/>
      <c r="AY42" s="123" t="s">
        <v>370</v>
      </c>
      <c r="AZ42" s="123" t="s">
        <v>326</v>
      </c>
      <c r="BA42" s="123" t="s">
        <v>469</v>
      </c>
      <c r="BB42" s="124" t="s">
        <v>480</v>
      </c>
      <c r="BC42" s="124" t="s">
        <v>290</v>
      </c>
      <c r="BD42" s="126"/>
      <c r="BE42" s="122"/>
      <c r="BF42" s="122"/>
      <c r="BG42" s="122"/>
      <c r="BH42" s="122"/>
      <c r="BI42" s="126"/>
      <c r="BJ42" s="138" t="s">
        <v>329</v>
      </c>
      <c r="BK42" s="124" t="s">
        <v>330</v>
      </c>
      <c r="BL42" s="145" t="s">
        <v>394</v>
      </c>
      <c r="BM42" s="124" t="str">
        <f t="shared" ref="BM42:BM73" si="1">+IF(BN42=BO42,"Square","Rectangle")</f>
        <v>Rectangle</v>
      </c>
      <c r="BN42" s="139">
        <v>300</v>
      </c>
      <c r="BO42" s="139">
        <v>600</v>
      </c>
      <c r="BP42" s="124" t="s">
        <v>290</v>
      </c>
      <c r="BQ42" s="140">
        <v>10</v>
      </c>
      <c r="BR42" s="124" t="s">
        <v>290</v>
      </c>
      <c r="BS42" s="124" t="s">
        <v>355</v>
      </c>
      <c r="BT42" s="124" t="s">
        <v>356</v>
      </c>
      <c r="BU42" s="124" t="s">
        <v>357</v>
      </c>
      <c r="BV42" s="124" t="s">
        <v>290</v>
      </c>
      <c r="BW42" s="124" t="s">
        <v>290</v>
      </c>
      <c r="BX42" s="124" t="s">
        <v>290</v>
      </c>
      <c r="BY42" s="124" t="s">
        <v>290</v>
      </c>
      <c r="BZ42" s="126"/>
    </row>
    <row r="43" spans="1:78" ht="27">
      <c r="A43" s="121">
        <v>41</v>
      </c>
      <c r="B43" s="122" t="s">
        <v>481</v>
      </c>
      <c r="C43" s="122"/>
      <c r="D43" s="123" t="s">
        <v>309</v>
      </c>
      <c r="E43" s="122"/>
      <c r="F43" s="124" t="s">
        <v>472</v>
      </c>
      <c r="G43" s="125" t="s">
        <v>2</v>
      </c>
      <c r="H43" s="125" t="s">
        <v>287</v>
      </c>
      <c r="I43" s="124" t="s">
        <v>311</v>
      </c>
      <c r="J43" s="124" t="s">
        <v>312</v>
      </c>
      <c r="K43" s="125" t="s">
        <v>290</v>
      </c>
      <c r="L43" s="126"/>
      <c r="M43" s="134" t="str">
        <f>HYPERLINK("./Product Pics/LF3C.jpg")</f>
        <v>./Product Pics/LF3C.jpg</v>
      </c>
      <c r="N43" s="124" t="s">
        <v>473</v>
      </c>
      <c r="O43" s="124" t="s">
        <v>290</v>
      </c>
      <c r="P43" s="124" t="s">
        <v>314</v>
      </c>
      <c r="Q43" s="124" t="s">
        <v>290</v>
      </c>
      <c r="R43" s="124" t="s">
        <v>482</v>
      </c>
      <c r="S43" s="122"/>
      <c r="T43" s="126"/>
      <c r="U43" s="124" t="s">
        <v>315</v>
      </c>
      <c r="V43" s="124" t="s">
        <v>290</v>
      </c>
      <c r="W43" s="124" t="s">
        <v>316</v>
      </c>
      <c r="X43" s="124" t="s">
        <v>317</v>
      </c>
      <c r="Y43" s="124"/>
      <c r="Z43" s="124"/>
      <c r="AA43" s="124">
        <v>3290.76</v>
      </c>
      <c r="AB43" s="124" t="s">
        <v>318</v>
      </c>
      <c r="AC43" s="129" t="s">
        <v>319</v>
      </c>
      <c r="AD43" s="126"/>
      <c r="AE43" s="135"/>
      <c r="AF43" s="135"/>
      <c r="AG43" s="124" t="s">
        <v>290</v>
      </c>
      <c r="AH43" s="124" t="s">
        <v>290</v>
      </c>
      <c r="AI43" s="124" t="s">
        <v>290</v>
      </c>
      <c r="AJ43" s="122"/>
      <c r="AK43" s="124" t="s">
        <v>320</v>
      </c>
      <c r="AL43" s="124" t="s">
        <v>290</v>
      </c>
      <c r="AM43" s="128"/>
      <c r="AN43" s="124" t="s">
        <v>54</v>
      </c>
      <c r="AO43" s="124" t="s">
        <v>59</v>
      </c>
      <c r="AP43" s="124"/>
      <c r="AQ43" s="124" t="s">
        <v>56</v>
      </c>
      <c r="AR43" s="124" t="s">
        <v>56</v>
      </c>
      <c r="AS43" s="126"/>
      <c r="AT43" s="131" t="s">
        <v>321</v>
      </c>
      <c r="AU43" s="124" t="s">
        <v>322</v>
      </c>
      <c r="AV43" s="129" t="s">
        <v>323</v>
      </c>
      <c r="AW43" s="129" t="s">
        <v>324</v>
      </c>
      <c r="AX43" s="126"/>
      <c r="AY43" s="123" t="s">
        <v>370</v>
      </c>
      <c r="AZ43" s="123" t="s">
        <v>326</v>
      </c>
      <c r="BA43" s="123" t="s">
        <v>469</v>
      </c>
      <c r="BB43" s="124" t="s">
        <v>483</v>
      </c>
      <c r="BC43" s="124" t="s">
        <v>290</v>
      </c>
      <c r="BD43" s="126"/>
      <c r="BE43" s="122"/>
      <c r="BF43" s="122"/>
      <c r="BG43" s="122"/>
      <c r="BH43" s="122"/>
      <c r="BI43" s="126"/>
      <c r="BJ43" s="138" t="s">
        <v>329</v>
      </c>
      <c r="BK43" s="124" t="s">
        <v>330</v>
      </c>
      <c r="BL43" s="145" t="s">
        <v>394</v>
      </c>
      <c r="BM43" s="124" t="str">
        <f t="shared" si="1"/>
        <v>Rectangle</v>
      </c>
      <c r="BN43" s="139">
        <v>300</v>
      </c>
      <c r="BO43" s="139">
        <v>600</v>
      </c>
      <c r="BP43" s="124" t="s">
        <v>290</v>
      </c>
      <c r="BQ43" s="140">
        <v>10</v>
      </c>
      <c r="BR43" s="124" t="s">
        <v>290</v>
      </c>
      <c r="BS43" s="124" t="s">
        <v>355</v>
      </c>
      <c r="BT43" s="124" t="s">
        <v>356</v>
      </c>
      <c r="BU43" s="124" t="s">
        <v>357</v>
      </c>
      <c r="BV43" s="124" t="s">
        <v>290</v>
      </c>
      <c r="BW43" s="124" t="s">
        <v>290</v>
      </c>
      <c r="BX43" s="124" t="s">
        <v>290</v>
      </c>
      <c r="BY43" s="124" t="s">
        <v>290</v>
      </c>
      <c r="BZ43" s="126"/>
    </row>
    <row r="44" spans="1:78" ht="27">
      <c r="A44" s="121">
        <v>42</v>
      </c>
      <c r="B44" s="122" t="s">
        <v>484</v>
      </c>
      <c r="C44" s="122"/>
      <c r="D44" s="123" t="s">
        <v>309</v>
      </c>
      <c r="E44" s="122"/>
      <c r="F44" s="124" t="s">
        <v>334</v>
      </c>
      <c r="G44" s="125" t="s">
        <v>2</v>
      </c>
      <c r="H44" s="125" t="s">
        <v>287</v>
      </c>
      <c r="I44" s="124" t="s">
        <v>311</v>
      </c>
      <c r="J44" s="124" t="s">
        <v>312</v>
      </c>
      <c r="K44" s="125" t="s">
        <v>290</v>
      </c>
      <c r="L44" s="126"/>
      <c r="M44" s="134" t="str">
        <f>HYPERLINK("./Product Pics/LF3D.jpg")</f>
        <v>./Product Pics/LF3D.jpg</v>
      </c>
      <c r="N44" s="124" t="s">
        <v>476</v>
      </c>
      <c r="O44" s="124" t="s">
        <v>290</v>
      </c>
      <c r="P44" s="124" t="s">
        <v>314</v>
      </c>
      <c r="Q44" s="124" t="s">
        <v>290</v>
      </c>
      <c r="R44" s="124" t="s">
        <v>485</v>
      </c>
      <c r="S44" s="122"/>
      <c r="T44" s="126"/>
      <c r="U44" s="124" t="s">
        <v>315</v>
      </c>
      <c r="V44" s="124" t="s">
        <v>290</v>
      </c>
      <c r="W44" s="124" t="s">
        <v>316</v>
      </c>
      <c r="X44" s="124" t="s">
        <v>317</v>
      </c>
      <c r="Y44" s="124"/>
      <c r="Z44" s="124"/>
      <c r="AA44" s="124">
        <v>3290.76</v>
      </c>
      <c r="AB44" s="124" t="s">
        <v>318</v>
      </c>
      <c r="AC44" s="129" t="s">
        <v>319</v>
      </c>
      <c r="AD44" s="126"/>
      <c r="AE44" s="135"/>
      <c r="AF44" s="135"/>
      <c r="AG44" s="124" t="s">
        <v>290</v>
      </c>
      <c r="AH44" s="124" t="s">
        <v>290</v>
      </c>
      <c r="AI44" s="124" t="s">
        <v>290</v>
      </c>
      <c r="AJ44" s="122"/>
      <c r="AK44" s="124" t="s">
        <v>320</v>
      </c>
      <c r="AL44" s="124" t="s">
        <v>290</v>
      </c>
      <c r="AM44" s="128"/>
      <c r="AN44" s="124" t="s">
        <v>54</v>
      </c>
      <c r="AO44" s="124" t="s">
        <v>59</v>
      </c>
      <c r="AP44" s="124"/>
      <c r="AQ44" s="124" t="s">
        <v>56</v>
      </c>
      <c r="AR44" s="124" t="s">
        <v>56</v>
      </c>
      <c r="AS44" s="126"/>
      <c r="AT44" s="131" t="s">
        <v>321</v>
      </c>
      <c r="AU44" s="124" t="s">
        <v>322</v>
      </c>
      <c r="AV44" s="129" t="s">
        <v>323</v>
      </c>
      <c r="AW44" s="129" t="s">
        <v>324</v>
      </c>
      <c r="AX44" s="126"/>
      <c r="AY44" s="123" t="s">
        <v>370</v>
      </c>
      <c r="AZ44" s="123" t="s">
        <v>326</v>
      </c>
      <c r="BA44" s="123" t="s">
        <v>469</v>
      </c>
      <c r="BB44" s="124" t="s">
        <v>486</v>
      </c>
      <c r="BC44" s="124" t="s">
        <v>290</v>
      </c>
      <c r="BD44" s="126"/>
      <c r="BE44" s="122"/>
      <c r="BF44" s="122"/>
      <c r="BG44" s="122"/>
      <c r="BH44" s="122"/>
      <c r="BI44" s="126"/>
      <c r="BJ44" s="138" t="s">
        <v>329</v>
      </c>
      <c r="BK44" s="124" t="s">
        <v>330</v>
      </c>
      <c r="BL44" s="145" t="s">
        <v>394</v>
      </c>
      <c r="BM44" s="124" t="str">
        <f t="shared" si="1"/>
        <v>Rectangle</v>
      </c>
      <c r="BN44" s="139">
        <v>300</v>
      </c>
      <c r="BO44" s="139">
        <v>600</v>
      </c>
      <c r="BP44" s="124" t="s">
        <v>290</v>
      </c>
      <c r="BQ44" s="140">
        <v>10</v>
      </c>
      <c r="BR44" s="124" t="s">
        <v>290</v>
      </c>
      <c r="BS44" s="124" t="s">
        <v>355</v>
      </c>
      <c r="BT44" s="124" t="s">
        <v>356</v>
      </c>
      <c r="BU44" s="124" t="s">
        <v>357</v>
      </c>
      <c r="BV44" s="124" t="s">
        <v>290</v>
      </c>
      <c r="BW44" s="124" t="s">
        <v>290</v>
      </c>
      <c r="BX44" s="124" t="s">
        <v>290</v>
      </c>
      <c r="BY44" s="124" t="s">
        <v>290</v>
      </c>
      <c r="BZ44" s="126"/>
    </row>
    <row r="45" spans="1:78" ht="27">
      <c r="A45" s="121">
        <v>42</v>
      </c>
      <c r="B45" s="122" t="s">
        <v>487</v>
      </c>
      <c r="C45" s="122"/>
      <c r="D45" s="123" t="s">
        <v>309</v>
      </c>
      <c r="E45" s="122"/>
      <c r="F45" s="124" t="s">
        <v>488</v>
      </c>
      <c r="G45" s="125" t="s">
        <v>2</v>
      </c>
      <c r="H45" s="125" t="s">
        <v>287</v>
      </c>
      <c r="I45" s="124" t="s">
        <v>311</v>
      </c>
      <c r="J45" s="124" t="s">
        <v>312</v>
      </c>
      <c r="K45" s="125" t="s">
        <v>290</v>
      </c>
      <c r="L45" s="126"/>
      <c r="M45" s="134" t="str">
        <f>HYPERLINK("./Product Pics/MDTV.jpg")</f>
        <v>./Product Pics/MDTV.jpg</v>
      </c>
      <c r="N45" s="124" t="s">
        <v>489</v>
      </c>
      <c r="O45" s="124" t="s">
        <v>290</v>
      </c>
      <c r="P45" s="124" t="s">
        <v>314</v>
      </c>
      <c r="Q45" s="124">
        <v>2004860</v>
      </c>
      <c r="R45" s="124" t="s">
        <v>490</v>
      </c>
      <c r="S45" s="122"/>
      <c r="T45" s="126"/>
      <c r="U45" s="124" t="s">
        <v>315</v>
      </c>
      <c r="V45" s="124" t="s">
        <v>290</v>
      </c>
      <c r="W45" s="124" t="s">
        <v>316</v>
      </c>
      <c r="X45" s="124" t="s">
        <v>317</v>
      </c>
      <c r="Y45" s="124"/>
      <c r="Z45" s="124"/>
      <c r="AA45" s="124">
        <v>3290.76</v>
      </c>
      <c r="AB45" s="124" t="s">
        <v>318</v>
      </c>
      <c r="AC45" s="129" t="s">
        <v>319</v>
      </c>
      <c r="AD45" s="126"/>
      <c r="AE45" s="135"/>
      <c r="AF45" s="135"/>
      <c r="AG45" s="124" t="s">
        <v>290</v>
      </c>
      <c r="AH45" s="124" t="s">
        <v>290</v>
      </c>
      <c r="AI45" s="124" t="s">
        <v>290</v>
      </c>
      <c r="AJ45" s="122"/>
      <c r="AK45" s="124" t="s">
        <v>320</v>
      </c>
      <c r="AL45" s="124" t="s">
        <v>290</v>
      </c>
      <c r="AM45" s="128"/>
      <c r="AN45" s="124" t="s">
        <v>54</v>
      </c>
      <c r="AO45" s="124" t="s">
        <v>59</v>
      </c>
      <c r="AP45" s="124"/>
      <c r="AQ45" s="124" t="s">
        <v>56</v>
      </c>
      <c r="AR45" s="124" t="s">
        <v>56</v>
      </c>
      <c r="AS45" s="126"/>
      <c r="AT45" s="131" t="s">
        <v>321</v>
      </c>
      <c r="AU45" s="124" t="s">
        <v>322</v>
      </c>
      <c r="AV45" s="129" t="s">
        <v>323</v>
      </c>
      <c r="AW45" s="129" t="s">
        <v>324</v>
      </c>
      <c r="AX45" s="126"/>
      <c r="AY45" s="123" t="s">
        <v>370</v>
      </c>
      <c r="AZ45" s="123" t="s">
        <v>326</v>
      </c>
      <c r="BA45" s="123" t="s">
        <v>491</v>
      </c>
      <c r="BB45" s="124" t="s">
        <v>492</v>
      </c>
      <c r="BC45" s="124" t="s">
        <v>290</v>
      </c>
      <c r="BD45" s="126"/>
      <c r="BE45" s="122"/>
      <c r="BF45" s="122"/>
      <c r="BG45" s="122"/>
      <c r="BH45" s="122"/>
      <c r="BI45" s="126"/>
      <c r="BJ45" s="138" t="s">
        <v>329</v>
      </c>
      <c r="BK45" s="124" t="s">
        <v>493</v>
      </c>
      <c r="BL45" s="145" t="s">
        <v>394</v>
      </c>
      <c r="BM45" s="124" t="str">
        <f t="shared" si="1"/>
        <v>Square</v>
      </c>
      <c r="BN45" s="139">
        <v>600</v>
      </c>
      <c r="BO45" s="139">
        <v>600</v>
      </c>
      <c r="BP45" s="124" t="s">
        <v>290</v>
      </c>
      <c r="BQ45" s="140">
        <v>10.5</v>
      </c>
      <c r="BR45" s="124" t="s">
        <v>290</v>
      </c>
      <c r="BS45" s="124" t="s">
        <v>355</v>
      </c>
      <c r="BT45" s="124" t="s">
        <v>395</v>
      </c>
      <c r="BU45" s="124" t="s">
        <v>357</v>
      </c>
      <c r="BV45" s="124" t="s">
        <v>290</v>
      </c>
      <c r="BW45" s="124" t="s">
        <v>290</v>
      </c>
      <c r="BX45" s="124" t="s">
        <v>290</v>
      </c>
      <c r="BY45" s="124" t="s">
        <v>290</v>
      </c>
      <c r="BZ45" s="126"/>
    </row>
    <row r="46" spans="1:78" ht="27">
      <c r="A46" s="121">
        <v>42</v>
      </c>
      <c r="B46" s="122" t="s">
        <v>494</v>
      </c>
      <c r="C46" s="122"/>
      <c r="D46" s="123" t="s">
        <v>309</v>
      </c>
      <c r="E46" s="122"/>
      <c r="F46" s="124" t="s">
        <v>488</v>
      </c>
      <c r="G46" s="125" t="s">
        <v>2</v>
      </c>
      <c r="H46" s="125" t="s">
        <v>287</v>
      </c>
      <c r="I46" s="124" t="s">
        <v>311</v>
      </c>
      <c r="J46" s="124" t="s">
        <v>312</v>
      </c>
      <c r="K46" s="125" t="s">
        <v>290</v>
      </c>
      <c r="L46" s="126"/>
      <c r="M46" s="134" t="str">
        <f>HYPERLINK("./Product Pics/MDTU.jpg")</f>
        <v>./Product Pics/MDTU.jpg</v>
      </c>
      <c r="N46" s="124" t="s">
        <v>489</v>
      </c>
      <c r="O46" s="124" t="s">
        <v>290</v>
      </c>
      <c r="P46" s="124" t="s">
        <v>314</v>
      </c>
      <c r="Q46" s="124">
        <v>2004859</v>
      </c>
      <c r="R46" s="124" t="s">
        <v>290</v>
      </c>
      <c r="S46" s="122"/>
      <c r="T46" s="126"/>
      <c r="U46" s="124" t="s">
        <v>315</v>
      </c>
      <c r="V46" s="124" t="s">
        <v>290</v>
      </c>
      <c r="W46" s="124" t="s">
        <v>316</v>
      </c>
      <c r="X46" s="124" t="s">
        <v>317</v>
      </c>
      <c r="Y46" s="124"/>
      <c r="Z46" s="124"/>
      <c r="AA46" s="124">
        <v>3290.76</v>
      </c>
      <c r="AB46" s="124" t="s">
        <v>318</v>
      </c>
      <c r="AC46" s="129" t="s">
        <v>319</v>
      </c>
      <c r="AD46" s="126"/>
      <c r="AE46" s="135"/>
      <c r="AF46" s="135"/>
      <c r="AG46" s="124" t="s">
        <v>290</v>
      </c>
      <c r="AH46" s="124" t="s">
        <v>290</v>
      </c>
      <c r="AI46" s="124" t="s">
        <v>290</v>
      </c>
      <c r="AJ46" s="122"/>
      <c r="AK46" s="124" t="s">
        <v>320</v>
      </c>
      <c r="AL46" s="124" t="s">
        <v>290</v>
      </c>
      <c r="AM46" s="128"/>
      <c r="AN46" s="124" t="s">
        <v>54</v>
      </c>
      <c r="AO46" s="124" t="s">
        <v>59</v>
      </c>
      <c r="AP46" s="124"/>
      <c r="AQ46" s="124" t="s">
        <v>56</v>
      </c>
      <c r="AR46" s="124" t="s">
        <v>56</v>
      </c>
      <c r="AS46" s="126"/>
      <c r="AT46" s="131" t="s">
        <v>321</v>
      </c>
      <c r="AU46" s="124" t="s">
        <v>322</v>
      </c>
      <c r="AV46" s="129" t="s">
        <v>323</v>
      </c>
      <c r="AW46" s="129" t="s">
        <v>324</v>
      </c>
      <c r="AX46" s="126"/>
      <c r="AY46" s="123" t="s">
        <v>370</v>
      </c>
      <c r="AZ46" s="123" t="s">
        <v>326</v>
      </c>
      <c r="BA46" s="123" t="s">
        <v>491</v>
      </c>
      <c r="BB46" s="124" t="s">
        <v>495</v>
      </c>
      <c r="BC46" s="124" t="s">
        <v>290</v>
      </c>
      <c r="BD46" s="126"/>
      <c r="BE46" s="122"/>
      <c r="BF46" s="122"/>
      <c r="BG46" s="122"/>
      <c r="BH46" s="122"/>
      <c r="BI46" s="126"/>
      <c r="BJ46" s="138" t="s">
        <v>329</v>
      </c>
      <c r="BK46" s="124" t="s">
        <v>330</v>
      </c>
      <c r="BL46" s="145" t="s">
        <v>394</v>
      </c>
      <c r="BM46" s="124" t="str">
        <f t="shared" si="1"/>
        <v>Rectangle</v>
      </c>
      <c r="BN46" s="139">
        <v>300</v>
      </c>
      <c r="BO46" s="139">
        <v>600</v>
      </c>
      <c r="BP46" s="124" t="s">
        <v>290</v>
      </c>
      <c r="BQ46" s="140">
        <v>10.5</v>
      </c>
      <c r="BR46" s="124" t="s">
        <v>290</v>
      </c>
      <c r="BS46" s="124" t="s">
        <v>355</v>
      </c>
      <c r="BT46" s="124" t="s">
        <v>395</v>
      </c>
      <c r="BU46" s="124" t="s">
        <v>357</v>
      </c>
      <c r="BV46" s="124" t="s">
        <v>290</v>
      </c>
      <c r="BW46" s="124" t="s">
        <v>290</v>
      </c>
      <c r="BX46" s="124" t="s">
        <v>290</v>
      </c>
      <c r="BY46" s="124" t="s">
        <v>290</v>
      </c>
      <c r="BZ46" s="126"/>
    </row>
    <row r="47" spans="1:78" ht="27">
      <c r="A47" s="121">
        <v>42</v>
      </c>
      <c r="B47" s="122" t="s">
        <v>496</v>
      </c>
      <c r="C47" s="122"/>
      <c r="D47" s="123" t="s">
        <v>309</v>
      </c>
      <c r="E47" s="122"/>
      <c r="F47" s="124" t="s">
        <v>497</v>
      </c>
      <c r="G47" s="125" t="s">
        <v>2</v>
      </c>
      <c r="H47" s="125" t="s">
        <v>287</v>
      </c>
      <c r="I47" s="124" t="s">
        <v>311</v>
      </c>
      <c r="J47" s="124" t="s">
        <v>312</v>
      </c>
      <c r="K47" s="125" t="s">
        <v>290</v>
      </c>
      <c r="L47" s="126"/>
      <c r="M47" s="134" t="str">
        <f>HYPERLINK("./Product Pics/MHO9.jpg")</f>
        <v>./Product Pics/MHO9.jpg</v>
      </c>
      <c r="N47" s="124" t="s">
        <v>498</v>
      </c>
      <c r="O47" s="124" t="s">
        <v>290</v>
      </c>
      <c r="P47" s="124" t="s">
        <v>314</v>
      </c>
      <c r="Q47" s="124" t="s">
        <v>290</v>
      </c>
      <c r="R47" s="124" t="s">
        <v>499</v>
      </c>
      <c r="S47" s="122"/>
      <c r="T47" s="126"/>
      <c r="U47" s="124" t="s">
        <v>315</v>
      </c>
      <c r="V47" s="124" t="s">
        <v>290</v>
      </c>
      <c r="W47" s="124" t="s">
        <v>316</v>
      </c>
      <c r="X47" s="124" t="s">
        <v>317</v>
      </c>
      <c r="Y47" s="124"/>
      <c r="Z47" s="124"/>
      <c r="AA47" s="124">
        <v>3290.76</v>
      </c>
      <c r="AB47" s="124" t="s">
        <v>318</v>
      </c>
      <c r="AC47" s="129" t="s">
        <v>319</v>
      </c>
      <c r="AD47" s="126"/>
      <c r="AE47" s="135"/>
      <c r="AF47" s="135"/>
      <c r="AG47" s="124" t="s">
        <v>290</v>
      </c>
      <c r="AH47" s="124" t="s">
        <v>290</v>
      </c>
      <c r="AI47" s="124" t="s">
        <v>290</v>
      </c>
      <c r="AJ47" s="122"/>
      <c r="AK47" s="124" t="s">
        <v>320</v>
      </c>
      <c r="AL47" s="124" t="s">
        <v>290</v>
      </c>
      <c r="AM47" s="128"/>
      <c r="AN47" s="124" t="s">
        <v>54</v>
      </c>
      <c r="AO47" s="124" t="s">
        <v>59</v>
      </c>
      <c r="AP47" s="124"/>
      <c r="AQ47" s="124" t="s">
        <v>56</v>
      </c>
      <c r="AR47" s="124" t="s">
        <v>56</v>
      </c>
      <c r="AS47" s="126"/>
      <c r="AT47" s="131" t="s">
        <v>321</v>
      </c>
      <c r="AU47" s="124" t="s">
        <v>322</v>
      </c>
      <c r="AV47" s="129" t="s">
        <v>323</v>
      </c>
      <c r="AW47" s="129" t="s">
        <v>324</v>
      </c>
      <c r="AX47" s="126"/>
      <c r="AY47" s="123" t="s">
        <v>370</v>
      </c>
      <c r="AZ47" s="123" t="s">
        <v>326</v>
      </c>
      <c r="BA47" s="123" t="s">
        <v>491</v>
      </c>
      <c r="BB47" s="88" t="s">
        <v>500</v>
      </c>
      <c r="BC47" s="124" t="s">
        <v>290</v>
      </c>
      <c r="BD47" s="126"/>
      <c r="BE47" s="122"/>
      <c r="BF47" s="122"/>
      <c r="BG47" s="122"/>
      <c r="BH47" s="122"/>
      <c r="BI47" s="126"/>
      <c r="BJ47" s="138" t="s">
        <v>329</v>
      </c>
      <c r="BK47" s="124" t="s">
        <v>330</v>
      </c>
      <c r="BL47" s="145" t="s">
        <v>394</v>
      </c>
      <c r="BM47" s="124" t="str">
        <f t="shared" si="1"/>
        <v>Square</v>
      </c>
      <c r="BN47" s="139">
        <v>600</v>
      </c>
      <c r="BO47" s="139">
        <v>600</v>
      </c>
      <c r="BP47" s="124" t="s">
        <v>290</v>
      </c>
      <c r="BQ47" s="140">
        <v>10.5</v>
      </c>
      <c r="BR47" s="124" t="s">
        <v>290</v>
      </c>
      <c r="BS47" s="124" t="s">
        <v>355</v>
      </c>
      <c r="BT47" s="124" t="s">
        <v>395</v>
      </c>
      <c r="BU47" s="124" t="s">
        <v>357</v>
      </c>
      <c r="BV47" s="124" t="s">
        <v>290</v>
      </c>
      <c r="BW47" s="124" t="s">
        <v>290</v>
      </c>
      <c r="BX47" s="124" t="s">
        <v>290</v>
      </c>
      <c r="BY47" s="124" t="s">
        <v>290</v>
      </c>
      <c r="BZ47" s="126"/>
    </row>
    <row r="48" spans="1:78" ht="27">
      <c r="A48" s="121">
        <v>42</v>
      </c>
      <c r="B48" s="122" t="s">
        <v>501</v>
      </c>
      <c r="C48" s="122"/>
      <c r="D48" s="123" t="s">
        <v>309</v>
      </c>
      <c r="E48" s="122"/>
      <c r="F48" s="124" t="s">
        <v>502</v>
      </c>
      <c r="G48" s="125" t="s">
        <v>2</v>
      </c>
      <c r="H48" s="125" t="s">
        <v>287</v>
      </c>
      <c r="I48" s="124" t="s">
        <v>311</v>
      </c>
      <c r="J48" s="124" t="s">
        <v>312</v>
      </c>
      <c r="K48" s="125" t="s">
        <v>290</v>
      </c>
      <c r="L48" s="126"/>
      <c r="M48" s="134" t="str">
        <f>HYPERLINK("./Product Pics/M7ZQ.jpg")</f>
        <v>./Product Pics/M7ZQ.jpg</v>
      </c>
      <c r="N48" s="124" t="s">
        <v>503</v>
      </c>
      <c r="O48" s="124" t="s">
        <v>290</v>
      </c>
      <c r="P48" s="124" t="s">
        <v>314</v>
      </c>
      <c r="Q48" s="124">
        <v>2001974</v>
      </c>
      <c r="R48" s="124" t="s">
        <v>504</v>
      </c>
      <c r="S48" s="122"/>
      <c r="T48" s="126"/>
      <c r="U48" s="124" t="s">
        <v>315</v>
      </c>
      <c r="V48" s="124" t="s">
        <v>290</v>
      </c>
      <c r="W48" s="124" t="s">
        <v>316</v>
      </c>
      <c r="X48" s="124" t="s">
        <v>317</v>
      </c>
      <c r="Y48" s="124"/>
      <c r="Z48" s="124"/>
      <c r="AA48" s="124">
        <v>3290.76</v>
      </c>
      <c r="AB48" s="124" t="s">
        <v>318</v>
      </c>
      <c r="AC48" s="129" t="s">
        <v>319</v>
      </c>
      <c r="AD48" s="126"/>
      <c r="AE48" s="135"/>
      <c r="AF48" s="135"/>
      <c r="AG48" s="124" t="s">
        <v>290</v>
      </c>
      <c r="AH48" s="124" t="s">
        <v>290</v>
      </c>
      <c r="AI48" s="124" t="s">
        <v>290</v>
      </c>
      <c r="AJ48" s="122"/>
      <c r="AK48" s="124" t="s">
        <v>320</v>
      </c>
      <c r="AL48" s="124" t="s">
        <v>290</v>
      </c>
      <c r="AM48" s="128"/>
      <c r="AN48" s="124" t="s">
        <v>54</v>
      </c>
      <c r="AO48" s="124" t="s">
        <v>59</v>
      </c>
      <c r="AP48" s="124"/>
      <c r="AQ48" s="124" t="s">
        <v>56</v>
      </c>
      <c r="AR48" s="124" t="s">
        <v>56</v>
      </c>
      <c r="AS48" s="126"/>
      <c r="AT48" s="131" t="s">
        <v>321</v>
      </c>
      <c r="AU48" s="124" t="s">
        <v>322</v>
      </c>
      <c r="AV48" s="129" t="s">
        <v>323</v>
      </c>
      <c r="AW48" s="129" t="s">
        <v>324</v>
      </c>
      <c r="AX48" s="126"/>
      <c r="AY48" s="123" t="s">
        <v>370</v>
      </c>
      <c r="AZ48" s="123" t="s">
        <v>326</v>
      </c>
      <c r="BA48" s="123" t="s">
        <v>491</v>
      </c>
      <c r="BB48" s="88" t="s">
        <v>505</v>
      </c>
      <c r="BC48" s="124" t="s">
        <v>290</v>
      </c>
      <c r="BD48" s="126"/>
      <c r="BE48" s="122"/>
      <c r="BF48" s="122"/>
      <c r="BG48" s="122"/>
      <c r="BH48" s="122"/>
      <c r="BI48" s="126"/>
      <c r="BJ48" s="138" t="s">
        <v>329</v>
      </c>
      <c r="BK48" s="124" t="s">
        <v>330</v>
      </c>
      <c r="BL48" s="145" t="s">
        <v>394</v>
      </c>
      <c r="BM48" s="124" t="str">
        <f t="shared" si="1"/>
        <v>Square</v>
      </c>
      <c r="BN48" s="139">
        <v>600</v>
      </c>
      <c r="BO48" s="139">
        <v>600</v>
      </c>
      <c r="BP48" s="124" t="s">
        <v>290</v>
      </c>
      <c r="BQ48" s="140">
        <v>10.5</v>
      </c>
      <c r="BR48" s="124" t="s">
        <v>290</v>
      </c>
      <c r="BS48" s="124" t="s">
        <v>355</v>
      </c>
      <c r="BT48" s="124" t="s">
        <v>395</v>
      </c>
      <c r="BU48" s="124" t="s">
        <v>357</v>
      </c>
      <c r="BV48" s="124" t="s">
        <v>290</v>
      </c>
      <c r="BW48" s="124" t="s">
        <v>290</v>
      </c>
      <c r="BX48" s="124" t="s">
        <v>290</v>
      </c>
      <c r="BY48" s="124" t="s">
        <v>290</v>
      </c>
      <c r="BZ48" s="126"/>
    </row>
    <row r="49" spans="1:78" ht="27">
      <c r="A49" s="121">
        <v>42</v>
      </c>
      <c r="B49" s="122" t="s">
        <v>506</v>
      </c>
      <c r="C49" s="122"/>
      <c r="D49" s="123" t="s">
        <v>309</v>
      </c>
      <c r="E49" s="122"/>
      <c r="F49" s="124" t="s">
        <v>502</v>
      </c>
      <c r="G49" s="125" t="s">
        <v>2</v>
      </c>
      <c r="H49" s="125" t="s">
        <v>287</v>
      </c>
      <c r="I49" s="124" t="s">
        <v>311</v>
      </c>
      <c r="J49" s="124" t="s">
        <v>312</v>
      </c>
      <c r="K49" s="125" t="s">
        <v>290</v>
      </c>
      <c r="L49" s="126"/>
      <c r="M49" s="134" t="str">
        <f>HYPERLINK("./Product Pics/M7ZP.jpg")</f>
        <v>./Product Pics/M7ZP.jpg</v>
      </c>
      <c r="N49" s="124" t="s">
        <v>503</v>
      </c>
      <c r="O49" s="124" t="s">
        <v>290</v>
      </c>
      <c r="P49" s="124" t="s">
        <v>314</v>
      </c>
      <c r="Q49" s="124">
        <v>2001972</v>
      </c>
      <c r="R49" s="124" t="s">
        <v>290</v>
      </c>
      <c r="S49" s="122"/>
      <c r="T49" s="126"/>
      <c r="U49" s="124" t="s">
        <v>315</v>
      </c>
      <c r="V49" s="124" t="s">
        <v>290</v>
      </c>
      <c r="W49" s="124" t="s">
        <v>316</v>
      </c>
      <c r="X49" s="124" t="s">
        <v>317</v>
      </c>
      <c r="Y49" s="124"/>
      <c r="Z49" s="124"/>
      <c r="AA49" s="124">
        <v>3290.76</v>
      </c>
      <c r="AB49" s="124" t="s">
        <v>318</v>
      </c>
      <c r="AC49" s="129" t="s">
        <v>319</v>
      </c>
      <c r="AD49" s="126"/>
      <c r="AE49" s="135"/>
      <c r="AF49" s="135"/>
      <c r="AG49" s="124" t="s">
        <v>290</v>
      </c>
      <c r="AH49" s="124" t="s">
        <v>290</v>
      </c>
      <c r="AI49" s="124" t="s">
        <v>290</v>
      </c>
      <c r="AJ49" s="122"/>
      <c r="AK49" s="124" t="s">
        <v>320</v>
      </c>
      <c r="AL49" s="124" t="s">
        <v>290</v>
      </c>
      <c r="AM49" s="128"/>
      <c r="AN49" s="124" t="s">
        <v>54</v>
      </c>
      <c r="AO49" s="124" t="s">
        <v>59</v>
      </c>
      <c r="AP49" s="124"/>
      <c r="AQ49" s="124" t="s">
        <v>56</v>
      </c>
      <c r="AR49" s="124" t="s">
        <v>56</v>
      </c>
      <c r="AS49" s="126"/>
      <c r="AT49" s="131" t="s">
        <v>321</v>
      </c>
      <c r="AU49" s="124" t="s">
        <v>322</v>
      </c>
      <c r="AV49" s="129" t="s">
        <v>323</v>
      </c>
      <c r="AW49" s="129" t="s">
        <v>324</v>
      </c>
      <c r="AX49" s="126"/>
      <c r="AY49" s="123" t="s">
        <v>370</v>
      </c>
      <c r="AZ49" s="123" t="s">
        <v>326</v>
      </c>
      <c r="BA49" s="123" t="s">
        <v>491</v>
      </c>
      <c r="BB49" s="88" t="s">
        <v>507</v>
      </c>
      <c r="BC49" s="124" t="s">
        <v>290</v>
      </c>
      <c r="BD49" s="126"/>
      <c r="BE49" s="122"/>
      <c r="BF49" s="122"/>
      <c r="BG49" s="122"/>
      <c r="BH49" s="122"/>
      <c r="BI49" s="126"/>
      <c r="BJ49" s="138" t="s">
        <v>329</v>
      </c>
      <c r="BK49" s="124" t="s">
        <v>330</v>
      </c>
      <c r="BL49" s="145" t="s">
        <v>394</v>
      </c>
      <c r="BM49" s="124" t="str">
        <f t="shared" si="1"/>
        <v>Rectangle</v>
      </c>
      <c r="BN49" s="139">
        <v>300</v>
      </c>
      <c r="BO49" s="139">
        <v>600</v>
      </c>
      <c r="BP49" s="124" t="s">
        <v>290</v>
      </c>
      <c r="BQ49" s="140">
        <v>10.5</v>
      </c>
      <c r="BR49" s="124" t="s">
        <v>290</v>
      </c>
      <c r="BS49" s="124" t="s">
        <v>355</v>
      </c>
      <c r="BT49" s="124" t="s">
        <v>395</v>
      </c>
      <c r="BU49" s="124" t="s">
        <v>357</v>
      </c>
      <c r="BV49" s="124" t="s">
        <v>290</v>
      </c>
      <c r="BW49" s="124" t="s">
        <v>290</v>
      </c>
      <c r="BX49" s="124" t="s">
        <v>290</v>
      </c>
      <c r="BY49" s="124" t="s">
        <v>290</v>
      </c>
      <c r="BZ49" s="126"/>
    </row>
    <row r="50" spans="1:78" ht="27">
      <c r="A50" s="121">
        <v>42</v>
      </c>
      <c r="B50" s="122" t="s">
        <v>508</v>
      </c>
      <c r="C50" s="122"/>
      <c r="D50" s="123" t="s">
        <v>309</v>
      </c>
      <c r="E50" s="122"/>
      <c r="F50" s="124" t="s">
        <v>502</v>
      </c>
      <c r="G50" s="125" t="s">
        <v>2</v>
      </c>
      <c r="H50" s="125" t="s">
        <v>287</v>
      </c>
      <c r="I50" s="124" t="s">
        <v>311</v>
      </c>
      <c r="J50" s="124" t="s">
        <v>312</v>
      </c>
      <c r="K50" s="125" t="s">
        <v>290</v>
      </c>
      <c r="L50" s="126"/>
      <c r="M50" s="134" t="str">
        <f>HYPERLINK("./Product Pics/M7ZT.jpg")</f>
        <v>./Product Pics/M7ZT.jpg</v>
      </c>
      <c r="N50" s="124" t="s">
        <v>509</v>
      </c>
      <c r="O50" s="124" t="s">
        <v>290</v>
      </c>
      <c r="P50" s="124" t="s">
        <v>314</v>
      </c>
      <c r="Q50" s="124">
        <v>2004882</v>
      </c>
      <c r="R50" s="124" t="s">
        <v>290</v>
      </c>
      <c r="S50" s="122"/>
      <c r="T50" s="126"/>
      <c r="U50" s="124" t="s">
        <v>315</v>
      </c>
      <c r="V50" s="124" t="s">
        <v>290</v>
      </c>
      <c r="W50" s="124" t="s">
        <v>316</v>
      </c>
      <c r="X50" s="124" t="s">
        <v>317</v>
      </c>
      <c r="Y50" s="124"/>
      <c r="Z50" s="124"/>
      <c r="AA50" s="124">
        <v>3290.76</v>
      </c>
      <c r="AB50" s="124" t="s">
        <v>318</v>
      </c>
      <c r="AC50" s="129" t="s">
        <v>319</v>
      </c>
      <c r="AD50" s="126"/>
      <c r="AE50" s="135"/>
      <c r="AF50" s="135"/>
      <c r="AG50" s="124" t="s">
        <v>290</v>
      </c>
      <c r="AH50" s="124" t="s">
        <v>290</v>
      </c>
      <c r="AI50" s="124" t="s">
        <v>290</v>
      </c>
      <c r="AJ50" s="122"/>
      <c r="AK50" s="124" t="s">
        <v>320</v>
      </c>
      <c r="AL50" s="124" t="s">
        <v>290</v>
      </c>
      <c r="AM50" s="128"/>
      <c r="AN50" s="124" t="s">
        <v>54</v>
      </c>
      <c r="AO50" s="124" t="s">
        <v>59</v>
      </c>
      <c r="AP50" s="124"/>
      <c r="AQ50" s="124" t="s">
        <v>56</v>
      </c>
      <c r="AR50" s="124" t="s">
        <v>56</v>
      </c>
      <c r="AS50" s="126"/>
      <c r="AT50" s="131" t="s">
        <v>321</v>
      </c>
      <c r="AU50" s="124" t="s">
        <v>322</v>
      </c>
      <c r="AV50" s="129" t="s">
        <v>323</v>
      </c>
      <c r="AW50" s="129" t="s">
        <v>324</v>
      </c>
      <c r="AX50" s="126"/>
      <c r="AY50" s="123" t="s">
        <v>370</v>
      </c>
      <c r="AZ50" s="123" t="s">
        <v>326</v>
      </c>
      <c r="BA50" s="123" t="s">
        <v>491</v>
      </c>
      <c r="BB50" s="88" t="s">
        <v>510</v>
      </c>
      <c r="BC50" s="124" t="s">
        <v>290</v>
      </c>
      <c r="BD50" s="126"/>
      <c r="BE50" s="122"/>
      <c r="BF50" s="122"/>
      <c r="BG50" s="122"/>
      <c r="BH50" s="122"/>
      <c r="BI50" s="126"/>
      <c r="BJ50" s="138" t="s">
        <v>329</v>
      </c>
      <c r="BK50" s="124" t="s">
        <v>330</v>
      </c>
      <c r="BL50" s="145" t="s">
        <v>394</v>
      </c>
      <c r="BM50" s="124" t="str">
        <f t="shared" si="1"/>
        <v>Rectangle</v>
      </c>
      <c r="BN50" s="139">
        <v>300</v>
      </c>
      <c r="BO50" s="139">
        <v>600</v>
      </c>
      <c r="BP50" s="124" t="s">
        <v>290</v>
      </c>
      <c r="BQ50" s="140">
        <v>10.5</v>
      </c>
      <c r="BR50" s="124" t="s">
        <v>290</v>
      </c>
      <c r="BS50" s="124" t="s">
        <v>355</v>
      </c>
      <c r="BT50" s="124" t="s">
        <v>395</v>
      </c>
      <c r="BU50" s="124" t="s">
        <v>357</v>
      </c>
      <c r="BV50" s="124" t="s">
        <v>290</v>
      </c>
      <c r="BW50" s="124" t="s">
        <v>290</v>
      </c>
      <c r="BX50" s="124" t="s">
        <v>290</v>
      </c>
      <c r="BY50" s="124" t="s">
        <v>290</v>
      </c>
      <c r="BZ50" s="126"/>
    </row>
    <row r="51" spans="1:78" ht="27">
      <c r="A51" s="121">
        <v>42</v>
      </c>
      <c r="B51" s="122" t="s">
        <v>511</v>
      </c>
      <c r="C51" s="122"/>
      <c r="D51" s="123" t="s">
        <v>309</v>
      </c>
      <c r="E51" s="122"/>
      <c r="F51" s="124" t="s">
        <v>512</v>
      </c>
      <c r="G51" s="125" t="s">
        <v>2</v>
      </c>
      <c r="H51" s="125" t="s">
        <v>287</v>
      </c>
      <c r="I51" s="124" t="s">
        <v>311</v>
      </c>
      <c r="J51" s="124" t="s">
        <v>312</v>
      </c>
      <c r="K51" s="125" t="s">
        <v>290</v>
      </c>
      <c r="L51" s="126"/>
      <c r="M51" s="134" t="str">
        <f>HYPERLINK("./Product Pics/M6QV.jpg")</f>
        <v>./Product Pics/M6QV.jpg</v>
      </c>
      <c r="N51" s="124" t="s">
        <v>513</v>
      </c>
      <c r="O51" s="124" t="s">
        <v>290</v>
      </c>
      <c r="P51" s="124" t="s">
        <v>314</v>
      </c>
      <c r="Q51" s="124">
        <v>2004864</v>
      </c>
      <c r="R51" s="124" t="s">
        <v>290</v>
      </c>
      <c r="S51" s="122"/>
      <c r="T51" s="126"/>
      <c r="U51" s="124" t="s">
        <v>315</v>
      </c>
      <c r="V51" s="124" t="s">
        <v>290</v>
      </c>
      <c r="W51" s="124" t="s">
        <v>316</v>
      </c>
      <c r="X51" s="124" t="s">
        <v>317</v>
      </c>
      <c r="Y51" s="124"/>
      <c r="Z51" s="124"/>
      <c r="AA51" s="124">
        <v>3290.76</v>
      </c>
      <c r="AB51" s="124" t="s">
        <v>318</v>
      </c>
      <c r="AC51" s="129" t="s">
        <v>319</v>
      </c>
      <c r="AD51" s="126"/>
      <c r="AE51" s="135"/>
      <c r="AF51" s="135"/>
      <c r="AG51" s="124" t="s">
        <v>290</v>
      </c>
      <c r="AH51" s="124" t="s">
        <v>290</v>
      </c>
      <c r="AI51" s="124" t="s">
        <v>290</v>
      </c>
      <c r="AJ51" s="122"/>
      <c r="AK51" s="124" t="s">
        <v>320</v>
      </c>
      <c r="AL51" s="124" t="s">
        <v>290</v>
      </c>
      <c r="AM51" s="128"/>
      <c r="AN51" s="124" t="s">
        <v>54</v>
      </c>
      <c r="AO51" s="124" t="s">
        <v>59</v>
      </c>
      <c r="AP51" s="124"/>
      <c r="AQ51" s="124" t="s">
        <v>56</v>
      </c>
      <c r="AR51" s="124" t="s">
        <v>56</v>
      </c>
      <c r="AS51" s="126"/>
      <c r="AT51" s="131" t="s">
        <v>321</v>
      </c>
      <c r="AU51" s="124" t="s">
        <v>322</v>
      </c>
      <c r="AV51" s="129" t="s">
        <v>323</v>
      </c>
      <c r="AW51" s="129" t="s">
        <v>324</v>
      </c>
      <c r="AX51" s="126"/>
      <c r="AY51" s="123" t="s">
        <v>370</v>
      </c>
      <c r="AZ51" s="123" t="s">
        <v>326</v>
      </c>
      <c r="BA51" s="123" t="s">
        <v>491</v>
      </c>
      <c r="BB51" s="88" t="s">
        <v>514</v>
      </c>
      <c r="BC51" s="124" t="s">
        <v>290</v>
      </c>
      <c r="BD51" s="126"/>
      <c r="BE51" s="122"/>
      <c r="BF51" s="122"/>
      <c r="BG51" s="122"/>
      <c r="BH51" s="122"/>
      <c r="BI51" s="126"/>
      <c r="BJ51" s="138" t="s">
        <v>329</v>
      </c>
      <c r="BK51" s="124" t="s">
        <v>330</v>
      </c>
      <c r="BL51" s="145" t="s">
        <v>394</v>
      </c>
      <c r="BM51" s="124" t="str">
        <f t="shared" si="1"/>
        <v>Rectangle</v>
      </c>
      <c r="BN51" s="139">
        <v>600</v>
      </c>
      <c r="BO51" s="139">
        <v>1200</v>
      </c>
      <c r="BP51" s="124" t="s">
        <v>290</v>
      </c>
      <c r="BQ51" s="140">
        <v>10.5</v>
      </c>
      <c r="BR51" s="124" t="s">
        <v>290</v>
      </c>
      <c r="BS51" s="124" t="s">
        <v>355</v>
      </c>
      <c r="BT51" s="124" t="s">
        <v>395</v>
      </c>
      <c r="BU51" s="124" t="s">
        <v>357</v>
      </c>
      <c r="BV51" s="124" t="s">
        <v>290</v>
      </c>
      <c r="BW51" s="124" t="s">
        <v>290</v>
      </c>
      <c r="BX51" s="124" t="s">
        <v>290</v>
      </c>
      <c r="BY51" s="124" t="s">
        <v>290</v>
      </c>
      <c r="BZ51" s="126"/>
    </row>
    <row r="52" spans="1:78" ht="27">
      <c r="A52" s="121">
        <v>42</v>
      </c>
      <c r="B52" s="122" t="s">
        <v>515</v>
      </c>
      <c r="C52" s="122"/>
      <c r="D52" s="123" t="s">
        <v>309</v>
      </c>
      <c r="E52" s="122"/>
      <c r="F52" s="124" t="s">
        <v>512</v>
      </c>
      <c r="G52" s="125" t="s">
        <v>2</v>
      </c>
      <c r="H52" s="125" t="s">
        <v>287</v>
      </c>
      <c r="I52" s="124" t="s">
        <v>311</v>
      </c>
      <c r="J52" s="124" t="s">
        <v>312</v>
      </c>
      <c r="K52" s="125" t="s">
        <v>290</v>
      </c>
      <c r="L52" s="126"/>
      <c r="M52" s="134" t="str">
        <f>HYPERLINK("./Product Pics/M6QX.jpg")</f>
        <v>./Product Pics/M6QX.jpg</v>
      </c>
      <c r="N52" s="124" t="s">
        <v>513</v>
      </c>
      <c r="O52" s="124" t="s">
        <v>290</v>
      </c>
      <c r="P52" s="124" t="s">
        <v>314</v>
      </c>
      <c r="Q52" s="124">
        <v>2004865</v>
      </c>
      <c r="R52" s="124" t="s">
        <v>290</v>
      </c>
      <c r="S52" s="122"/>
      <c r="T52" s="126"/>
      <c r="U52" s="124" t="s">
        <v>315</v>
      </c>
      <c r="V52" s="124" t="s">
        <v>290</v>
      </c>
      <c r="W52" s="124" t="s">
        <v>316</v>
      </c>
      <c r="X52" s="124" t="s">
        <v>317</v>
      </c>
      <c r="Y52" s="124"/>
      <c r="Z52" s="124"/>
      <c r="AA52" s="124">
        <v>3290.76</v>
      </c>
      <c r="AB52" s="124" t="s">
        <v>318</v>
      </c>
      <c r="AC52" s="129" t="s">
        <v>319</v>
      </c>
      <c r="AD52" s="126"/>
      <c r="AE52" s="135"/>
      <c r="AF52" s="135"/>
      <c r="AG52" s="124" t="s">
        <v>290</v>
      </c>
      <c r="AH52" s="124" t="s">
        <v>290</v>
      </c>
      <c r="AI52" s="124" t="s">
        <v>290</v>
      </c>
      <c r="AJ52" s="122"/>
      <c r="AK52" s="124" t="s">
        <v>320</v>
      </c>
      <c r="AL52" s="124" t="s">
        <v>290</v>
      </c>
      <c r="AM52" s="128"/>
      <c r="AN52" s="124" t="s">
        <v>54</v>
      </c>
      <c r="AO52" s="124" t="s">
        <v>59</v>
      </c>
      <c r="AP52" s="124"/>
      <c r="AQ52" s="124" t="s">
        <v>56</v>
      </c>
      <c r="AR52" s="124" t="s">
        <v>56</v>
      </c>
      <c r="AS52" s="126"/>
      <c r="AT52" s="131" t="s">
        <v>321</v>
      </c>
      <c r="AU52" s="124" t="s">
        <v>322</v>
      </c>
      <c r="AV52" s="129" t="s">
        <v>323</v>
      </c>
      <c r="AW52" s="129" t="s">
        <v>324</v>
      </c>
      <c r="AX52" s="126"/>
      <c r="AY52" s="123" t="s">
        <v>370</v>
      </c>
      <c r="AZ52" s="123" t="s">
        <v>326</v>
      </c>
      <c r="BA52" s="123" t="s">
        <v>491</v>
      </c>
      <c r="BB52" s="88" t="s">
        <v>516</v>
      </c>
      <c r="BC52" s="124" t="s">
        <v>290</v>
      </c>
      <c r="BD52" s="126"/>
      <c r="BE52" s="122"/>
      <c r="BF52" s="122"/>
      <c r="BG52" s="122"/>
      <c r="BH52" s="122"/>
      <c r="BI52" s="126"/>
      <c r="BJ52" s="138" t="s">
        <v>329</v>
      </c>
      <c r="BK52" s="124" t="s">
        <v>330</v>
      </c>
      <c r="BL52" s="145" t="s">
        <v>394</v>
      </c>
      <c r="BM52" s="124" t="str">
        <f t="shared" si="1"/>
        <v>Square</v>
      </c>
      <c r="BN52" s="139">
        <v>600</v>
      </c>
      <c r="BO52" s="139">
        <v>600</v>
      </c>
      <c r="BP52" s="124" t="s">
        <v>290</v>
      </c>
      <c r="BQ52" s="140">
        <v>10.5</v>
      </c>
      <c r="BR52" s="124" t="s">
        <v>290</v>
      </c>
      <c r="BS52" s="124" t="s">
        <v>355</v>
      </c>
      <c r="BT52" s="124" t="s">
        <v>395</v>
      </c>
      <c r="BU52" s="124" t="s">
        <v>357</v>
      </c>
      <c r="BV52" s="124" t="s">
        <v>290</v>
      </c>
      <c r="BW52" s="124" t="s">
        <v>290</v>
      </c>
      <c r="BX52" s="124" t="s">
        <v>290</v>
      </c>
      <c r="BY52" s="124" t="s">
        <v>290</v>
      </c>
      <c r="BZ52" s="126"/>
    </row>
    <row r="53" spans="1:78" ht="27">
      <c r="A53" s="121">
        <v>42</v>
      </c>
      <c r="B53" s="122" t="s">
        <v>517</v>
      </c>
      <c r="C53" s="122"/>
      <c r="D53" s="123" t="s">
        <v>309</v>
      </c>
      <c r="E53" s="122"/>
      <c r="F53" s="124" t="s">
        <v>512</v>
      </c>
      <c r="G53" s="125" t="s">
        <v>2</v>
      </c>
      <c r="H53" s="125" t="s">
        <v>287</v>
      </c>
      <c r="I53" s="124" t="s">
        <v>311</v>
      </c>
      <c r="J53" s="124" t="s">
        <v>312</v>
      </c>
      <c r="K53" s="125" t="s">
        <v>290</v>
      </c>
      <c r="L53" s="126"/>
      <c r="M53" s="134" t="str">
        <f>HYPERLINK("./Product Pics/M6QY.jpg")</f>
        <v>./Product Pics/M6QY.jpg</v>
      </c>
      <c r="N53" s="124" t="s">
        <v>513</v>
      </c>
      <c r="O53" s="124" t="s">
        <v>290</v>
      </c>
      <c r="P53" s="124" t="s">
        <v>314</v>
      </c>
      <c r="Q53" s="124">
        <v>2004863</v>
      </c>
      <c r="R53" s="124" t="s">
        <v>290</v>
      </c>
      <c r="S53" s="122"/>
      <c r="T53" s="126"/>
      <c r="U53" s="124" t="s">
        <v>315</v>
      </c>
      <c r="V53" s="124" t="s">
        <v>290</v>
      </c>
      <c r="W53" s="124" t="s">
        <v>316</v>
      </c>
      <c r="X53" s="124" t="s">
        <v>317</v>
      </c>
      <c r="Y53" s="124"/>
      <c r="Z53" s="124"/>
      <c r="AA53" s="124">
        <v>3290.76</v>
      </c>
      <c r="AB53" s="124" t="s">
        <v>318</v>
      </c>
      <c r="AC53" s="129" t="s">
        <v>319</v>
      </c>
      <c r="AD53" s="126"/>
      <c r="AE53" s="135"/>
      <c r="AF53" s="135"/>
      <c r="AG53" s="124" t="s">
        <v>290</v>
      </c>
      <c r="AH53" s="124" t="s">
        <v>290</v>
      </c>
      <c r="AI53" s="124" t="s">
        <v>290</v>
      </c>
      <c r="AJ53" s="122"/>
      <c r="AK53" s="124" t="s">
        <v>320</v>
      </c>
      <c r="AL53" s="124" t="s">
        <v>290</v>
      </c>
      <c r="AM53" s="128"/>
      <c r="AN53" s="124" t="s">
        <v>54</v>
      </c>
      <c r="AO53" s="124" t="s">
        <v>59</v>
      </c>
      <c r="AP53" s="124"/>
      <c r="AQ53" s="124" t="s">
        <v>56</v>
      </c>
      <c r="AR53" s="124" t="s">
        <v>56</v>
      </c>
      <c r="AS53" s="126"/>
      <c r="AT53" s="131" t="s">
        <v>321</v>
      </c>
      <c r="AU53" s="124" t="s">
        <v>322</v>
      </c>
      <c r="AV53" s="129" t="s">
        <v>323</v>
      </c>
      <c r="AW53" s="129" t="s">
        <v>324</v>
      </c>
      <c r="AX53" s="126"/>
      <c r="AY53" s="123" t="s">
        <v>370</v>
      </c>
      <c r="AZ53" s="123" t="s">
        <v>326</v>
      </c>
      <c r="BA53" s="123" t="s">
        <v>491</v>
      </c>
      <c r="BB53" s="88" t="s">
        <v>518</v>
      </c>
      <c r="BC53" s="124" t="s">
        <v>290</v>
      </c>
      <c r="BD53" s="126"/>
      <c r="BE53" s="122"/>
      <c r="BF53" s="122"/>
      <c r="BG53" s="122"/>
      <c r="BH53" s="122"/>
      <c r="BI53" s="126"/>
      <c r="BJ53" s="138" t="s">
        <v>329</v>
      </c>
      <c r="BK53" s="124" t="s">
        <v>330</v>
      </c>
      <c r="BL53" s="145" t="s">
        <v>394</v>
      </c>
      <c r="BM53" s="124" t="str">
        <f t="shared" si="1"/>
        <v>Rectangle</v>
      </c>
      <c r="BN53" s="139">
        <v>300</v>
      </c>
      <c r="BO53" s="139">
        <v>600</v>
      </c>
      <c r="BP53" s="124" t="s">
        <v>290</v>
      </c>
      <c r="BQ53" s="140">
        <v>10.5</v>
      </c>
      <c r="BR53" s="124" t="s">
        <v>290</v>
      </c>
      <c r="BS53" s="124" t="s">
        <v>355</v>
      </c>
      <c r="BT53" s="124" t="s">
        <v>395</v>
      </c>
      <c r="BU53" s="124" t="s">
        <v>357</v>
      </c>
      <c r="BV53" s="124" t="s">
        <v>290</v>
      </c>
      <c r="BW53" s="124" t="s">
        <v>290</v>
      </c>
      <c r="BX53" s="124" t="s">
        <v>290</v>
      </c>
      <c r="BY53" s="124" t="s">
        <v>290</v>
      </c>
      <c r="BZ53" s="126"/>
    </row>
    <row r="54" spans="1:78" ht="27">
      <c r="A54" s="121">
        <v>42</v>
      </c>
      <c r="B54" s="122" t="s">
        <v>519</v>
      </c>
      <c r="C54" s="122"/>
      <c r="D54" s="123" t="s">
        <v>309</v>
      </c>
      <c r="E54" s="122"/>
      <c r="F54" s="124" t="s">
        <v>334</v>
      </c>
      <c r="G54" s="125" t="s">
        <v>2</v>
      </c>
      <c r="H54" s="125" t="s">
        <v>287</v>
      </c>
      <c r="I54" s="124" t="s">
        <v>311</v>
      </c>
      <c r="J54" s="124" t="s">
        <v>312</v>
      </c>
      <c r="K54" s="125" t="s">
        <v>290</v>
      </c>
      <c r="L54" s="126"/>
      <c r="M54" s="134" t="str">
        <f>HYPERLINK("./Product Pics/R0F3.jpg")</f>
        <v>./Product Pics/R0F3.jpg</v>
      </c>
      <c r="N54" s="124" t="s">
        <v>520</v>
      </c>
      <c r="O54" s="124" t="s">
        <v>290</v>
      </c>
      <c r="P54" s="124" t="s">
        <v>314</v>
      </c>
      <c r="Q54" s="124">
        <v>1007427</v>
      </c>
      <c r="R54" s="124" t="s">
        <v>521</v>
      </c>
      <c r="S54" s="122"/>
      <c r="T54" s="126"/>
      <c r="U54" s="124" t="s">
        <v>315</v>
      </c>
      <c r="V54" s="124" t="s">
        <v>290</v>
      </c>
      <c r="W54" s="124" t="s">
        <v>316</v>
      </c>
      <c r="X54" s="124" t="s">
        <v>317</v>
      </c>
      <c r="Y54" s="124"/>
      <c r="Z54" s="124"/>
      <c r="AA54" s="124">
        <v>3290.76</v>
      </c>
      <c r="AB54" s="124" t="s">
        <v>318</v>
      </c>
      <c r="AC54" s="129" t="s">
        <v>319</v>
      </c>
      <c r="AD54" s="126"/>
      <c r="AE54" s="135"/>
      <c r="AF54" s="135"/>
      <c r="AG54" s="124" t="s">
        <v>290</v>
      </c>
      <c r="AH54" s="124" t="s">
        <v>290</v>
      </c>
      <c r="AI54" s="124" t="s">
        <v>290</v>
      </c>
      <c r="AJ54" s="122"/>
      <c r="AK54" s="124" t="s">
        <v>320</v>
      </c>
      <c r="AL54" s="124" t="s">
        <v>290</v>
      </c>
      <c r="AM54" s="128"/>
      <c r="AN54" s="124" t="s">
        <v>54</v>
      </c>
      <c r="AO54" s="124" t="s">
        <v>59</v>
      </c>
      <c r="AP54" s="124"/>
      <c r="AQ54" s="124" t="s">
        <v>56</v>
      </c>
      <c r="AR54" s="124" t="s">
        <v>56</v>
      </c>
      <c r="AS54" s="126"/>
      <c r="AT54" s="131" t="s">
        <v>321</v>
      </c>
      <c r="AU54" s="124" t="s">
        <v>322</v>
      </c>
      <c r="AV54" s="129" t="s">
        <v>323</v>
      </c>
      <c r="AW54" s="129" t="s">
        <v>324</v>
      </c>
      <c r="AX54" s="126"/>
      <c r="AY54" s="123" t="s">
        <v>370</v>
      </c>
      <c r="AZ54" s="123" t="s">
        <v>326</v>
      </c>
      <c r="BA54" s="123" t="s">
        <v>522</v>
      </c>
      <c r="BB54" s="124" t="s">
        <v>523</v>
      </c>
      <c r="BC54" s="124" t="s">
        <v>290</v>
      </c>
      <c r="BD54" s="126"/>
      <c r="BE54" s="122"/>
      <c r="BF54" s="122"/>
      <c r="BG54" s="122"/>
      <c r="BH54" s="122"/>
      <c r="BI54" s="126"/>
      <c r="BJ54" s="138" t="s">
        <v>329</v>
      </c>
      <c r="BK54" s="124" t="s">
        <v>524</v>
      </c>
      <c r="BL54" s="128"/>
      <c r="BM54" s="124" t="str">
        <f t="shared" si="1"/>
        <v>Rectangle</v>
      </c>
      <c r="BN54" s="139">
        <v>300</v>
      </c>
      <c r="BO54" s="139">
        <v>600</v>
      </c>
      <c r="BP54" s="124" t="s">
        <v>290</v>
      </c>
      <c r="BQ54" s="140">
        <v>8.5</v>
      </c>
      <c r="BR54" s="124" t="s">
        <v>290</v>
      </c>
      <c r="BS54" s="124" t="s">
        <v>355</v>
      </c>
      <c r="BT54" s="124" t="s">
        <v>356</v>
      </c>
      <c r="BU54" s="124" t="s">
        <v>357</v>
      </c>
      <c r="BV54" s="124" t="s">
        <v>290</v>
      </c>
      <c r="BW54" s="124" t="s">
        <v>290</v>
      </c>
      <c r="BX54" s="124" t="s">
        <v>290</v>
      </c>
      <c r="BY54" s="124" t="s">
        <v>290</v>
      </c>
      <c r="BZ54" s="126"/>
    </row>
    <row r="55" spans="1:78" ht="27">
      <c r="A55" s="121">
        <v>42</v>
      </c>
      <c r="B55" s="122" t="s">
        <v>525</v>
      </c>
      <c r="C55" s="122"/>
      <c r="D55" s="123" t="s">
        <v>309</v>
      </c>
      <c r="E55" s="122"/>
      <c r="F55" s="124" t="s">
        <v>526</v>
      </c>
      <c r="G55" s="125" t="s">
        <v>2</v>
      </c>
      <c r="H55" s="125" t="s">
        <v>287</v>
      </c>
      <c r="I55" s="124" t="s">
        <v>311</v>
      </c>
      <c r="J55" s="124" t="s">
        <v>312</v>
      </c>
      <c r="K55" s="125" t="s">
        <v>290</v>
      </c>
      <c r="L55" s="126"/>
      <c r="M55" s="134" t="str">
        <f>HYPERLINK("./Product Pics/MLV3.jpg")</f>
        <v>./Product Pics/MLV3.jpg</v>
      </c>
      <c r="N55" s="124" t="s">
        <v>527</v>
      </c>
      <c r="O55" s="124" t="s">
        <v>290</v>
      </c>
      <c r="P55" s="124" t="s">
        <v>314</v>
      </c>
      <c r="Q55" s="124">
        <v>2001787</v>
      </c>
      <c r="R55" s="124" t="s">
        <v>290</v>
      </c>
      <c r="S55" s="122"/>
      <c r="T55" s="126"/>
      <c r="U55" s="124" t="s">
        <v>315</v>
      </c>
      <c r="V55" s="124" t="s">
        <v>290</v>
      </c>
      <c r="W55" s="124" t="s">
        <v>316</v>
      </c>
      <c r="X55" s="124" t="s">
        <v>317</v>
      </c>
      <c r="Y55" s="124"/>
      <c r="Z55" s="124"/>
      <c r="AA55" s="124">
        <v>3290.76</v>
      </c>
      <c r="AB55" s="124" t="s">
        <v>318</v>
      </c>
      <c r="AC55" s="129" t="s">
        <v>319</v>
      </c>
      <c r="AD55" s="126"/>
      <c r="AE55" s="135"/>
      <c r="AF55" s="135"/>
      <c r="AG55" s="124" t="s">
        <v>290</v>
      </c>
      <c r="AH55" s="124" t="s">
        <v>290</v>
      </c>
      <c r="AI55" s="124" t="s">
        <v>290</v>
      </c>
      <c r="AJ55" s="122"/>
      <c r="AK55" s="124" t="s">
        <v>320</v>
      </c>
      <c r="AL55" s="124" t="s">
        <v>290</v>
      </c>
      <c r="AM55" s="128"/>
      <c r="AN55" s="124" t="s">
        <v>54</v>
      </c>
      <c r="AO55" s="124" t="s">
        <v>59</v>
      </c>
      <c r="AP55" s="124"/>
      <c r="AQ55" s="124" t="s">
        <v>56</v>
      </c>
      <c r="AR55" s="124" t="s">
        <v>56</v>
      </c>
      <c r="AS55" s="126"/>
      <c r="AT55" s="131" t="s">
        <v>321</v>
      </c>
      <c r="AU55" s="124" t="s">
        <v>322</v>
      </c>
      <c r="AV55" s="129" t="s">
        <v>323</v>
      </c>
      <c r="AW55" s="129" t="s">
        <v>324</v>
      </c>
      <c r="AX55" s="126"/>
      <c r="AY55" s="123" t="s">
        <v>370</v>
      </c>
      <c r="AZ55" s="123" t="s">
        <v>326</v>
      </c>
      <c r="BA55" s="123" t="s">
        <v>528</v>
      </c>
      <c r="BB55" s="124" t="s">
        <v>529</v>
      </c>
      <c r="BC55" s="124" t="s">
        <v>290</v>
      </c>
      <c r="BD55" s="126"/>
      <c r="BE55" s="122"/>
      <c r="BF55" s="122"/>
      <c r="BG55" s="122"/>
      <c r="BH55" s="122"/>
      <c r="BI55" s="126"/>
      <c r="BJ55" s="138" t="s">
        <v>329</v>
      </c>
      <c r="BK55" s="124" t="s">
        <v>524</v>
      </c>
      <c r="BL55" s="145" t="s">
        <v>394</v>
      </c>
      <c r="BM55" s="124" t="str">
        <f t="shared" si="1"/>
        <v>Square</v>
      </c>
      <c r="BN55" s="139">
        <v>600</v>
      </c>
      <c r="BO55" s="139">
        <v>600</v>
      </c>
      <c r="BP55" s="124" t="s">
        <v>290</v>
      </c>
      <c r="BQ55" s="140">
        <v>9.5</v>
      </c>
      <c r="BR55" s="124" t="s">
        <v>290</v>
      </c>
      <c r="BS55" s="124" t="s">
        <v>355</v>
      </c>
      <c r="BT55" s="124" t="s">
        <v>395</v>
      </c>
      <c r="BU55" s="124" t="s">
        <v>357</v>
      </c>
      <c r="BV55" s="124" t="s">
        <v>290</v>
      </c>
      <c r="BW55" s="124" t="s">
        <v>290</v>
      </c>
      <c r="BX55" s="124" t="s">
        <v>290</v>
      </c>
      <c r="BY55" s="124" t="s">
        <v>290</v>
      </c>
      <c r="BZ55" s="126"/>
    </row>
    <row r="56" spans="1:78" ht="27">
      <c r="A56" s="121">
        <v>42</v>
      </c>
      <c r="B56" s="122" t="s">
        <v>530</v>
      </c>
      <c r="C56" s="122"/>
      <c r="D56" s="123" t="s">
        <v>309</v>
      </c>
      <c r="E56" s="122"/>
      <c r="F56" s="124" t="s">
        <v>531</v>
      </c>
      <c r="G56" s="125" t="s">
        <v>2</v>
      </c>
      <c r="H56" s="125" t="s">
        <v>287</v>
      </c>
      <c r="I56" s="124" t="s">
        <v>311</v>
      </c>
      <c r="J56" s="124" t="s">
        <v>312</v>
      </c>
      <c r="K56" s="125" t="s">
        <v>290</v>
      </c>
      <c r="L56" s="126"/>
      <c r="M56" s="134" t="str">
        <f>HYPERLINK("./Product Pics/M64C.jpg")</f>
        <v>./Product Pics/M64C.jpg</v>
      </c>
      <c r="N56" s="124" t="s">
        <v>532</v>
      </c>
      <c r="O56" s="124" t="s">
        <v>290</v>
      </c>
      <c r="P56" s="124" t="s">
        <v>314</v>
      </c>
      <c r="Q56" s="124" t="s">
        <v>290</v>
      </c>
      <c r="R56" s="124" t="s">
        <v>533</v>
      </c>
      <c r="S56" s="122"/>
      <c r="T56" s="126"/>
      <c r="U56" s="124" t="s">
        <v>315</v>
      </c>
      <c r="V56" s="124" t="s">
        <v>290</v>
      </c>
      <c r="W56" s="124" t="s">
        <v>316</v>
      </c>
      <c r="X56" s="124" t="s">
        <v>317</v>
      </c>
      <c r="Y56" s="124"/>
      <c r="Z56" s="124"/>
      <c r="AA56" s="124">
        <v>3290.76</v>
      </c>
      <c r="AB56" s="124" t="s">
        <v>318</v>
      </c>
      <c r="AC56" s="129" t="s">
        <v>319</v>
      </c>
      <c r="AD56" s="126"/>
      <c r="AE56" s="135"/>
      <c r="AF56" s="135"/>
      <c r="AG56" s="124" t="s">
        <v>290</v>
      </c>
      <c r="AH56" s="124" t="s">
        <v>290</v>
      </c>
      <c r="AI56" s="124" t="s">
        <v>290</v>
      </c>
      <c r="AJ56" s="122"/>
      <c r="AK56" s="124" t="s">
        <v>320</v>
      </c>
      <c r="AL56" s="124" t="s">
        <v>290</v>
      </c>
      <c r="AM56" s="128"/>
      <c r="AN56" s="124" t="s">
        <v>54</v>
      </c>
      <c r="AO56" s="124" t="s">
        <v>59</v>
      </c>
      <c r="AP56" s="124"/>
      <c r="AQ56" s="124" t="s">
        <v>56</v>
      </c>
      <c r="AR56" s="124" t="s">
        <v>56</v>
      </c>
      <c r="AS56" s="126"/>
      <c r="AT56" s="131" t="s">
        <v>321</v>
      </c>
      <c r="AU56" s="124" t="s">
        <v>322</v>
      </c>
      <c r="AV56" s="129" t="s">
        <v>323</v>
      </c>
      <c r="AW56" s="129" t="s">
        <v>324</v>
      </c>
      <c r="AX56" s="126"/>
      <c r="AY56" s="123" t="s">
        <v>370</v>
      </c>
      <c r="AZ56" s="123" t="s">
        <v>326</v>
      </c>
      <c r="BA56" s="123" t="s">
        <v>534</v>
      </c>
      <c r="BB56" s="124" t="s">
        <v>535</v>
      </c>
      <c r="BC56" s="124" t="s">
        <v>290</v>
      </c>
      <c r="BD56" s="126"/>
      <c r="BE56" s="122"/>
      <c r="BF56" s="122"/>
      <c r="BG56" s="122"/>
      <c r="BH56" s="122"/>
      <c r="BI56" s="126"/>
      <c r="BJ56" s="138" t="s">
        <v>329</v>
      </c>
      <c r="BK56" s="124" t="s">
        <v>524</v>
      </c>
      <c r="BL56" s="145" t="s">
        <v>394</v>
      </c>
      <c r="BM56" s="124" t="str">
        <f t="shared" si="1"/>
        <v>Square</v>
      </c>
      <c r="BN56" s="139">
        <v>600</v>
      </c>
      <c r="BO56" s="139">
        <v>600</v>
      </c>
      <c r="BP56" s="124" t="s">
        <v>290</v>
      </c>
      <c r="BQ56" s="140">
        <v>11</v>
      </c>
      <c r="BR56" s="124" t="s">
        <v>290</v>
      </c>
      <c r="BS56" s="124" t="s">
        <v>355</v>
      </c>
      <c r="BT56" s="124" t="s">
        <v>356</v>
      </c>
      <c r="BU56" s="124" t="s">
        <v>357</v>
      </c>
      <c r="BV56" s="124" t="s">
        <v>290</v>
      </c>
      <c r="BW56" s="124" t="s">
        <v>290</v>
      </c>
      <c r="BX56" s="124" t="s">
        <v>290</v>
      </c>
      <c r="BY56" s="124" t="s">
        <v>290</v>
      </c>
      <c r="BZ56" s="126"/>
    </row>
    <row r="57" spans="1:78" ht="25.5">
      <c r="A57" s="121">
        <v>42</v>
      </c>
      <c r="B57" s="122" t="s">
        <v>536</v>
      </c>
      <c r="C57" s="122"/>
      <c r="D57" s="123" t="s">
        <v>309</v>
      </c>
      <c r="E57" s="122"/>
      <c r="F57" s="124" t="s">
        <v>537</v>
      </c>
      <c r="G57" s="125" t="s">
        <v>2</v>
      </c>
      <c r="H57" s="125" t="s">
        <v>287</v>
      </c>
      <c r="I57" s="124" t="s">
        <v>311</v>
      </c>
      <c r="J57" s="124" t="s">
        <v>312</v>
      </c>
      <c r="K57" s="125" t="s">
        <v>290</v>
      </c>
      <c r="L57" s="126"/>
      <c r="M57" s="134" t="str">
        <f>HYPERLINK("./Product Pics/MJKV.jpg")</f>
        <v>./Product Pics/MJKV.jpg</v>
      </c>
      <c r="N57" s="124" t="s">
        <v>538</v>
      </c>
      <c r="O57" s="124" t="s">
        <v>290</v>
      </c>
      <c r="P57" s="124" t="s">
        <v>314</v>
      </c>
      <c r="Q57" s="124">
        <v>2003603</v>
      </c>
      <c r="R57" s="124" t="s">
        <v>539</v>
      </c>
      <c r="S57" s="122"/>
      <c r="T57" s="126"/>
      <c r="U57" s="124" t="s">
        <v>315</v>
      </c>
      <c r="V57" s="124" t="s">
        <v>290</v>
      </c>
      <c r="W57" s="124" t="s">
        <v>316</v>
      </c>
      <c r="X57" s="124" t="s">
        <v>317</v>
      </c>
      <c r="Y57" s="124"/>
      <c r="Z57" s="124"/>
      <c r="AA57" s="124">
        <v>3290.76</v>
      </c>
      <c r="AB57" s="124" t="s">
        <v>318</v>
      </c>
      <c r="AC57" s="129" t="s">
        <v>319</v>
      </c>
      <c r="AD57" s="126"/>
      <c r="AE57" s="135"/>
      <c r="AF57" s="135"/>
      <c r="AG57" s="124" t="s">
        <v>290</v>
      </c>
      <c r="AH57" s="124" t="s">
        <v>290</v>
      </c>
      <c r="AI57" s="124" t="s">
        <v>290</v>
      </c>
      <c r="AJ57" s="122"/>
      <c r="AK57" s="124" t="s">
        <v>320</v>
      </c>
      <c r="AL57" s="124" t="s">
        <v>290</v>
      </c>
      <c r="AM57" s="128"/>
      <c r="AN57" s="124" t="s">
        <v>54</v>
      </c>
      <c r="AO57" s="124" t="s">
        <v>59</v>
      </c>
      <c r="AP57" s="124"/>
      <c r="AQ57" s="124" t="s">
        <v>56</v>
      </c>
      <c r="AR57" s="124" t="s">
        <v>56</v>
      </c>
      <c r="AS57" s="126"/>
      <c r="AT57" s="131" t="s">
        <v>321</v>
      </c>
      <c r="AU57" s="124" t="s">
        <v>322</v>
      </c>
      <c r="AV57" s="129" t="s">
        <v>323</v>
      </c>
      <c r="AW57" s="129" t="s">
        <v>324</v>
      </c>
      <c r="AX57" s="126"/>
      <c r="AY57" s="123" t="s">
        <v>370</v>
      </c>
      <c r="AZ57" s="123" t="s">
        <v>326</v>
      </c>
      <c r="BA57" s="123" t="s">
        <v>540</v>
      </c>
      <c r="BB57" s="124" t="s">
        <v>541</v>
      </c>
      <c r="BC57" s="124" t="s">
        <v>290</v>
      </c>
      <c r="BD57" s="126"/>
      <c r="BE57" s="122"/>
      <c r="BF57" s="122"/>
      <c r="BG57" s="122"/>
      <c r="BH57" s="122"/>
      <c r="BI57" s="126"/>
      <c r="BJ57" s="138" t="s">
        <v>329</v>
      </c>
      <c r="BK57" s="124" t="s">
        <v>330</v>
      </c>
      <c r="BL57" s="128"/>
      <c r="BM57" s="124" t="str">
        <f t="shared" si="1"/>
        <v>Rectangle</v>
      </c>
      <c r="BN57" s="139">
        <v>180</v>
      </c>
      <c r="BO57" s="139">
        <v>360</v>
      </c>
      <c r="BP57" s="124" t="s">
        <v>290</v>
      </c>
      <c r="BQ57" s="140">
        <v>9</v>
      </c>
      <c r="BR57" s="124" t="s">
        <v>290</v>
      </c>
      <c r="BS57" s="124" t="s">
        <v>542</v>
      </c>
      <c r="BT57" s="124" t="s">
        <v>290</v>
      </c>
      <c r="BU57" s="124" t="s">
        <v>332</v>
      </c>
      <c r="BV57" s="124" t="s">
        <v>290</v>
      </c>
      <c r="BW57" s="124" t="s">
        <v>290</v>
      </c>
      <c r="BX57" s="124" t="s">
        <v>290</v>
      </c>
      <c r="BY57" s="124" t="s">
        <v>290</v>
      </c>
      <c r="BZ57" s="126"/>
    </row>
    <row r="58" spans="1:78" ht="27">
      <c r="A58" s="121">
        <v>42</v>
      </c>
      <c r="B58" s="122" t="s">
        <v>543</v>
      </c>
      <c r="C58" s="122"/>
      <c r="D58" s="123" t="s">
        <v>309</v>
      </c>
      <c r="E58" s="122"/>
      <c r="F58" s="124" t="s">
        <v>544</v>
      </c>
      <c r="G58" s="125" t="s">
        <v>2</v>
      </c>
      <c r="H58" s="125" t="s">
        <v>287</v>
      </c>
      <c r="I58" s="124" t="s">
        <v>311</v>
      </c>
      <c r="J58" s="124" t="s">
        <v>312</v>
      </c>
      <c r="K58" s="125" t="s">
        <v>290</v>
      </c>
      <c r="L58" s="126"/>
      <c r="M58" s="134" t="str">
        <f>HYPERLINK("./Product Pics/MLRX.jpg")</f>
        <v>./Product Pics/MLRX.jpg</v>
      </c>
      <c r="N58" s="147" t="s">
        <v>545</v>
      </c>
      <c r="O58" s="124" t="s">
        <v>290</v>
      </c>
      <c r="P58" s="124" t="s">
        <v>314</v>
      </c>
      <c r="Q58" s="124">
        <v>2005602</v>
      </c>
      <c r="R58" s="124" t="s">
        <v>290</v>
      </c>
      <c r="S58" s="122"/>
      <c r="T58" s="126"/>
      <c r="U58" s="124" t="s">
        <v>315</v>
      </c>
      <c r="V58" s="124" t="s">
        <v>290</v>
      </c>
      <c r="W58" s="124" t="s">
        <v>316</v>
      </c>
      <c r="X58" s="124" t="s">
        <v>317</v>
      </c>
      <c r="Y58" s="124"/>
      <c r="Z58" s="124"/>
      <c r="AA58" s="124">
        <v>3290.76</v>
      </c>
      <c r="AB58" s="124" t="s">
        <v>318</v>
      </c>
      <c r="AC58" s="129" t="s">
        <v>319</v>
      </c>
      <c r="AD58" s="126"/>
      <c r="AE58" s="135"/>
      <c r="AF58" s="135"/>
      <c r="AG58" s="124" t="s">
        <v>290</v>
      </c>
      <c r="AH58" s="124" t="s">
        <v>290</v>
      </c>
      <c r="AI58" s="124" t="s">
        <v>290</v>
      </c>
      <c r="AJ58" s="122"/>
      <c r="AK58" s="124" t="s">
        <v>320</v>
      </c>
      <c r="AL58" s="124" t="s">
        <v>290</v>
      </c>
      <c r="AM58" s="128"/>
      <c r="AN58" s="124" t="s">
        <v>54</v>
      </c>
      <c r="AO58" s="124" t="s">
        <v>59</v>
      </c>
      <c r="AP58" s="124"/>
      <c r="AQ58" s="124" t="s">
        <v>56</v>
      </c>
      <c r="AR58" s="124" t="s">
        <v>56</v>
      </c>
      <c r="AS58" s="126"/>
      <c r="AT58" s="131" t="s">
        <v>321</v>
      </c>
      <c r="AU58" s="124" t="s">
        <v>322</v>
      </c>
      <c r="AV58" s="129" t="s">
        <v>323</v>
      </c>
      <c r="AW58" s="129" t="s">
        <v>324</v>
      </c>
      <c r="AX58" s="126"/>
      <c r="AY58" s="123" t="s">
        <v>370</v>
      </c>
      <c r="AZ58" s="123" t="s">
        <v>326</v>
      </c>
      <c r="BA58" s="123" t="s">
        <v>546</v>
      </c>
      <c r="BB58" s="147" t="s">
        <v>547</v>
      </c>
      <c r="BC58" s="124" t="s">
        <v>290</v>
      </c>
      <c r="BD58" s="126"/>
      <c r="BE58" s="122"/>
      <c r="BF58" s="122"/>
      <c r="BG58" s="122"/>
      <c r="BH58" s="122"/>
      <c r="BI58" s="126"/>
      <c r="BJ58" s="138" t="s">
        <v>329</v>
      </c>
      <c r="BK58" s="124" t="s">
        <v>330</v>
      </c>
      <c r="BL58" s="128"/>
      <c r="BM58" s="124" t="str">
        <f t="shared" si="1"/>
        <v>Square</v>
      </c>
      <c r="BN58" s="148">
        <v>600</v>
      </c>
      <c r="BO58" s="148">
        <v>600</v>
      </c>
      <c r="BP58" s="124" t="s">
        <v>290</v>
      </c>
      <c r="BQ58" s="140">
        <v>9.5</v>
      </c>
      <c r="BR58" s="124" t="s">
        <v>290</v>
      </c>
      <c r="BS58" s="124" t="s">
        <v>355</v>
      </c>
      <c r="BT58" s="124"/>
      <c r="BU58" s="124" t="s">
        <v>357</v>
      </c>
      <c r="BV58" s="124" t="s">
        <v>290</v>
      </c>
      <c r="BW58" s="124" t="s">
        <v>290</v>
      </c>
      <c r="BX58" s="124" t="s">
        <v>290</v>
      </c>
      <c r="BY58" s="124" t="s">
        <v>290</v>
      </c>
      <c r="BZ58" s="126"/>
    </row>
    <row r="59" spans="1:78" ht="27">
      <c r="A59" s="121">
        <v>42</v>
      </c>
      <c r="B59" s="122" t="s">
        <v>548</v>
      </c>
      <c r="C59" s="122"/>
      <c r="D59" s="123" t="s">
        <v>309</v>
      </c>
      <c r="E59" s="122"/>
      <c r="F59" s="124" t="s">
        <v>549</v>
      </c>
      <c r="G59" s="125" t="s">
        <v>2</v>
      </c>
      <c r="H59" s="125" t="s">
        <v>287</v>
      </c>
      <c r="I59" s="124" t="s">
        <v>311</v>
      </c>
      <c r="J59" s="124" t="s">
        <v>312</v>
      </c>
      <c r="K59" s="125" t="s">
        <v>290</v>
      </c>
      <c r="L59" s="126"/>
      <c r="M59" s="134" t="str">
        <f>HYPERLINK("./Product Pics/M6D2.jpg")</f>
        <v>./Product Pics/M6D2.jpg</v>
      </c>
      <c r="N59" s="124" t="s">
        <v>550</v>
      </c>
      <c r="O59" s="124" t="s">
        <v>290</v>
      </c>
      <c r="P59" s="124" t="s">
        <v>314</v>
      </c>
      <c r="Q59" s="124">
        <v>2005601</v>
      </c>
      <c r="R59" s="124" t="s">
        <v>290</v>
      </c>
      <c r="S59" s="122"/>
      <c r="T59" s="126"/>
      <c r="U59" s="124" t="s">
        <v>315</v>
      </c>
      <c r="V59" s="124" t="s">
        <v>290</v>
      </c>
      <c r="W59" s="124" t="s">
        <v>316</v>
      </c>
      <c r="X59" s="124" t="s">
        <v>317</v>
      </c>
      <c r="Y59" s="124"/>
      <c r="Z59" s="124"/>
      <c r="AA59" s="124">
        <v>3290.76</v>
      </c>
      <c r="AB59" s="124" t="s">
        <v>318</v>
      </c>
      <c r="AC59" s="129" t="s">
        <v>319</v>
      </c>
      <c r="AD59" s="126"/>
      <c r="AE59" s="135"/>
      <c r="AF59" s="135"/>
      <c r="AG59" s="124" t="s">
        <v>290</v>
      </c>
      <c r="AH59" s="124" t="s">
        <v>290</v>
      </c>
      <c r="AI59" s="124" t="s">
        <v>290</v>
      </c>
      <c r="AJ59" s="122"/>
      <c r="AK59" s="124" t="s">
        <v>320</v>
      </c>
      <c r="AL59" s="124" t="s">
        <v>290</v>
      </c>
      <c r="AM59" s="128"/>
      <c r="AN59" s="124" t="s">
        <v>54</v>
      </c>
      <c r="AO59" s="124" t="s">
        <v>59</v>
      </c>
      <c r="AP59" s="124"/>
      <c r="AQ59" s="124" t="s">
        <v>56</v>
      </c>
      <c r="AR59" s="124" t="s">
        <v>56</v>
      </c>
      <c r="AS59" s="126"/>
      <c r="AT59" s="131" t="s">
        <v>321</v>
      </c>
      <c r="AU59" s="124" t="s">
        <v>322</v>
      </c>
      <c r="AV59" s="129" t="s">
        <v>323</v>
      </c>
      <c r="AW59" s="129" t="s">
        <v>324</v>
      </c>
      <c r="AX59" s="126"/>
      <c r="AY59" s="123" t="s">
        <v>370</v>
      </c>
      <c r="AZ59" s="123" t="s">
        <v>326</v>
      </c>
      <c r="BA59" s="123" t="s">
        <v>551</v>
      </c>
      <c r="BB59" s="147" t="s">
        <v>552</v>
      </c>
      <c r="BC59" s="124" t="s">
        <v>290</v>
      </c>
      <c r="BD59" s="126"/>
      <c r="BE59" s="122"/>
      <c r="BF59" s="122"/>
      <c r="BG59" s="122"/>
      <c r="BH59" s="122"/>
      <c r="BI59" s="126"/>
      <c r="BJ59" s="138" t="s">
        <v>329</v>
      </c>
      <c r="BK59" s="124" t="s">
        <v>330</v>
      </c>
      <c r="BL59" s="128"/>
      <c r="BM59" s="124" t="str">
        <f t="shared" si="1"/>
        <v>Square</v>
      </c>
      <c r="BN59" s="148">
        <v>333</v>
      </c>
      <c r="BO59" s="148">
        <v>333</v>
      </c>
      <c r="BP59" s="124" t="s">
        <v>290</v>
      </c>
      <c r="BQ59" s="140">
        <v>10</v>
      </c>
      <c r="BR59" s="124" t="s">
        <v>290</v>
      </c>
      <c r="BS59" s="124" t="s">
        <v>355</v>
      </c>
      <c r="BT59" s="124" t="s">
        <v>356</v>
      </c>
      <c r="BU59" s="124" t="s">
        <v>357</v>
      </c>
      <c r="BV59" s="124" t="s">
        <v>290</v>
      </c>
      <c r="BW59" s="124" t="s">
        <v>290</v>
      </c>
      <c r="BX59" s="124" t="s">
        <v>290</v>
      </c>
      <c r="BY59" s="124" t="s">
        <v>290</v>
      </c>
      <c r="BZ59" s="126"/>
    </row>
    <row r="60" spans="1:78" ht="27">
      <c r="A60" s="121">
        <v>42</v>
      </c>
      <c r="B60" s="122" t="s">
        <v>553</v>
      </c>
      <c r="C60" s="122"/>
      <c r="D60" s="123" t="s">
        <v>309</v>
      </c>
      <c r="E60" s="122"/>
      <c r="F60" s="124" t="s">
        <v>554</v>
      </c>
      <c r="G60" s="125" t="s">
        <v>2</v>
      </c>
      <c r="H60" s="125" t="s">
        <v>287</v>
      </c>
      <c r="I60" s="124" t="s">
        <v>311</v>
      </c>
      <c r="J60" s="124" t="s">
        <v>312</v>
      </c>
      <c r="K60" s="125" t="s">
        <v>290</v>
      </c>
      <c r="L60" s="126"/>
      <c r="M60" s="134" t="str">
        <f>HYPERLINK("./Product Pics/M3Z5.jpg")</f>
        <v>./Product Pics/M3Z5.jpg</v>
      </c>
      <c r="N60" s="124" t="s">
        <v>555</v>
      </c>
      <c r="O60" s="124" t="s">
        <v>290</v>
      </c>
      <c r="P60" s="124" t="s">
        <v>314</v>
      </c>
      <c r="Q60" s="124">
        <v>2001299</v>
      </c>
      <c r="R60" s="124" t="s">
        <v>290</v>
      </c>
      <c r="S60" s="122"/>
      <c r="T60" s="126"/>
      <c r="U60" s="124" t="s">
        <v>315</v>
      </c>
      <c r="V60" s="124" t="s">
        <v>290</v>
      </c>
      <c r="W60" s="124" t="s">
        <v>316</v>
      </c>
      <c r="X60" s="124" t="s">
        <v>317</v>
      </c>
      <c r="Y60" s="124"/>
      <c r="Z60" s="124"/>
      <c r="AA60" s="124">
        <v>3290.76</v>
      </c>
      <c r="AB60" s="124" t="s">
        <v>318</v>
      </c>
      <c r="AC60" s="129" t="s">
        <v>319</v>
      </c>
      <c r="AD60" s="126"/>
      <c r="AE60" s="135"/>
      <c r="AF60" s="135"/>
      <c r="AG60" s="124" t="s">
        <v>290</v>
      </c>
      <c r="AH60" s="124" t="s">
        <v>290</v>
      </c>
      <c r="AI60" s="124" t="s">
        <v>290</v>
      </c>
      <c r="AJ60" s="122"/>
      <c r="AK60" s="124" t="s">
        <v>320</v>
      </c>
      <c r="AL60" s="124" t="s">
        <v>290</v>
      </c>
      <c r="AM60" s="128"/>
      <c r="AN60" s="124" t="s">
        <v>54</v>
      </c>
      <c r="AO60" s="124" t="s">
        <v>59</v>
      </c>
      <c r="AP60" s="124"/>
      <c r="AQ60" s="124" t="s">
        <v>56</v>
      </c>
      <c r="AR60" s="124" t="s">
        <v>56</v>
      </c>
      <c r="AS60" s="126"/>
      <c r="AT60" s="131" t="s">
        <v>321</v>
      </c>
      <c r="AU60" s="124" t="s">
        <v>322</v>
      </c>
      <c r="AV60" s="129" t="s">
        <v>323</v>
      </c>
      <c r="AW60" s="129" t="s">
        <v>324</v>
      </c>
      <c r="AX60" s="126"/>
      <c r="AY60" s="123" t="s">
        <v>370</v>
      </c>
      <c r="AZ60" s="123" t="s">
        <v>326</v>
      </c>
      <c r="BA60" s="123" t="s">
        <v>556</v>
      </c>
      <c r="BB60" s="124" t="s">
        <v>557</v>
      </c>
      <c r="BC60" s="124" t="s">
        <v>290</v>
      </c>
      <c r="BD60" s="126"/>
      <c r="BE60" s="122"/>
      <c r="BF60" s="122"/>
      <c r="BG60" s="122"/>
      <c r="BH60" s="122"/>
      <c r="BI60" s="126"/>
      <c r="BJ60" s="138" t="s">
        <v>329</v>
      </c>
      <c r="BK60" s="124" t="s">
        <v>330</v>
      </c>
      <c r="BL60" s="128"/>
      <c r="BM60" s="124" t="str">
        <f t="shared" si="1"/>
        <v>Square</v>
      </c>
      <c r="BN60" s="139">
        <v>333</v>
      </c>
      <c r="BO60" s="139">
        <v>333</v>
      </c>
      <c r="BP60" s="124" t="s">
        <v>290</v>
      </c>
      <c r="BQ60" s="140">
        <v>6</v>
      </c>
      <c r="BR60" s="124" t="s">
        <v>290</v>
      </c>
      <c r="BS60" s="124" t="s">
        <v>355</v>
      </c>
      <c r="BT60" s="124" t="s">
        <v>356</v>
      </c>
      <c r="BU60" s="124" t="s">
        <v>332</v>
      </c>
      <c r="BV60" s="124" t="s">
        <v>290</v>
      </c>
      <c r="BW60" s="124" t="s">
        <v>290</v>
      </c>
      <c r="BX60" s="124" t="s">
        <v>290</v>
      </c>
      <c r="BY60" s="124" t="s">
        <v>290</v>
      </c>
      <c r="BZ60" s="126"/>
    </row>
    <row r="61" spans="1:78">
      <c r="A61" s="121">
        <v>43</v>
      </c>
      <c r="B61" s="122" t="s">
        <v>558</v>
      </c>
      <c r="C61" s="122"/>
      <c r="D61" s="123" t="s">
        <v>309</v>
      </c>
      <c r="E61" s="122"/>
      <c r="F61" s="124" t="s">
        <v>559</v>
      </c>
      <c r="G61" s="125" t="s">
        <v>2</v>
      </c>
      <c r="H61" s="125" t="s">
        <v>287</v>
      </c>
      <c r="I61" s="124" t="s">
        <v>311</v>
      </c>
      <c r="J61" s="124" t="s">
        <v>312</v>
      </c>
      <c r="K61" s="125" t="s">
        <v>290</v>
      </c>
      <c r="L61" s="126"/>
      <c r="M61" s="127"/>
      <c r="N61" s="124" t="s">
        <v>560</v>
      </c>
      <c r="O61" s="124" t="s">
        <v>290</v>
      </c>
      <c r="P61" s="124" t="s">
        <v>314</v>
      </c>
      <c r="Q61" s="124" t="s">
        <v>290</v>
      </c>
      <c r="R61" s="124" t="s">
        <v>290</v>
      </c>
      <c r="S61" s="122"/>
      <c r="T61" s="126"/>
      <c r="U61" s="124" t="s">
        <v>315</v>
      </c>
      <c r="V61" s="124" t="s">
        <v>290</v>
      </c>
      <c r="W61" s="124" t="s">
        <v>561</v>
      </c>
      <c r="X61" s="124" t="s">
        <v>562</v>
      </c>
      <c r="Y61" s="124"/>
      <c r="Z61" s="124"/>
      <c r="AA61" s="124">
        <v>860.76</v>
      </c>
      <c r="AB61" s="124" t="s">
        <v>318</v>
      </c>
      <c r="AC61" s="129" t="s">
        <v>319</v>
      </c>
      <c r="AD61" s="126"/>
      <c r="AE61" s="135"/>
      <c r="AF61" s="135"/>
      <c r="AG61" s="124" t="s">
        <v>290</v>
      </c>
      <c r="AH61" s="124" t="s">
        <v>290</v>
      </c>
      <c r="AI61" s="124" t="s">
        <v>290</v>
      </c>
      <c r="AJ61" s="122"/>
      <c r="AK61" s="124" t="s">
        <v>320</v>
      </c>
      <c r="AL61" s="124" t="s">
        <v>290</v>
      </c>
      <c r="AM61" s="128"/>
      <c r="AN61" s="124" t="s">
        <v>54</v>
      </c>
      <c r="AO61" s="124" t="s">
        <v>59</v>
      </c>
      <c r="AP61" s="124"/>
      <c r="AQ61" s="124" t="s">
        <v>56</v>
      </c>
      <c r="AR61" s="124" t="s">
        <v>56</v>
      </c>
      <c r="AS61" s="126"/>
      <c r="AT61" s="131" t="s">
        <v>321</v>
      </c>
      <c r="AU61" s="124" t="s">
        <v>322</v>
      </c>
      <c r="AV61" s="129" t="s">
        <v>323</v>
      </c>
      <c r="AW61" s="129" t="s">
        <v>324</v>
      </c>
      <c r="AX61" s="126"/>
      <c r="AY61" s="141" t="s">
        <v>563</v>
      </c>
      <c r="AZ61" s="149"/>
      <c r="BA61" s="123" t="s">
        <v>564</v>
      </c>
      <c r="BB61" s="127"/>
      <c r="BC61" s="124" t="s">
        <v>290</v>
      </c>
      <c r="BD61" s="126"/>
      <c r="BE61" s="122"/>
      <c r="BF61" s="122"/>
      <c r="BG61" s="122"/>
      <c r="BH61" s="122"/>
      <c r="BI61" s="126"/>
      <c r="BJ61" s="138" t="s">
        <v>329</v>
      </c>
      <c r="BK61" s="124" t="s">
        <v>330</v>
      </c>
      <c r="BL61" s="128"/>
      <c r="BM61" s="124" t="str">
        <f t="shared" si="1"/>
        <v>Square</v>
      </c>
      <c r="BN61" s="139">
        <v>600</v>
      </c>
      <c r="BO61" s="139">
        <v>600</v>
      </c>
      <c r="BP61" s="124" t="s">
        <v>290</v>
      </c>
      <c r="BQ61" s="140">
        <v>6</v>
      </c>
      <c r="BR61" s="124" t="s">
        <v>290</v>
      </c>
      <c r="BS61" s="124"/>
      <c r="BT61" s="124"/>
      <c r="BU61" s="124"/>
      <c r="BV61" s="124" t="s">
        <v>290</v>
      </c>
      <c r="BW61" s="124" t="s">
        <v>290</v>
      </c>
      <c r="BX61" s="124" t="s">
        <v>290</v>
      </c>
      <c r="BY61" s="124" t="s">
        <v>290</v>
      </c>
      <c r="BZ61" s="126"/>
    </row>
    <row r="62" spans="1:78">
      <c r="A62" s="121">
        <v>44</v>
      </c>
      <c r="B62" s="122" t="s">
        <v>565</v>
      </c>
      <c r="C62" s="122"/>
      <c r="D62" s="123" t="s">
        <v>309</v>
      </c>
      <c r="E62" s="122"/>
      <c r="F62" s="124" t="s">
        <v>566</v>
      </c>
      <c r="G62" s="125" t="s">
        <v>2</v>
      </c>
      <c r="H62" s="125" t="s">
        <v>287</v>
      </c>
      <c r="I62" s="124" t="s">
        <v>311</v>
      </c>
      <c r="J62" s="124" t="s">
        <v>312</v>
      </c>
      <c r="K62" s="125" t="s">
        <v>290</v>
      </c>
      <c r="L62" s="126"/>
      <c r="M62" s="127"/>
      <c r="N62" s="124" t="s">
        <v>567</v>
      </c>
      <c r="O62" s="124" t="s">
        <v>290</v>
      </c>
      <c r="P62" s="124" t="s">
        <v>314</v>
      </c>
      <c r="Q62" s="124" t="s">
        <v>290</v>
      </c>
      <c r="R62" s="124" t="s">
        <v>290</v>
      </c>
      <c r="S62" s="122"/>
      <c r="T62" s="126"/>
      <c r="U62" s="124" t="s">
        <v>315</v>
      </c>
      <c r="V62" s="124" t="s">
        <v>290</v>
      </c>
      <c r="W62" s="124" t="s">
        <v>561</v>
      </c>
      <c r="X62" s="124" t="s">
        <v>562</v>
      </c>
      <c r="Y62" s="124"/>
      <c r="Z62" s="124"/>
      <c r="AA62" s="124">
        <v>1847.88</v>
      </c>
      <c r="AB62" s="124" t="s">
        <v>318</v>
      </c>
      <c r="AC62" s="129" t="s">
        <v>319</v>
      </c>
      <c r="AD62" s="126"/>
      <c r="AE62" s="135"/>
      <c r="AF62" s="135"/>
      <c r="AG62" s="124" t="s">
        <v>290</v>
      </c>
      <c r="AH62" s="124" t="s">
        <v>290</v>
      </c>
      <c r="AI62" s="124" t="s">
        <v>290</v>
      </c>
      <c r="AJ62" s="122"/>
      <c r="AK62" s="124" t="s">
        <v>320</v>
      </c>
      <c r="AL62" s="124" t="s">
        <v>290</v>
      </c>
      <c r="AM62" s="128"/>
      <c r="AN62" s="124" t="s">
        <v>54</v>
      </c>
      <c r="AO62" s="124" t="s">
        <v>59</v>
      </c>
      <c r="AP62" s="124"/>
      <c r="AQ62" s="124" t="s">
        <v>56</v>
      </c>
      <c r="AR62" s="124" t="s">
        <v>56</v>
      </c>
      <c r="AS62" s="126"/>
      <c r="AT62" s="131" t="s">
        <v>321</v>
      </c>
      <c r="AU62" s="124" t="s">
        <v>322</v>
      </c>
      <c r="AV62" s="129" t="s">
        <v>323</v>
      </c>
      <c r="AW62" s="129" t="s">
        <v>324</v>
      </c>
      <c r="AX62" s="126"/>
      <c r="AY62" s="149" t="s">
        <v>568</v>
      </c>
      <c r="AZ62" s="149"/>
      <c r="BA62" s="123" t="s">
        <v>564</v>
      </c>
      <c r="BB62" s="127"/>
      <c r="BC62" s="124" t="s">
        <v>290</v>
      </c>
      <c r="BD62" s="126"/>
      <c r="BE62" s="122"/>
      <c r="BF62" s="122"/>
      <c r="BG62" s="122"/>
      <c r="BH62" s="122"/>
      <c r="BI62" s="126"/>
      <c r="BJ62" s="138" t="s">
        <v>329</v>
      </c>
      <c r="BK62" s="124" t="s">
        <v>330</v>
      </c>
      <c r="BL62" s="128"/>
      <c r="BM62" s="124" t="str">
        <f t="shared" si="1"/>
        <v>Square</v>
      </c>
      <c r="BN62" s="139">
        <v>100</v>
      </c>
      <c r="BO62" s="139">
        <v>100</v>
      </c>
      <c r="BP62" s="124" t="s">
        <v>290</v>
      </c>
      <c r="BQ62" s="140">
        <v>6</v>
      </c>
      <c r="BR62" s="124" t="s">
        <v>290</v>
      </c>
      <c r="BS62" s="124"/>
      <c r="BT62" s="124"/>
      <c r="BU62" s="124"/>
      <c r="BV62" s="124" t="s">
        <v>290</v>
      </c>
      <c r="BW62" s="124" t="s">
        <v>290</v>
      </c>
      <c r="BX62" s="124" t="s">
        <v>290</v>
      </c>
      <c r="BY62" s="124" t="s">
        <v>290</v>
      </c>
      <c r="BZ62" s="126"/>
    </row>
    <row r="63" spans="1:78">
      <c r="A63" s="121">
        <v>45</v>
      </c>
      <c r="B63" s="122" t="s">
        <v>569</v>
      </c>
      <c r="C63" s="122"/>
      <c r="D63" s="123" t="s">
        <v>309</v>
      </c>
      <c r="E63" s="122"/>
      <c r="F63" s="124" t="s">
        <v>570</v>
      </c>
      <c r="G63" s="125" t="s">
        <v>2</v>
      </c>
      <c r="H63" s="125" t="s">
        <v>287</v>
      </c>
      <c r="I63" s="124" t="s">
        <v>311</v>
      </c>
      <c r="J63" s="124" t="s">
        <v>312</v>
      </c>
      <c r="K63" s="125" t="s">
        <v>290</v>
      </c>
      <c r="L63" s="126"/>
      <c r="M63" s="127"/>
      <c r="N63" s="124" t="s">
        <v>571</v>
      </c>
      <c r="O63" s="124" t="s">
        <v>290</v>
      </c>
      <c r="P63" s="124" t="s">
        <v>314</v>
      </c>
      <c r="Q63" s="121">
        <v>60482</v>
      </c>
      <c r="R63" s="124" t="s">
        <v>290</v>
      </c>
      <c r="S63" s="122"/>
      <c r="T63" s="126"/>
      <c r="U63" s="124" t="s">
        <v>315</v>
      </c>
      <c r="V63" s="124" t="s">
        <v>290</v>
      </c>
      <c r="W63" s="124" t="s">
        <v>561</v>
      </c>
      <c r="X63" s="124" t="s">
        <v>562</v>
      </c>
      <c r="Y63" s="124"/>
      <c r="Z63" s="124"/>
      <c r="AA63" s="124">
        <v>831.6</v>
      </c>
      <c r="AB63" s="124" t="s">
        <v>318</v>
      </c>
      <c r="AC63" s="129" t="s">
        <v>319</v>
      </c>
      <c r="AD63" s="126"/>
      <c r="AE63" s="135"/>
      <c r="AF63" s="135"/>
      <c r="AG63" s="124" t="s">
        <v>290</v>
      </c>
      <c r="AH63" s="124" t="s">
        <v>290</v>
      </c>
      <c r="AI63" s="124" t="s">
        <v>290</v>
      </c>
      <c r="AJ63" s="122"/>
      <c r="AK63" s="124" t="s">
        <v>320</v>
      </c>
      <c r="AL63" s="124" t="s">
        <v>290</v>
      </c>
      <c r="AM63" s="128"/>
      <c r="AN63" s="124" t="s">
        <v>54</v>
      </c>
      <c r="AO63" s="124" t="s">
        <v>59</v>
      </c>
      <c r="AP63" s="124"/>
      <c r="AQ63" s="124" t="s">
        <v>56</v>
      </c>
      <c r="AR63" s="124" t="s">
        <v>56</v>
      </c>
      <c r="AS63" s="126"/>
      <c r="AT63" s="131" t="s">
        <v>321</v>
      </c>
      <c r="AU63" s="124" t="s">
        <v>322</v>
      </c>
      <c r="AV63" s="129" t="s">
        <v>323</v>
      </c>
      <c r="AW63" s="129" t="s">
        <v>324</v>
      </c>
      <c r="AX63" s="126"/>
      <c r="AY63" s="149" t="s">
        <v>568</v>
      </c>
      <c r="AZ63" s="149"/>
      <c r="BA63" s="123" t="s">
        <v>564</v>
      </c>
      <c r="BB63" s="127"/>
      <c r="BC63" s="124" t="s">
        <v>290</v>
      </c>
      <c r="BD63" s="126"/>
      <c r="BE63" s="122"/>
      <c r="BF63" s="122"/>
      <c r="BG63" s="122"/>
      <c r="BH63" s="122"/>
      <c r="BI63" s="126"/>
      <c r="BJ63" s="138" t="s">
        <v>329</v>
      </c>
      <c r="BK63" s="124" t="s">
        <v>330</v>
      </c>
      <c r="BL63" s="128"/>
      <c r="BM63" s="124" t="str">
        <f t="shared" si="1"/>
        <v>Square</v>
      </c>
      <c r="BN63" s="139">
        <v>100</v>
      </c>
      <c r="BO63" s="139">
        <v>100</v>
      </c>
      <c r="BP63" s="124" t="s">
        <v>290</v>
      </c>
      <c r="BQ63" s="140">
        <v>6</v>
      </c>
      <c r="BR63" s="124" t="s">
        <v>290</v>
      </c>
      <c r="BS63" s="124"/>
      <c r="BT63" s="124"/>
      <c r="BU63" s="124"/>
      <c r="BV63" s="124" t="s">
        <v>290</v>
      </c>
      <c r="BW63" s="124" t="s">
        <v>290</v>
      </c>
      <c r="BX63" s="124" t="s">
        <v>290</v>
      </c>
      <c r="BY63" s="124" t="s">
        <v>290</v>
      </c>
      <c r="BZ63" s="126"/>
    </row>
    <row r="64" spans="1:78">
      <c r="A64" s="121">
        <v>46</v>
      </c>
      <c r="B64" s="122" t="s">
        <v>572</v>
      </c>
      <c r="C64" s="122"/>
      <c r="D64" s="123" t="s">
        <v>309</v>
      </c>
      <c r="E64" s="122"/>
      <c r="F64" s="124" t="s">
        <v>573</v>
      </c>
      <c r="G64" s="125" t="s">
        <v>2</v>
      </c>
      <c r="H64" s="125" t="s">
        <v>287</v>
      </c>
      <c r="I64" s="124" t="s">
        <v>311</v>
      </c>
      <c r="J64" s="124" t="s">
        <v>312</v>
      </c>
      <c r="K64" s="125" t="s">
        <v>290</v>
      </c>
      <c r="L64" s="126"/>
      <c r="M64" s="127"/>
      <c r="N64" s="124" t="s">
        <v>574</v>
      </c>
      <c r="O64" s="124" t="s">
        <v>290</v>
      </c>
      <c r="P64" s="124" t="s">
        <v>314</v>
      </c>
      <c r="Q64" s="124" t="s">
        <v>290</v>
      </c>
      <c r="R64" s="124" t="s">
        <v>290</v>
      </c>
      <c r="S64" s="122"/>
      <c r="T64" s="126"/>
      <c r="U64" s="124" t="s">
        <v>315</v>
      </c>
      <c r="V64" s="124" t="s">
        <v>290</v>
      </c>
      <c r="W64" s="124" t="s">
        <v>561</v>
      </c>
      <c r="X64" s="124" t="s">
        <v>562</v>
      </c>
      <c r="Y64" s="124"/>
      <c r="Z64" s="124"/>
      <c r="AA64" s="124">
        <v>348.84</v>
      </c>
      <c r="AB64" s="124" t="s">
        <v>318</v>
      </c>
      <c r="AC64" s="129" t="s">
        <v>319</v>
      </c>
      <c r="AD64" s="126"/>
      <c r="AE64" s="135"/>
      <c r="AF64" s="135"/>
      <c r="AG64" s="124" t="s">
        <v>290</v>
      </c>
      <c r="AH64" s="124" t="s">
        <v>290</v>
      </c>
      <c r="AI64" s="124" t="s">
        <v>290</v>
      </c>
      <c r="AJ64" s="122"/>
      <c r="AK64" s="124" t="s">
        <v>320</v>
      </c>
      <c r="AL64" s="124" t="s">
        <v>290</v>
      </c>
      <c r="AM64" s="128"/>
      <c r="AN64" s="124" t="s">
        <v>54</v>
      </c>
      <c r="AO64" s="124" t="s">
        <v>59</v>
      </c>
      <c r="AP64" s="124"/>
      <c r="AQ64" s="124" t="s">
        <v>56</v>
      </c>
      <c r="AR64" s="124" t="s">
        <v>56</v>
      </c>
      <c r="AS64" s="126"/>
      <c r="AT64" s="131" t="s">
        <v>321</v>
      </c>
      <c r="AU64" s="124" t="s">
        <v>322</v>
      </c>
      <c r="AV64" s="129" t="s">
        <v>323</v>
      </c>
      <c r="AW64" s="129" t="s">
        <v>324</v>
      </c>
      <c r="AX64" s="126"/>
      <c r="AY64" s="149" t="s">
        <v>568</v>
      </c>
      <c r="AZ64" s="149"/>
      <c r="BA64" s="123" t="s">
        <v>564</v>
      </c>
      <c r="BB64" s="127"/>
      <c r="BC64" s="124" t="s">
        <v>290</v>
      </c>
      <c r="BD64" s="126"/>
      <c r="BE64" s="122"/>
      <c r="BF64" s="122"/>
      <c r="BG64" s="122"/>
      <c r="BH64" s="122"/>
      <c r="BI64" s="126"/>
      <c r="BJ64" s="138" t="s">
        <v>329</v>
      </c>
      <c r="BK64" s="124" t="s">
        <v>330</v>
      </c>
      <c r="BL64" s="128"/>
      <c r="BM64" s="124" t="str">
        <f t="shared" si="1"/>
        <v>Square</v>
      </c>
      <c r="BN64" s="139">
        <v>100</v>
      </c>
      <c r="BO64" s="139">
        <v>100</v>
      </c>
      <c r="BP64" s="124" t="s">
        <v>290</v>
      </c>
      <c r="BQ64" s="140">
        <v>6</v>
      </c>
      <c r="BR64" s="124" t="s">
        <v>290</v>
      </c>
      <c r="BS64" s="124"/>
      <c r="BT64" s="124"/>
      <c r="BU64" s="124"/>
      <c r="BV64" s="124" t="s">
        <v>290</v>
      </c>
      <c r="BW64" s="124" t="s">
        <v>290</v>
      </c>
      <c r="BX64" s="124" t="s">
        <v>290</v>
      </c>
      <c r="BY64" s="124" t="s">
        <v>290</v>
      </c>
      <c r="BZ64" s="126"/>
    </row>
    <row r="65" spans="1:78">
      <c r="A65" s="121">
        <v>66</v>
      </c>
      <c r="B65" s="150" t="s">
        <v>575</v>
      </c>
      <c r="C65" s="122"/>
      <c r="D65" s="123" t="s">
        <v>309</v>
      </c>
      <c r="E65" s="122"/>
      <c r="F65" s="124" t="s">
        <v>576</v>
      </c>
      <c r="G65" s="125" t="s">
        <v>2</v>
      </c>
      <c r="H65" s="125" t="s">
        <v>287</v>
      </c>
      <c r="I65" s="124" t="s">
        <v>311</v>
      </c>
      <c r="J65" s="124" t="s">
        <v>312</v>
      </c>
      <c r="K65" s="125" t="s">
        <v>290</v>
      </c>
      <c r="L65" s="126"/>
      <c r="M65" s="127"/>
      <c r="N65" s="124" t="s">
        <v>577</v>
      </c>
      <c r="O65" s="124" t="s">
        <v>290</v>
      </c>
      <c r="P65" s="124" t="s">
        <v>314</v>
      </c>
      <c r="Q65" s="121" t="s">
        <v>578</v>
      </c>
      <c r="R65" s="124" t="s">
        <v>290</v>
      </c>
      <c r="S65" s="122"/>
      <c r="T65" s="126"/>
      <c r="U65" s="124" t="s">
        <v>315</v>
      </c>
      <c r="V65" s="124" t="s">
        <v>290</v>
      </c>
      <c r="W65" s="124" t="s">
        <v>561</v>
      </c>
      <c r="X65" s="124" t="s">
        <v>562</v>
      </c>
      <c r="Y65" s="124"/>
      <c r="Z65" s="124"/>
      <c r="AA65" s="124"/>
      <c r="AB65" s="124" t="s">
        <v>318</v>
      </c>
      <c r="AC65" s="129" t="s">
        <v>319</v>
      </c>
      <c r="AD65" s="126"/>
      <c r="AE65" s="135"/>
      <c r="AF65" s="135"/>
      <c r="AG65" s="124" t="s">
        <v>290</v>
      </c>
      <c r="AH65" s="124" t="s">
        <v>290</v>
      </c>
      <c r="AI65" s="124" t="s">
        <v>290</v>
      </c>
      <c r="AJ65" s="122"/>
      <c r="AK65" s="124" t="s">
        <v>320</v>
      </c>
      <c r="AL65" s="124" t="s">
        <v>290</v>
      </c>
      <c r="AM65" s="128"/>
      <c r="AN65" s="124" t="s">
        <v>54</v>
      </c>
      <c r="AO65" s="124" t="s">
        <v>59</v>
      </c>
      <c r="AP65" s="124"/>
      <c r="AQ65" s="124" t="s">
        <v>56</v>
      </c>
      <c r="AR65" s="124" t="s">
        <v>56</v>
      </c>
      <c r="AS65" s="126"/>
      <c r="AT65" s="131" t="s">
        <v>321</v>
      </c>
      <c r="AU65" s="124" t="s">
        <v>322</v>
      </c>
      <c r="AV65" s="129" t="s">
        <v>323</v>
      </c>
      <c r="AW65" s="129" t="s">
        <v>324</v>
      </c>
      <c r="AX65" s="126"/>
      <c r="AY65" s="149" t="s">
        <v>568</v>
      </c>
      <c r="AZ65" s="149"/>
      <c r="BA65" s="123" t="s">
        <v>564</v>
      </c>
      <c r="BB65" s="127"/>
      <c r="BC65" s="124" t="s">
        <v>290</v>
      </c>
      <c r="BD65" s="126"/>
      <c r="BE65" s="122"/>
      <c r="BF65" s="122"/>
      <c r="BG65" s="122"/>
      <c r="BH65" s="122"/>
      <c r="BI65" s="126"/>
      <c r="BJ65" s="138" t="s">
        <v>329</v>
      </c>
      <c r="BK65" s="124" t="s">
        <v>330</v>
      </c>
      <c r="BL65" s="128"/>
      <c r="BM65" s="124" t="str">
        <f t="shared" si="1"/>
        <v>Square</v>
      </c>
      <c r="BN65" s="139">
        <v>100</v>
      </c>
      <c r="BO65" s="139">
        <v>100</v>
      </c>
      <c r="BP65" s="124" t="s">
        <v>290</v>
      </c>
      <c r="BQ65" s="140">
        <v>6</v>
      </c>
      <c r="BR65" s="124" t="s">
        <v>290</v>
      </c>
      <c r="BS65" s="124"/>
      <c r="BT65" s="124"/>
      <c r="BU65" s="124"/>
      <c r="BV65" s="124" t="s">
        <v>290</v>
      </c>
      <c r="BW65" s="124" t="s">
        <v>290</v>
      </c>
      <c r="BX65" s="124" t="s">
        <v>290</v>
      </c>
      <c r="BY65" s="124" t="s">
        <v>290</v>
      </c>
      <c r="BZ65" s="126"/>
    </row>
    <row r="66" spans="1:78">
      <c r="A66" s="121">
        <v>67</v>
      </c>
      <c r="B66" s="150" t="s">
        <v>579</v>
      </c>
      <c r="C66" s="122"/>
      <c r="D66" s="123" t="s">
        <v>309</v>
      </c>
      <c r="E66" s="122"/>
      <c r="F66" s="124" t="s">
        <v>580</v>
      </c>
      <c r="G66" s="125" t="s">
        <v>2</v>
      </c>
      <c r="H66" s="125" t="s">
        <v>287</v>
      </c>
      <c r="I66" s="124" t="s">
        <v>311</v>
      </c>
      <c r="J66" s="124" t="s">
        <v>312</v>
      </c>
      <c r="K66" s="125" t="s">
        <v>290</v>
      </c>
      <c r="L66" s="126"/>
      <c r="M66" s="127"/>
      <c r="N66" s="124" t="s">
        <v>581</v>
      </c>
      <c r="O66" s="124" t="s">
        <v>290</v>
      </c>
      <c r="P66" s="124" t="s">
        <v>314</v>
      </c>
      <c r="Q66" s="124" t="s">
        <v>290</v>
      </c>
      <c r="R66" s="124" t="s">
        <v>290</v>
      </c>
      <c r="S66" s="122"/>
      <c r="T66" s="126"/>
      <c r="U66" s="124" t="s">
        <v>315</v>
      </c>
      <c r="V66" s="124" t="s">
        <v>290</v>
      </c>
      <c r="W66" s="124" t="s">
        <v>561</v>
      </c>
      <c r="X66" s="124" t="s">
        <v>562</v>
      </c>
      <c r="Y66" s="124"/>
      <c r="Z66" s="124"/>
      <c r="AA66" s="124"/>
      <c r="AB66" s="124" t="s">
        <v>318</v>
      </c>
      <c r="AC66" s="129" t="s">
        <v>319</v>
      </c>
      <c r="AD66" s="126"/>
      <c r="AE66" s="135"/>
      <c r="AF66" s="135"/>
      <c r="AG66" s="124" t="s">
        <v>290</v>
      </c>
      <c r="AH66" s="124" t="s">
        <v>290</v>
      </c>
      <c r="AI66" s="124" t="s">
        <v>290</v>
      </c>
      <c r="AJ66" s="122"/>
      <c r="AK66" s="124" t="s">
        <v>320</v>
      </c>
      <c r="AL66" s="124" t="s">
        <v>290</v>
      </c>
      <c r="AM66" s="128"/>
      <c r="AN66" s="124" t="s">
        <v>54</v>
      </c>
      <c r="AO66" s="124" t="s">
        <v>59</v>
      </c>
      <c r="AP66" s="124"/>
      <c r="AQ66" s="124" t="s">
        <v>56</v>
      </c>
      <c r="AR66" s="124" t="s">
        <v>56</v>
      </c>
      <c r="AS66" s="126"/>
      <c r="AT66" s="131" t="s">
        <v>321</v>
      </c>
      <c r="AU66" s="124" t="s">
        <v>322</v>
      </c>
      <c r="AV66" s="129" t="s">
        <v>323</v>
      </c>
      <c r="AW66" s="129" t="s">
        <v>324</v>
      </c>
      <c r="AX66" s="126"/>
      <c r="AY66" s="149" t="s">
        <v>568</v>
      </c>
      <c r="AZ66" s="149"/>
      <c r="BA66" s="123" t="s">
        <v>564</v>
      </c>
      <c r="BB66" s="127"/>
      <c r="BC66" s="124" t="s">
        <v>290</v>
      </c>
      <c r="BD66" s="126"/>
      <c r="BE66" s="122"/>
      <c r="BF66" s="122"/>
      <c r="BG66" s="122"/>
      <c r="BH66" s="122"/>
      <c r="BI66" s="126"/>
      <c r="BJ66" s="138" t="s">
        <v>329</v>
      </c>
      <c r="BK66" s="124" t="s">
        <v>330</v>
      </c>
      <c r="BL66" s="128"/>
      <c r="BM66" s="124" t="str">
        <f t="shared" si="1"/>
        <v>Square</v>
      </c>
      <c r="BN66" s="139">
        <v>100</v>
      </c>
      <c r="BO66" s="139">
        <v>100</v>
      </c>
      <c r="BP66" s="124" t="s">
        <v>290</v>
      </c>
      <c r="BQ66" s="140">
        <v>6</v>
      </c>
      <c r="BR66" s="124" t="s">
        <v>290</v>
      </c>
      <c r="BS66" s="124"/>
      <c r="BT66" s="124"/>
      <c r="BU66" s="124"/>
      <c r="BV66" s="124" t="s">
        <v>290</v>
      </c>
      <c r="BW66" s="124" t="s">
        <v>290</v>
      </c>
      <c r="BX66" s="124" t="s">
        <v>290</v>
      </c>
      <c r="BY66" s="124" t="s">
        <v>290</v>
      </c>
      <c r="BZ66" s="126"/>
    </row>
    <row r="67" spans="1:78" ht="25.5">
      <c r="A67" s="121">
        <v>68</v>
      </c>
      <c r="B67" s="150" t="s">
        <v>582</v>
      </c>
      <c r="C67" s="122"/>
      <c r="D67" s="123" t="s">
        <v>309</v>
      </c>
      <c r="E67" s="122"/>
      <c r="F67" s="124" t="s">
        <v>389</v>
      </c>
      <c r="G67" s="125" t="s">
        <v>2</v>
      </c>
      <c r="H67" s="125" t="s">
        <v>287</v>
      </c>
      <c r="I67" s="124" t="s">
        <v>311</v>
      </c>
      <c r="J67" s="124" t="s">
        <v>312</v>
      </c>
      <c r="K67" s="125" t="s">
        <v>290</v>
      </c>
      <c r="L67" s="126"/>
      <c r="M67" s="127"/>
      <c r="N67" s="124" t="s">
        <v>583</v>
      </c>
      <c r="O67" s="124" t="s">
        <v>290</v>
      </c>
      <c r="P67" s="124" t="s">
        <v>314</v>
      </c>
      <c r="Q67" s="121" t="s">
        <v>584</v>
      </c>
      <c r="R67" s="124" t="s">
        <v>290</v>
      </c>
      <c r="S67" s="122"/>
      <c r="T67" s="126"/>
      <c r="U67" s="124" t="s">
        <v>315</v>
      </c>
      <c r="V67" s="124" t="s">
        <v>290</v>
      </c>
      <c r="W67" s="124" t="s">
        <v>561</v>
      </c>
      <c r="X67" s="124" t="s">
        <v>562</v>
      </c>
      <c r="Y67" s="124"/>
      <c r="Z67" s="124"/>
      <c r="AA67" s="124">
        <v>613.44000000000005</v>
      </c>
      <c r="AB67" s="124" t="s">
        <v>318</v>
      </c>
      <c r="AC67" s="129" t="s">
        <v>319</v>
      </c>
      <c r="AD67" s="126"/>
      <c r="AE67" s="135"/>
      <c r="AF67" s="135"/>
      <c r="AG67" s="124" t="s">
        <v>290</v>
      </c>
      <c r="AH67" s="124" t="s">
        <v>290</v>
      </c>
      <c r="AI67" s="124" t="s">
        <v>290</v>
      </c>
      <c r="AJ67" s="122"/>
      <c r="AK67" s="124" t="s">
        <v>320</v>
      </c>
      <c r="AL67" s="124" t="s">
        <v>290</v>
      </c>
      <c r="AM67" s="128"/>
      <c r="AN67" s="124" t="s">
        <v>54</v>
      </c>
      <c r="AO67" s="124" t="s">
        <v>59</v>
      </c>
      <c r="AP67" s="124"/>
      <c r="AQ67" s="124" t="s">
        <v>56</v>
      </c>
      <c r="AR67" s="124" t="s">
        <v>56</v>
      </c>
      <c r="AS67" s="126"/>
      <c r="AT67" s="131" t="s">
        <v>321</v>
      </c>
      <c r="AU67" s="124" t="s">
        <v>322</v>
      </c>
      <c r="AV67" s="129" t="s">
        <v>323</v>
      </c>
      <c r="AW67" s="129" t="s">
        <v>324</v>
      </c>
      <c r="AX67" s="126"/>
      <c r="AY67" s="149" t="s">
        <v>568</v>
      </c>
      <c r="AZ67" s="149"/>
      <c r="BA67" s="123" t="s">
        <v>564</v>
      </c>
      <c r="BB67" s="127"/>
      <c r="BC67" s="124" t="s">
        <v>290</v>
      </c>
      <c r="BD67" s="126"/>
      <c r="BE67" s="122"/>
      <c r="BF67" s="122"/>
      <c r="BG67" s="122"/>
      <c r="BH67" s="122"/>
      <c r="BI67" s="126"/>
      <c r="BJ67" s="138" t="s">
        <v>329</v>
      </c>
      <c r="BK67" s="124" t="s">
        <v>330</v>
      </c>
      <c r="BL67" s="128"/>
      <c r="BM67" s="124" t="str">
        <f t="shared" si="1"/>
        <v>Square</v>
      </c>
      <c r="BN67" s="139">
        <v>200</v>
      </c>
      <c r="BO67" s="139">
        <v>200</v>
      </c>
      <c r="BP67" s="124" t="s">
        <v>290</v>
      </c>
      <c r="BQ67" s="140">
        <v>6</v>
      </c>
      <c r="BR67" s="124" t="s">
        <v>290</v>
      </c>
      <c r="BS67" s="124"/>
      <c r="BT67" s="124"/>
      <c r="BU67" s="124"/>
      <c r="BV67" s="124" t="s">
        <v>290</v>
      </c>
      <c r="BW67" s="124" t="s">
        <v>290</v>
      </c>
      <c r="BX67" s="124" t="s">
        <v>290</v>
      </c>
      <c r="BY67" s="124" t="s">
        <v>290</v>
      </c>
      <c r="BZ67" s="126"/>
    </row>
    <row r="68" spans="1:78">
      <c r="A68" s="121">
        <v>69</v>
      </c>
      <c r="B68" s="150" t="s">
        <v>585</v>
      </c>
      <c r="C68" s="122"/>
      <c r="D68" s="123" t="s">
        <v>309</v>
      </c>
      <c r="E68" s="122"/>
      <c r="F68" s="124" t="s">
        <v>586</v>
      </c>
      <c r="G68" s="125" t="s">
        <v>2</v>
      </c>
      <c r="H68" s="125" t="s">
        <v>287</v>
      </c>
      <c r="I68" s="124" t="s">
        <v>311</v>
      </c>
      <c r="J68" s="124" t="s">
        <v>312</v>
      </c>
      <c r="K68" s="125" t="s">
        <v>290</v>
      </c>
      <c r="L68" s="126"/>
      <c r="M68" s="127"/>
      <c r="N68" s="124" t="s">
        <v>587</v>
      </c>
      <c r="O68" s="124" t="s">
        <v>290</v>
      </c>
      <c r="P68" s="124" t="s">
        <v>314</v>
      </c>
      <c r="Q68" s="121">
        <v>1006301</v>
      </c>
      <c r="R68" s="124" t="s">
        <v>290</v>
      </c>
      <c r="S68" s="122"/>
      <c r="T68" s="126"/>
      <c r="U68" s="124" t="s">
        <v>315</v>
      </c>
      <c r="V68" s="124" t="s">
        <v>290</v>
      </c>
      <c r="W68" s="124" t="s">
        <v>561</v>
      </c>
      <c r="X68" s="124" t="s">
        <v>562</v>
      </c>
      <c r="Y68" s="124"/>
      <c r="Z68" s="124"/>
      <c r="AA68" s="124">
        <v>613.44000000000005</v>
      </c>
      <c r="AB68" s="124" t="s">
        <v>318</v>
      </c>
      <c r="AC68" s="129" t="s">
        <v>319</v>
      </c>
      <c r="AD68" s="126"/>
      <c r="AE68" s="135"/>
      <c r="AF68" s="135"/>
      <c r="AG68" s="124" t="s">
        <v>290</v>
      </c>
      <c r="AH68" s="124" t="s">
        <v>290</v>
      </c>
      <c r="AI68" s="124" t="s">
        <v>290</v>
      </c>
      <c r="AJ68" s="122"/>
      <c r="AK68" s="124" t="s">
        <v>320</v>
      </c>
      <c r="AL68" s="124" t="s">
        <v>290</v>
      </c>
      <c r="AM68" s="128"/>
      <c r="AN68" s="124" t="s">
        <v>54</v>
      </c>
      <c r="AO68" s="124" t="s">
        <v>59</v>
      </c>
      <c r="AP68" s="124"/>
      <c r="AQ68" s="124" t="s">
        <v>56</v>
      </c>
      <c r="AR68" s="124" t="s">
        <v>56</v>
      </c>
      <c r="AS68" s="126"/>
      <c r="AT68" s="131" t="s">
        <v>321</v>
      </c>
      <c r="AU68" s="124" t="s">
        <v>322</v>
      </c>
      <c r="AV68" s="129" t="s">
        <v>323</v>
      </c>
      <c r="AW68" s="129" t="s">
        <v>324</v>
      </c>
      <c r="AX68" s="126"/>
      <c r="AY68" s="149" t="s">
        <v>568</v>
      </c>
      <c r="AZ68" s="149"/>
      <c r="BA68" s="123" t="s">
        <v>564</v>
      </c>
      <c r="BB68" s="127"/>
      <c r="BC68" s="124" t="s">
        <v>290</v>
      </c>
      <c r="BD68" s="126"/>
      <c r="BE68" s="122"/>
      <c r="BF68" s="122"/>
      <c r="BG68" s="122"/>
      <c r="BH68" s="122"/>
      <c r="BI68" s="126"/>
      <c r="BJ68" s="138" t="s">
        <v>329</v>
      </c>
      <c r="BK68" s="124" t="s">
        <v>330</v>
      </c>
      <c r="BL68" s="128"/>
      <c r="BM68" s="124" t="str">
        <f t="shared" si="1"/>
        <v>Square</v>
      </c>
      <c r="BN68" s="139">
        <v>200</v>
      </c>
      <c r="BO68" s="139">
        <v>200</v>
      </c>
      <c r="BP68" s="124" t="s">
        <v>290</v>
      </c>
      <c r="BQ68" s="140">
        <v>6</v>
      </c>
      <c r="BR68" s="124" t="s">
        <v>290</v>
      </c>
      <c r="BS68" s="124"/>
      <c r="BT68" s="124"/>
      <c r="BU68" s="124"/>
      <c r="BV68" s="124" t="s">
        <v>290</v>
      </c>
      <c r="BW68" s="124" t="s">
        <v>290</v>
      </c>
      <c r="BX68" s="124" t="s">
        <v>290</v>
      </c>
      <c r="BY68" s="124" t="s">
        <v>290</v>
      </c>
      <c r="BZ68" s="126"/>
    </row>
    <row r="69" spans="1:78">
      <c r="A69" s="121">
        <v>70</v>
      </c>
      <c r="B69" s="150" t="s">
        <v>588</v>
      </c>
      <c r="C69" s="122"/>
      <c r="D69" s="123" t="s">
        <v>309</v>
      </c>
      <c r="E69" s="122"/>
      <c r="F69" s="124" t="s">
        <v>589</v>
      </c>
      <c r="G69" s="125" t="s">
        <v>2</v>
      </c>
      <c r="H69" s="125" t="s">
        <v>287</v>
      </c>
      <c r="I69" s="124" t="s">
        <v>311</v>
      </c>
      <c r="J69" s="124" t="s">
        <v>312</v>
      </c>
      <c r="K69" s="125" t="s">
        <v>290</v>
      </c>
      <c r="L69" s="126"/>
      <c r="M69" s="127"/>
      <c r="N69" s="124" t="s">
        <v>590</v>
      </c>
      <c r="O69" s="124" t="s">
        <v>290</v>
      </c>
      <c r="P69" s="124" t="s">
        <v>314</v>
      </c>
      <c r="Q69" s="127"/>
      <c r="R69" s="124" t="s">
        <v>290</v>
      </c>
      <c r="S69" s="122"/>
      <c r="T69" s="126"/>
      <c r="U69" s="124" t="s">
        <v>315</v>
      </c>
      <c r="V69" s="124" t="s">
        <v>290</v>
      </c>
      <c r="W69" s="124" t="s">
        <v>561</v>
      </c>
      <c r="X69" s="124" t="s">
        <v>562</v>
      </c>
      <c r="Y69" s="124"/>
      <c r="Z69" s="124"/>
      <c r="AA69" s="124">
        <v>923.4</v>
      </c>
      <c r="AB69" s="124" t="s">
        <v>318</v>
      </c>
      <c r="AC69" s="129" t="s">
        <v>319</v>
      </c>
      <c r="AD69" s="126"/>
      <c r="AE69" s="135"/>
      <c r="AF69" s="135"/>
      <c r="AG69" s="124" t="s">
        <v>290</v>
      </c>
      <c r="AH69" s="124" t="s">
        <v>290</v>
      </c>
      <c r="AI69" s="124" t="s">
        <v>290</v>
      </c>
      <c r="AJ69" s="122"/>
      <c r="AK69" s="124" t="s">
        <v>320</v>
      </c>
      <c r="AL69" s="124" t="s">
        <v>290</v>
      </c>
      <c r="AM69" s="128"/>
      <c r="AN69" s="124" t="s">
        <v>54</v>
      </c>
      <c r="AO69" s="124" t="s">
        <v>59</v>
      </c>
      <c r="AP69" s="124"/>
      <c r="AQ69" s="124" t="s">
        <v>56</v>
      </c>
      <c r="AR69" s="124" t="s">
        <v>56</v>
      </c>
      <c r="AS69" s="126"/>
      <c r="AT69" s="131" t="s">
        <v>321</v>
      </c>
      <c r="AU69" s="124" t="s">
        <v>322</v>
      </c>
      <c r="AV69" s="129" t="s">
        <v>323</v>
      </c>
      <c r="AW69" s="129" t="s">
        <v>324</v>
      </c>
      <c r="AX69" s="126"/>
      <c r="AY69" s="149" t="s">
        <v>568</v>
      </c>
      <c r="AZ69" s="149"/>
      <c r="BA69" s="123" t="s">
        <v>564</v>
      </c>
      <c r="BB69" s="127"/>
      <c r="BC69" s="124" t="s">
        <v>290</v>
      </c>
      <c r="BD69" s="126"/>
      <c r="BE69" s="122"/>
      <c r="BF69" s="122"/>
      <c r="BG69" s="122"/>
      <c r="BH69" s="122"/>
      <c r="BI69" s="126"/>
      <c r="BJ69" s="138" t="s">
        <v>329</v>
      </c>
      <c r="BK69" s="124" t="s">
        <v>330</v>
      </c>
      <c r="BL69" s="128"/>
      <c r="BM69" s="124" t="str">
        <f t="shared" si="1"/>
        <v>Square</v>
      </c>
      <c r="BN69" s="139">
        <v>600</v>
      </c>
      <c r="BO69" s="139">
        <v>600</v>
      </c>
      <c r="BP69" s="124" t="s">
        <v>290</v>
      </c>
      <c r="BQ69" s="140">
        <v>6</v>
      </c>
      <c r="BR69" s="124" t="s">
        <v>290</v>
      </c>
      <c r="BS69" s="124"/>
      <c r="BT69" s="124"/>
      <c r="BU69" s="124"/>
      <c r="BV69" s="124" t="s">
        <v>290</v>
      </c>
      <c r="BW69" s="124" t="s">
        <v>290</v>
      </c>
      <c r="BX69" s="124" t="s">
        <v>290</v>
      </c>
      <c r="BY69" s="124" t="s">
        <v>290</v>
      </c>
      <c r="BZ69" s="126"/>
    </row>
    <row r="70" spans="1:78">
      <c r="A70" s="121">
        <v>71</v>
      </c>
      <c r="B70" s="150" t="s">
        <v>591</v>
      </c>
      <c r="C70" s="122"/>
      <c r="D70" s="123" t="s">
        <v>309</v>
      </c>
      <c r="E70" s="122"/>
      <c r="F70" s="124" t="s">
        <v>592</v>
      </c>
      <c r="G70" s="125" t="s">
        <v>2</v>
      </c>
      <c r="H70" s="125" t="s">
        <v>287</v>
      </c>
      <c r="I70" s="124" t="s">
        <v>311</v>
      </c>
      <c r="J70" s="124" t="s">
        <v>312</v>
      </c>
      <c r="K70" s="125" t="s">
        <v>290</v>
      </c>
      <c r="L70" s="126"/>
      <c r="M70" s="127"/>
      <c r="N70" s="124" t="s">
        <v>593</v>
      </c>
      <c r="O70" s="124" t="s">
        <v>290</v>
      </c>
      <c r="P70" s="124" t="s">
        <v>314</v>
      </c>
      <c r="Q70" s="121" t="s">
        <v>594</v>
      </c>
      <c r="R70" s="124" t="s">
        <v>290</v>
      </c>
      <c r="S70" s="122"/>
      <c r="T70" s="126"/>
      <c r="U70" s="124" t="s">
        <v>315</v>
      </c>
      <c r="V70" s="124" t="s">
        <v>290</v>
      </c>
      <c r="W70" s="124" t="s">
        <v>561</v>
      </c>
      <c r="X70" s="124" t="s">
        <v>562</v>
      </c>
      <c r="Y70" s="124"/>
      <c r="Z70" s="124"/>
      <c r="AA70" s="124">
        <v>613.44000000000005</v>
      </c>
      <c r="AB70" s="124" t="s">
        <v>318</v>
      </c>
      <c r="AC70" s="129" t="s">
        <v>319</v>
      </c>
      <c r="AD70" s="126"/>
      <c r="AE70" s="135"/>
      <c r="AF70" s="135"/>
      <c r="AG70" s="124" t="s">
        <v>290</v>
      </c>
      <c r="AH70" s="124" t="s">
        <v>290</v>
      </c>
      <c r="AI70" s="124" t="s">
        <v>290</v>
      </c>
      <c r="AJ70" s="122"/>
      <c r="AK70" s="124" t="s">
        <v>320</v>
      </c>
      <c r="AL70" s="124" t="s">
        <v>290</v>
      </c>
      <c r="AM70" s="128"/>
      <c r="AN70" s="124" t="s">
        <v>54</v>
      </c>
      <c r="AO70" s="124" t="s">
        <v>59</v>
      </c>
      <c r="AP70" s="124"/>
      <c r="AQ70" s="124" t="s">
        <v>56</v>
      </c>
      <c r="AR70" s="124" t="s">
        <v>56</v>
      </c>
      <c r="AS70" s="126"/>
      <c r="AT70" s="131" t="s">
        <v>321</v>
      </c>
      <c r="AU70" s="124" t="s">
        <v>322</v>
      </c>
      <c r="AV70" s="129" t="s">
        <v>323</v>
      </c>
      <c r="AW70" s="129" t="s">
        <v>324</v>
      </c>
      <c r="AX70" s="126"/>
      <c r="AY70" s="149" t="s">
        <v>568</v>
      </c>
      <c r="AZ70" s="149"/>
      <c r="BA70" s="123" t="s">
        <v>564</v>
      </c>
      <c r="BB70" s="127"/>
      <c r="BC70" s="124" t="s">
        <v>290</v>
      </c>
      <c r="BD70" s="126"/>
      <c r="BE70" s="122"/>
      <c r="BF70" s="122"/>
      <c r="BG70" s="122"/>
      <c r="BH70" s="122"/>
      <c r="BI70" s="126"/>
      <c r="BJ70" s="138" t="s">
        <v>329</v>
      </c>
      <c r="BK70" s="124" t="s">
        <v>330</v>
      </c>
      <c r="BL70" s="128"/>
      <c r="BM70" s="124" t="str">
        <f t="shared" si="1"/>
        <v>Square</v>
      </c>
      <c r="BN70" s="139">
        <v>100</v>
      </c>
      <c r="BO70" s="139">
        <v>100</v>
      </c>
      <c r="BP70" s="124" t="s">
        <v>290</v>
      </c>
      <c r="BQ70" s="140">
        <v>6</v>
      </c>
      <c r="BR70" s="124" t="s">
        <v>290</v>
      </c>
      <c r="BS70" s="124"/>
      <c r="BT70" s="124"/>
      <c r="BU70" s="124"/>
      <c r="BV70" s="124" t="s">
        <v>290</v>
      </c>
      <c r="BW70" s="124" t="s">
        <v>290</v>
      </c>
      <c r="BX70" s="124" t="s">
        <v>290</v>
      </c>
      <c r="BY70" s="124" t="s">
        <v>290</v>
      </c>
      <c r="BZ70" s="126"/>
    </row>
    <row r="71" spans="1:78">
      <c r="A71" s="121">
        <v>72</v>
      </c>
      <c r="B71" s="150" t="s">
        <v>595</v>
      </c>
      <c r="C71" s="122"/>
      <c r="D71" s="123" t="s">
        <v>309</v>
      </c>
      <c r="E71" s="122"/>
      <c r="F71" s="124" t="s">
        <v>596</v>
      </c>
      <c r="G71" s="125" t="s">
        <v>2</v>
      </c>
      <c r="H71" s="125" t="s">
        <v>287</v>
      </c>
      <c r="I71" s="124" t="s">
        <v>311</v>
      </c>
      <c r="J71" s="124" t="s">
        <v>312</v>
      </c>
      <c r="K71" s="125" t="s">
        <v>290</v>
      </c>
      <c r="L71" s="126"/>
      <c r="M71" s="127"/>
      <c r="N71" s="124" t="s">
        <v>597</v>
      </c>
      <c r="O71" s="124" t="s">
        <v>290</v>
      </c>
      <c r="P71" s="124" t="s">
        <v>314</v>
      </c>
      <c r="Q71" s="127"/>
      <c r="R71" s="124" t="s">
        <v>290</v>
      </c>
      <c r="S71" s="122"/>
      <c r="T71" s="126"/>
      <c r="U71" s="124" t="s">
        <v>315</v>
      </c>
      <c r="V71" s="124" t="s">
        <v>290</v>
      </c>
      <c r="W71" s="124" t="s">
        <v>561</v>
      </c>
      <c r="X71" s="124" t="s">
        <v>562</v>
      </c>
      <c r="Y71" s="124"/>
      <c r="Z71" s="124"/>
      <c r="AA71" s="124">
        <v>641.84</v>
      </c>
      <c r="AB71" s="124" t="s">
        <v>318</v>
      </c>
      <c r="AC71" s="129" t="s">
        <v>319</v>
      </c>
      <c r="AD71" s="126"/>
      <c r="AE71" s="135"/>
      <c r="AF71" s="135"/>
      <c r="AG71" s="124" t="s">
        <v>290</v>
      </c>
      <c r="AH71" s="124" t="s">
        <v>290</v>
      </c>
      <c r="AI71" s="124" t="s">
        <v>290</v>
      </c>
      <c r="AJ71" s="122"/>
      <c r="AK71" s="124" t="s">
        <v>320</v>
      </c>
      <c r="AL71" s="124" t="s">
        <v>290</v>
      </c>
      <c r="AM71" s="128"/>
      <c r="AN71" s="124" t="s">
        <v>54</v>
      </c>
      <c r="AO71" s="124" t="s">
        <v>59</v>
      </c>
      <c r="AP71" s="124"/>
      <c r="AQ71" s="124" t="s">
        <v>56</v>
      </c>
      <c r="AR71" s="124" t="s">
        <v>56</v>
      </c>
      <c r="AS71" s="126"/>
      <c r="AT71" s="131" t="s">
        <v>321</v>
      </c>
      <c r="AU71" s="124" t="s">
        <v>322</v>
      </c>
      <c r="AV71" s="129" t="s">
        <v>323</v>
      </c>
      <c r="AW71" s="129" t="s">
        <v>324</v>
      </c>
      <c r="AX71" s="126"/>
      <c r="AY71" s="149" t="s">
        <v>568</v>
      </c>
      <c r="AZ71" s="149"/>
      <c r="BA71" s="123" t="s">
        <v>564</v>
      </c>
      <c r="BB71" s="127"/>
      <c r="BC71" s="124" t="s">
        <v>290</v>
      </c>
      <c r="BD71" s="126"/>
      <c r="BE71" s="122"/>
      <c r="BF71" s="122"/>
      <c r="BG71" s="122"/>
      <c r="BH71" s="122"/>
      <c r="BI71" s="126"/>
      <c r="BJ71" s="138" t="s">
        <v>329</v>
      </c>
      <c r="BK71" s="124" t="s">
        <v>330</v>
      </c>
      <c r="BL71" s="128"/>
      <c r="BM71" s="124" t="str">
        <f t="shared" si="1"/>
        <v>Square</v>
      </c>
      <c r="BN71" s="139">
        <v>100</v>
      </c>
      <c r="BO71" s="139">
        <v>100</v>
      </c>
      <c r="BP71" s="124" t="s">
        <v>290</v>
      </c>
      <c r="BQ71" s="140">
        <v>6</v>
      </c>
      <c r="BR71" s="124" t="s">
        <v>290</v>
      </c>
      <c r="BS71" s="124"/>
      <c r="BT71" s="124"/>
      <c r="BU71" s="124"/>
      <c r="BV71" s="124" t="s">
        <v>290</v>
      </c>
      <c r="BW71" s="124" t="s">
        <v>290</v>
      </c>
      <c r="BX71" s="124" t="s">
        <v>290</v>
      </c>
      <c r="BY71" s="124" t="s">
        <v>290</v>
      </c>
      <c r="BZ71" s="126"/>
    </row>
    <row r="72" spans="1:78">
      <c r="A72" s="121">
        <v>73</v>
      </c>
      <c r="B72" s="150" t="s">
        <v>598</v>
      </c>
      <c r="C72" s="122"/>
      <c r="D72" s="123" t="s">
        <v>309</v>
      </c>
      <c r="E72" s="122"/>
      <c r="F72" s="124" t="s">
        <v>599</v>
      </c>
      <c r="G72" s="125" t="s">
        <v>2</v>
      </c>
      <c r="H72" s="125" t="s">
        <v>287</v>
      </c>
      <c r="I72" s="124" t="s">
        <v>311</v>
      </c>
      <c r="J72" s="124" t="s">
        <v>312</v>
      </c>
      <c r="K72" s="125" t="s">
        <v>290</v>
      </c>
      <c r="L72" s="126"/>
      <c r="M72" s="127"/>
      <c r="N72" s="124" t="s">
        <v>600</v>
      </c>
      <c r="O72" s="124" t="s">
        <v>290</v>
      </c>
      <c r="P72" s="124" t="s">
        <v>314</v>
      </c>
      <c r="Q72" s="121" t="s">
        <v>601</v>
      </c>
      <c r="R72" s="124" t="s">
        <v>290</v>
      </c>
      <c r="S72" s="122"/>
      <c r="T72" s="126"/>
      <c r="U72" s="124" t="s">
        <v>315</v>
      </c>
      <c r="V72" s="124" t="s">
        <v>290</v>
      </c>
      <c r="W72" s="124" t="s">
        <v>561</v>
      </c>
      <c r="X72" s="124" t="s">
        <v>562</v>
      </c>
      <c r="Y72" s="124"/>
      <c r="Z72" s="124"/>
      <c r="AA72" s="124">
        <v>613.44000000000005</v>
      </c>
      <c r="AB72" s="124" t="s">
        <v>318</v>
      </c>
      <c r="AC72" s="129" t="s">
        <v>319</v>
      </c>
      <c r="AD72" s="126"/>
      <c r="AE72" s="135"/>
      <c r="AF72" s="135"/>
      <c r="AG72" s="124" t="s">
        <v>290</v>
      </c>
      <c r="AH72" s="124" t="s">
        <v>290</v>
      </c>
      <c r="AI72" s="124" t="s">
        <v>290</v>
      </c>
      <c r="AJ72" s="122"/>
      <c r="AK72" s="124" t="s">
        <v>320</v>
      </c>
      <c r="AL72" s="124" t="s">
        <v>290</v>
      </c>
      <c r="AM72" s="128"/>
      <c r="AN72" s="124" t="s">
        <v>54</v>
      </c>
      <c r="AO72" s="124" t="s">
        <v>59</v>
      </c>
      <c r="AP72" s="124"/>
      <c r="AQ72" s="124" t="s">
        <v>56</v>
      </c>
      <c r="AR72" s="124" t="s">
        <v>56</v>
      </c>
      <c r="AS72" s="126"/>
      <c r="AT72" s="131" t="s">
        <v>321</v>
      </c>
      <c r="AU72" s="124" t="s">
        <v>322</v>
      </c>
      <c r="AV72" s="129" t="s">
        <v>323</v>
      </c>
      <c r="AW72" s="129" t="s">
        <v>324</v>
      </c>
      <c r="AX72" s="126"/>
      <c r="AY72" s="149" t="s">
        <v>568</v>
      </c>
      <c r="AZ72" s="149"/>
      <c r="BA72" s="123" t="s">
        <v>564</v>
      </c>
      <c r="BB72" s="127"/>
      <c r="BC72" s="124" t="s">
        <v>290</v>
      </c>
      <c r="BD72" s="126"/>
      <c r="BE72" s="122"/>
      <c r="BF72" s="122"/>
      <c r="BG72" s="122"/>
      <c r="BH72" s="122"/>
      <c r="BI72" s="126"/>
      <c r="BJ72" s="138" t="s">
        <v>329</v>
      </c>
      <c r="BK72" s="124" t="s">
        <v>330</v>
      </c>
      <c r="BL72" s="128"/>
      <c r="BM72" s="124" t="str">
        <f t="shared" si="1"/>
        <v>Square</v>
      </c>
      <c r="BN72" s="139">
        <v>100</v>
      </c>
      <c r="BO72" s="139">
        <v>100</v>
      </c>
      <c r="BP72" s="124" t="s">
        <v>290</v>
      </c>
      <c r="BQ72" s="140">
        <v>6</v>
      </c>
      <c r="BR72" s="124" t="s">
        <v>290</v>
      </c>
      <c r="BS72" s="124"/>
      <c r="BT72" s="124"/>
      <c r="BU72" s="124"/>
      <c r="BV72" s="124" t="s">
        <v>290</v>
      </c>
      <c r="BW72" s="124" t="s">
        <v>290</v>
      </c>
      <c r="BX72" s="124" t="s">
        <v>290</v>
      </c>
      <c r="BY72" s="124" t="s">
        <v>290</v>
      </c>
      <c r="BZ72" s="126"/>
    </row>
    <row r="73" spans="1:78">
      <c r="A73" s="121">
        <v>74</v>
      </c>
      <c r="B73" s="150" t="s">
        <v>602</v>
      </c>
      <c r="C73" s="122"/>
      <c r="D73" s="123" t="s">
        <v>309</v>
      </c>
      <c r="E73" s="122"/>
      <c r="F73" s="124" t="s">
        <v>603</v>
      </c>
      <c r="G73" s="125" t="s">
        <v>2</v>
      </c>
      <c r="H73" s="125" t="s">
        <v>287</v>
      </c>
      <c r="I73" s="124" t="s">
        <v>311</v>
      </c>
      <c r="J73" s="124" t="s">
        <v>312</v>
      </c>
      <c r="K73" s="125" t="s">
        <v>290</v>
      </c>
      <c r="L73" s="126"/>
      <c r="M73" s="127"/>
      <c r="N73" s="124" t="s">
        <v>604</v>
      </c>
      <c r="O73" s="124" t="s">
        <v>290</v>
      </c>
      <c r="P73" s="124" t="s">
        <v>314</v>
      </c>
      <c r="Q73" s="121" t="s">
        <v>605</v>
      </c>
      <c r="R73" s="124" t="s">
        <v>290</v>
      </c>
      <c r="S73" s="122"/>
      <c r="T73" s="126"/>
      <c r="U73" s="124" t="s">
        <v>315</v>
      </c>
      <c r="V73" s="124" t="s">
        <v>290</v>
      </c>
      <c r="W73" s="124" t="s">
        <v>561</v>
      </c>
      <c r="X73" s="124" t="s">
        <v>562</v>
      </c>
      <c r="Y73" s="124"/>
      <c r="Z73" s="124"/>
      <c r="AA73" s="124">
        <v>613.44000000000005</v>
      </c>
      <c r="AB73" s="124" t="s">
        <v>318</v>
      </c>
      <c r="AC73" s="129" t="s">
        <v>319</v>
      </c>
      <c r="AD73" s="126"/>
      <c r="AE73" s="135"/>
      <c r="AF73" s="135"/>
      <c r="AG73" s="124" t="s">
        <v>290</v>
      </c>
      <c r="AH73" s="124" t="s">
        <v>290</v>
      </c>
      <c r="AI73" s="124" t="s">
        <v>290</v>
      </c>
      <c r="AJ73" s="122"/>
      <c r="AK73" s="124" t="s">
        <v>320</v>
      </c>
      <c r="AL73" s="124" t="s">
        <v>290</v>
      </c>
      <c r="AM73" s="128"/>
      <c r="AN73" s="124" t="s">
        <v>54</v>
      </c>
      <c r="AO73" s="124" t="s">
        <v>59</v>
      </c>
      <c r="AP73" s="124"/>
      <c r="AQ73" s="124" t="s">
        <v>56</v>
      </c>
      <c r="AR73" s="124" t="s">
        <v>56</v>
      </c>
      <c r="AS73" s="126"/>
      <c r="AT73" s="131" t="s">
        <v>321</v>
      </c>
      <c r="AU73" s="124" t="s">
        <v>322</v>
      </c>
      <c r="AV73" s="129" t="s">
        <v>323</v>
      </c>
      <c r="AW73" s="129" t="s">
        <v>324</v>
      </c>
      <c r="AX73" s="126"/>
      <c r="AY73" s="149" t="s">
        <v>568</v>
      </c>
      <c r="AZ73" s="149"/>
      <c r="BA73" s="123" t="s">
        <v>564</v>
      </c>
      <c r="BB73" s="127"/>
      <c r="BC73" s="124" t="s">
        <v>290</v>
      </c>
      <c r="BD73" s="126"/>
      <c r="BE73" s="122"/>
      <c r="BF73" s="122"/>
      <c r="BG73" s="122"/>
      <c r="BH73" s="122"/>
      <c r="BI73" s="126"/>
      <c r="BJ73" s="138" t="s">
        <v>329</v>
      </c>
      <c r="BK73" s="124" t="s">
        <v>330</v>
      </c>
      <c r="BL73" s="128"/>
      <c r="BM73" s="124" t="str">
        <f t="shared" si="1"/>
        <v>Square</v>
      </c>
      <c r="BN73" s="139">
        <v>100</v>
      </c>
      <c r="BO73" s="139">
        <v>100</v>
      </c>
      <c r="BP73" s="124" t="s">
        <v>290</v>
      </c>
      <c r="BQ73" s="140">
        <v>6</v>
      </c>
      <c r="BR73" s="124" t="s">
        <v>290</v>
      </c>
      <c r="BS73" s="124"/>
      <c r="BT73" s="124"/>
      <c r="BU73" s="124"/>
      <c r="BV73" s="124" t="s">
        <v>290</v>
      </c>
      <c r="BW73" s="124" t="s">
        <v>290</v>
      </c>
      <c r="BX73" s="124" t="s">
        <v>290</v>
      </c>
      <c r="BY73" s="124" t="s">
        <v>290</v>
      </c>
      <c r="BZ73" s="126"/>
    </row>
    <row r="74" spans="1:78">
      <c r="A74" s="121">
        <v>75</v>
      </c>
      <c r="B74" s="150" t="s">
        <v>606</v>
      </c>
      <c r="C74" s="122"/>
      <c r="D74" s="123" t="s">
        <v>309</v>
      </c>
      <c r="E74" s="122"/>
      <c r="F74" s="124" t="s">
        <v>607</v>
      </c>
      <c r="G74" s="125" t="s">
        <v>2</v>
      </c>
      <c r="H74" s="125" t="s">
        <v>287</v>
      </c>
      <c r="I74" s="124" t="s">
        <v>311</v>
      </c>
      <c r="J74" s="124" t="s">
        <v>312</v>
      </c>
      <c r="K74" s="125" t="s">
        <v>290</v>
      </c>
      <c r="L74" s="126"/>
      <c r="M74" s="127"/>
      <c r="N74" s="124" t="s">
        <v>608</v>
      </c>
      <c r="O74" s="124" t="s">
        <v>290</v>
      </c>
      <c r="P74" s="124" t="s">
        <v>314</v>
      </c>
      <c r="Q74" s="127"/>
      <c r="R74" s="124" t="s">
        <v>290</v>
      </c>
      <c r="S74" s="122"/>
      <c r="T74" s="126"/>
      <c r="U74" s="124" t="s">
        <v>315</v>
      </c>
      <c r="V74" s="124" t="s">
        <v>290</v>
      </c>
      <c r="W74" s="124" t="s">
        <v>561</v>
      </c>
      <c r="X74" s="124" t="s">
        <v>562</v>
      </c>
      <c r="Y74" s="124"/>
      <c r="Z74" s="124"/>
      <c r="AA74" s="124">
        <v>772.2</v>
      </c>
      <c r="AB74" s="124" t="s">
        <v>318</v>
      </c>
      <c r="AC74" s="129" t="s">
        <v>319</v>
      </c>
      <c r="AD74" s="126"/>
      <c r="AE74" s="135"/>
      <c r="AF74" s="135"/>
      <c r="AG74" s="124" t="s">
        <v>290</v>
      </c>
      <c r="AH74" s="124" t="s">
        <v>290</v>
      </c>
      <c r="AI74" s="124" t="s">
        <v>290</v>
      </c>
      <c r="AJ74" s="122"/>
      <c r="AK74" s="124" t="s">
        <v>320</v>
      </c>
      <c r="AL74" s="124" t="s">
        <v>290</v>
      </c>
      <c r="AM74" s="128"/>
      <c r="AN74" s="124" t="s">
        <v>54</v>
      </c>
      <c r="AO74" s="124" t="s">
        <v>59</v>
      </c>
      <c r="AP74" s="124"/>
      <c r="AQ74" s="124" t="s">
        <v>56</v>
      </c>
      <c r="AR74" s="124" t="s">
        <v>56</v>
      </c>
      <c r="AS74" s="126"/>
      <c r="AT74" s="131" t="s">
        <v>321</v>
      </c>
      <c r="AU74" s="124" t="s">
        <v>322</v>
      </c>
      <c r="AV74" s="129" t="s">
        <v>323</v>
      </c>
      <c r="AW74" s="129" t="s">
        <v>324</v>
      </c>
      <c r="AX74" s="126"/>
      <c r="AY74" s="149" t="s">
        <v>568</v>
      </c>
      <c r="AZ74" s="149"/>
      <c r="BA74" s="123" t="s">
        <v>564</v>
      </c>
      <c r="BB74" s="127"/>
      <c r="BC74" s="124" t="s">
        <v>290</v>
      </c>
      <c r="BD74" s="126"/>
      <c r="BE74" s="122"/>
      <c r="BF74" s="122"/>
      <c r="BG74" s="122"/>
      <c r="BH74" s="122"/>
      <c r="BI74" s="126"/>
      <c r="BJ74" s="138" t="s">
        <v>329</v>
      </c>
      <c r="BK74" s="124" t="s">
        <v>330</v>
      </c>
      <c r="BL74" s="128"/>
      <c r="BM74" s="124" t="str">
        <f t="shared" ref="BM74:BM105" si="2">+IF(BN74=BO74,"Square","Rectangle")</f>
        <v>Square</v>
      </c>
      <c r="BN74" s="139">
        <v>100</v>
      </c>
      <c r="BO74" s="139">
        <v>100</v>
      </c>
      <c r="BP74" s="124" t="s">
        <v>290</v>
      </c>
      <c r="BQ74" s="140">
        <v>6</v>
      </c>
      <c r="BR74" s="124" t="s">
        <v>290</v>
      </c>
      <c r="BS74" s="124"/>
      <c r="BT74" s="124"/>
      <c r="BU74" s="124"/>
      <c r="BV74" s="124" t="s">
        <v>290</v>
      </c>
      <c r="BW74" s="124" t="s">
        <v>290</v>
      </c>
      <c r="BX74" s="124" t="s">
        <v>290</v>
      </c>
      <c r="BY74" s="124" t="s">
        <v>290</v>
      </c>
      <c r="BZ74" s="126"/>
    </row>
    <row r="75" spans="1:78">
      <c r="A75" s="121">
        <v>76</v>
      </c>
      <c r="B75" s="150" t="s">
        <v>609</v>
      </c>
      <c r="C75" s="122"/>
      <c r="D75" s="123" t="s">
        <v>309</v>
      </c>
      <c r="E75" s="122"/>
      <c r="F75" s="124" t="s">
        <v>610</v>
      </c>
      <c r="G75" s="125" t="s">
        <v>2</v>
      </c>
      <c r="H75" s="125" t="s">
        <v>287</v>
      </c>
      <c r="I75" s="124" t="s">
        <v>311</v>
      </c>
      <c r="J75" s="124" t="s">
        <v>312</v>
      </c>
      <c r="K75" s="125" t="s">
        <v>290</v>
      </c>
      <c r="L75" s="126"/>
      <c r="M75" s="127"/>
      <c r="N75" s="124" t="s">
        <v>611</v>
      </c>
      <c r="O75" s="124" t="s">
        <v>290</v>
      </c>
      <c r="P75" s="124" t="s">
        <v>314</v>
      </c>
      <c r="Q75" s="127"/>
      <c r="R75" s="124" t="s">
        <v>290</v>
      </c>
      <c r="S75" s="122"/>
      <c r="T75" s="126"/>
      <c r="U75" s="124" t="s">
        <v>315</v>
      </c>
      <c r="V75" s="124" t="s">
        <v>290</v>
      </c>
      <c r="W75" s="124" t="s">
        <v>561</v>
      </c>
      <c r="X75" s="124" t="s">
        <v>562</v>
      </c>
      <c r="Y75" s="124"/>
      <c r="Z75" s="124"/>
      <c r="AA75" s="124">
        <v>772.2</v>
      </c>
      <c r="AB75" s="124" t="s">
        <v>318</v>
      </c>
      <c r="AC75" s="129" t="s">
        <v>319</v>
      </c>
      <c r="AD75" s="126"/>
      <c r="AE75" s="135"/>
      <c r="AF75" s="135"/>
      <c r="AG75" s="124" t="s">
        <v>290</v>
      </c>
      <c r="AH75" s="124" t="s">
        <v>290</v>
      </c>
      <c r="AI75" s="124" t="s">
        <v>290</v>
      </c>
      <c r="AJ75" s="122"/>
      <c r="AK75" s="124" t="s">
        <v>320</v>
      </c>
      <c r="AL75" s="124" t="s">
        <v>290</v>
      </c>
      <c r="AM75" s="128"/>
      <c r="AN75" s="124" t="s">
        <v>54</v>
      </c>
      <c r="AO75" s="124" t="s">
        <v>59</v>
      </c>
      <c r="AP75" s="124"/>
      <c r="AQ75" s="124" t="s">
        <v>56</v>
      </c>
      <c r="AR75" s="124" t="s">
        <v>56</v>
      </c>
      <c r="AS75" s="126"/>
      <c r="AT75" s="131" t="s">
        <v>321</v>
      </c>
      <c r="AU75" s="124" t="s">
        <v>322</v>
      </c>
      <c r="AV75" s="129" t="s">
        <v>323</v>
      </c>
      <c r="AW75" s="129" t="s">
        <v>324</v>
      </c>
      <c r="AX75" s="126"/>
      <c r="AY75" s="149" t="s">
        <v>568</v>
      </c>
      <c r="AZ75" s="149"/>
      <c r="BA75" s="123" t="s">
        <v>564</v>
      </c>
      <c r="BB75" s="127"/>
      <c r="BC75" s="124" t="s">
        <v>290</v>
      </c>
      <c r="BD75" s="126"/>
      <c r="BE75" s="122"/>
      <c r="BF75" s="122"/>
      <c r="BG75" s="122"/>
      <c r="BH75" s="122"/>
      <c r="BI75" s="126"/>
      <c r="BJ75" s="138" t="s">
        <v>329</v>
      </c>
      <c r="BK75" s="124" t="s">
        <v>330</v>
      </c>
      <c r="BL75" s="128"/>
      <c r="BM75" s="124" t="str">
        <f t="shared" si="2"/>
        <v>Square</v>
      </c>
      <c r="BN75" s="139">
        <v>100</v>
      </c>
      <c r="BO75" s="139">
        <v>100</v>
      </c>
      <c r="BP75" s="124" t="s">
        <v>290</v>
      </c>
      <c r="BQ75" s="140">
        <v>6</v>
      </c>
      <c r="BR75" s="124" t="s">
        <v>290</v>
      </c>
      <c r="BS75" s="124"/>
      <c r="BT75" s="124"/>
      <c r="BU75" s="124"/>
      <c r="BV75" s="124" t="s">
        <v>290</v>
      </c>
      <c r="BW75" s="124" t="s">
        <v>290</v>
      </c>
      <c r="BX75" s="124" t="s">
        <v>290</v>
      </c>
      <c r="BY75" s="124" t="s">
        <v>290</v>
      </c>
      <c r="BZ75" s="126"/>
    </row>
    <row r="76" spans="1:78">
      <c r="A76" s="121">
        <v>77</v>
      </c>
      <c r="B76" s="150" t="s">
        <v>612</v>
      </c>
      <c r="C76" s="122"/>
      <c r="D76" s="123" t="s">
        <v>309</v>
      </c>
      <c r="E76" s="122"/>
      <c r="F76" s="124" t="s">
        <v>613</v>
      </c>
      <c r="G76" s="125" t="s">
        <v>2</v>
      </c>
      <c r="H76" s="125" t="s">
        <v>287</v>
      </c>
      <c r="I76" s="124" t="s">
        <v>311</v>
      </c>
      <c r="J76" s="124" t="s">
        <v>312</v>
      </c>
      <c r="K76" s="125" t="s">
        <v>290</v>
      </c>
      <c r="L76" s="126"/>
      <c r="M76" s="127"/>
      <c r="N76" s="124" t="s">
        <v>614</v>
      </c>
      <c r="O76" s="124" t="s">
        <v>290</v>
      </c>
      <c r="P76" s="124" t="s">
        <v>314</v>
      </c>
      <c r="Q76" s="127"/>
      <c r="R76" s="124" t="s">
        <v>290</v>
      </c>
      <c r="S76" s="122"/>
      <c r="T76" s="126"/>
      <c r="U76" s="124" t="s">
        <v>315</v>
      </c>
      <c r="V76" s="124" t="s">
        <v>290</v>
      </c>
      <c r="W76" s="124" t="s">
        <v>561</v>
      </c>
      <c r="X76" s="124" t="s">
        <v>562</v>
      </c>
      <c r="Y76" s="124"/>
      <c r="Z76" s="124"/>
      <c r="AA76" s="124">
        <v>772.2</v>
      </c>
      <c r="AB76" s="124" t="s">
        <v>318</v>
      </c>
      <c r="AC76" s="129" t="s">
        <v>319</v>
      </c>
      <c r="AD76" s="126"/>
      <c r="AE76" s="135"/>
      <c r="AF76" s="135"/>
      <c r="AG76" s="124" t="s">
        <v>290</v>
      </c>
      <c r="AH76" s="124" t="s">
        <v>290</v>
      </c>
      <c r="AI76" s="124" t="s">
        <v>290</v>
      </c>
      <c r="AJ76" s="122"/>
      <c r="AK76" s="124" t="s">
        <v>320</v>
      </c>
      <c r="AL76" s="124" t="s">
        <v>290</v>
      </c>
      <c r="AM76" s="128"/>
      <c r="AN76" s="124" t="s">
        <v>54</v>
      </c>
      <c r="AO76" s="124" t="s">
        <v>59</v>
      </c>
      <c r="AP76" s="124"/>
      <c r="AQ76" s="124" t="s">
        <v>56</v>
      </c>
      <c r="AR76" s="124" t="s">
        <v>56</v>
      </c>
      <c r="AS76" s="126"/>
      <c r="AT76" s="131" t="s">
        <v>321</v>
      </c>
      <c r="AU76" s="124" t="s">
        <v>322</v>
      </c>
      <c r="AV76" s="129" t="s">
        <v>323</v>
      </c>
      <c r="AW76" s="129" t="s">
        <v>324</v>
      </c>
      <c r="AX76" s="126"/>
      <c r="AY76" s="149" t="s">
        <v>568</v>
      </c>
      <c r="AZ76" s="149"/>
      <c r="BA76" s="123" t="s">
        <v>564</v>
      </c>
      <c r="BB76" s="127"/>
      <c r="BC76" s="124" t="s">
        <v>290</v>
      </c>
      <c r="BD76" s="126"/>
      <c r="BE76" s="122"/>
      <c r="BF76" s="122"/>
      <c r="BG76" s="122"/>
      <c r="BH76" s="122"/>
      <c r="BI76" s="126"/>
      <c r="BJ76" s="138" t="s">
        <v>329</v>
      </c>
      <c r="BK76" s="124" t="s">
        <v>330</v>
      </c>
      <c r="BL76" s="128"/>
      <c r="BM76" s="124" t="str">
        <f t="shared" si="2"/>
        <v>Square</v>
      </c>
      <c r="BN76" s="139">
        <v>100</v>
      </c>
      <c r="BO76" s="139">
        <v>100</v>
      </c>
      <c r="BP76" s="124" t="s">
        <v>290</v>
      </c>
      <c r="BQ76" s="140">
        <v>6</v>
      </c>
      <c r="BR76" s="124" t="s">
        <v>290</v>
      </c>
      <c r="BS76" s="124"/>
      <c r="BT76" s="124"/>
      <c r="BU76" s="124"/>
      <c r="BV76" s="124" t="s">
        <v>290</v>
      </c>
      <c r="BW76" s="124" t="s">
        <v>290</v>
      </c>
      <c r="BX76" s="124" t="s">
        <v>290</v>
      </c>
      <c r="BY76" s="124" t="s">
        <v>290</v>
      </c>
      <c r="BZ76" s="126"/>
    </row>
    <row r="77" spans="1:78">
      <c r="A77" s="121">
        <v>78</v>
      </c>
      <c r="B77" s="150" t="s">
        <v>615</v>
      </c>
      <c r="C77" s="122"/>
      <c r="D77" s="123" t="s">
        <v>309</v>
      </c>
      <c r="E77" s="122"/>
      <c r="F77" s="124" t="s">
        <v>616</v>
      </c>
      <c r="G77" s="125" t="s">
        <v>2</v>
      </c>
      <c r="H77" s="125" t="s">
        <v>287</v>
      </c>
      <c r="I77" s="124" t="s">
        <v>311</v>
      </c>
      <c r="J77" s="124" t="s">
        <v>312</v>
      </c>
      <c r="K77" s="125" t="s">
        <v>290</v>
      </c>
      <c r="L77" s="126"/>
      <c r="M77" s="127"/>
      <c r="N77" s="124" t="s">
        <v>617</v>
      </c>
      <c r="O77" s="124" t="s">
        <v>290</v>
      </c>
      <c r="P77" s="124" t="s">
        <v>314</v>
      </c>
      <c r="Q77" s="127"/>
      <c r="R77" s="124" t="s">
        <v>290</v>
      </c>
      <c r="S77" s="122"/>
      <c r="T77" s="126"/>
      <c r="U77" s="124" t="s">
        <v>315</v>
      </c>
      <c r="V77" s="124" t="s">
        <v>290</v>
      </c>
      <c r="W77" s="124" t="s">
        <v>561</v>
      </c>
      <c r="X77" s="124" t="s">
        <v>562</v>
      </c>
      <c r="Y77" s="124"/>
      <c r="Z77" s="124"/>
      <c r="AA77" s="124">
        <v>613.44000000000005</v>
      </c>
      <c r="AB77" s="124" t="s">
        <v>318</v>
      </c>
      <c r="AC77" s="129" t="s">
        <v>319</v>
      </c>
      <c r="AD77" s="126"/>
      <c r="AE77" s="135"/>
      <c r="AF77" s="135"/>
      <c r="AG77" s="124" t="s">
        <v>290</v>
      </c>
      <c r="AH77" s="124" t="s">
        <v>290</v>
      </c>
      <c r="AI77" s="124" t="s">
        <v>290</v>
      </c>
      <c r="AJ77" s="122"/>
      <c r="AK77" s="124" t="s">
        <v>320</v>
      </c>
      <c r="AL77" s="124" t="s">
        <v>290</v>
      </c>
      <c r="AM77" s="128"/>
      <c r="AN77" s="124" t="s">
        <v>54</v>
      </c>
      <c r="AO77" s="124" t="s">
        <v>59</v>
      </c>
      <c r="AP77" s="124"/>
      <c r="AQ77" s="124" t="s">
        <v>56</v>
      </c>
      <c r="AR77" s="124" t="s">
        <v>56</v>
      </c>
      <c r="AS77" s="126"/>
      <c r="AT77" s="131" t="s">
        <v>321</v>
      </c>
      <c r="AU77" s="124" t="s">
        <v>322</v>
      </c>
      <c r="AV77" s="129" t="s">
        <v>323</v>
      </c>
      <c r="AW77" s="129" t="s">
        <v>324</v>
      </c>
      <c r="AX77" s="126"/>
      <c r="AY77" s="149" t="s">
        <v>568</v>
      </c>
      <c r="AZ77" s="149"/>
      <c r="BA77" s="123" t="s">
        <v>564</v>
      </c>
      <c r="BB77" s="127"/>
      <c r="BC77" s="124" t="s">
        <v>290</v>
      </c>
      <c r="BD77" s="126"/>
      <c r="BE77" s="122"/>
      <c r="BF77" s="122"/>
      <c r="BG77" s="122"/>
      <c r="BH77" s="122"/>
      <c r="BI77" s="126"/>
      <c r="BJ77" s="138" t="s">
        <v>329</v>
      </c>
      <c r="BK77" s="124" t="s">
        <v>330</v>
      </c>
      <c r="BL77" s="128"/>
      <c r="BM77" s="124" t="str">
        <f t="shared" si="2"/>
        <v>Square</v>
      </c>
      <c r="BN77" s="139">
        <v>100</v>
      </c>
      <c r="BO77" s="139">
        <v>100</v>
      </c>
      <c r="BP77" s="124" t="s">
        <v>290</v>
      </c>
      <c r="BQ77" s="140">
        <v>6</v>
      </c>
      <c r="BR77" s="124" t="s">
        <v>290</v>
      </c>
      <c r="BS77" s="124"/>
      <c r="BT77" s="124"/>
      <c r="BU77" s="124"/>
      <c r="BV77" s="124" t="s">
        <v>290</v>
      </c>
      <c r="BW77" s="124" t="s">
        <v>290</v>
      </c>
      <c r="BX77" s="124" t="s">
        <v>290</v>
      </c>
      <c r="BY77" s="124" t="s">
        <v>290</v>
      </c>
      <c r="BZ77" s="126"/>
    </row>
    <row r="78" spans="1:78">
      <c r="A78" s="121">
        <v>79</v>
      </c>
      <c r="B78" s="150" t="s">
        <v>618</v>
      </c>
      <c r="C78" s="122"/>
      <c r="D78" s="123" t="s">
        <v>309</v>
      </c>
      <c r="E78" s="122"/>
      <c r="F78" s="124" t="s">
        <v>619</v>
      </c>
      <c r="G78" s="125" t="s">
        <v>2</v>
      </c>
      <c r="H78" s="125" t="s">
        <v>287</v>
      </c>
      <c r="I78" s="124" t="s">
        <v>311</v>
      </c>
      <c r="J78" s="124" t="s">
        <v>312</v>
      </c>
      <c r="K78" s="125" t="s">
        <v>290</v>
      </c>
      <c r="L78" s="126"/>
      <c r="M78" s="127"/>
      <c r="N78" s="124" t="s">
        <v>587</v>
      </c>
      <c r="O78" s="124" t="s">
        <v>290</v>
      </c>
      <c r="P78" s="124" t="s">
        <v>314</v>
      </c>
      <c r="Q78" s="127"/>
      <c r="R78" s="124" t="s">
        <v>290</v>
      </c>
      <c r="S78" s="122"/>
      <c r="T78" s="126"/>
      <c r="U78" s="124" t="s">
        <v>315</v>
      </c>
      <c r="V78" s="124" t="s">
        <v>290</v>
      </c>
      <c r="W78" s="124" t="s">
        <v>561</v>
      </c>
      <c r="X78" s="124" t="s">
        <v>562</v>
      </c>
      <c r="Y78" s="124"/>
      <c r="Z78" s="124"/>
      <c r="AA78" s="124">
        <v>613.44000000000005</v>
      </c>
      <c r="AB78" s="124" t="s">
        <v>318</v>
      </c>
      <c r="AC78" s="129" t="s">
        <v>319</v>
      </c>
      <c r="AD78" s="126"/>
      <c r="AE78" s="135"/>
      <c r="AF78" s="135"/>
      <c r="AG78" s="124" t="s">
        <v>290</v>
      </c>
      <c r="AH78" s="124" t="s">
        <v>290</v>
      </c>
      <c r="AI78" s="124" t="s">
        <v>290</v>
      </c>
      <c r="AJ78" s="122"/>
      <c r="AK78" s="124" t="s">
        <v>320</v>
      </c>
      <c r="AL78" s="124" t="s">
        <v>290</v>
      </c>
      <c r="AM78" s="128"/>
      <c r="AN78" s="124" t="s">
        <v>54</v>
      </c>
      <c r="AO78" s="124" t="s">
        <v>59</v>
      </c>
      <c r="AP78" s="124"/>
      <c r="AQ78" s="124" t="s">
        <v>56</v>
      </c>
      <c r="AR78" s="124" t="s">
        <v>56</v>
      </c>
      <c r="AS78" s="126"/>
      <c r="AT78" s="131" t="s">
        <v>321</v>
      </c>
      <c r="AU78" s="124" t="s">
        <v>322</v>
      </c>
      <c r="AV78" s="129" t="s">
        <v>323</v>
      </c>
      <c r="AW78" s="129" t="s">
        <v>324</v>
      </c>
      <c r="AX78" s="126"/>
      <c r="AY78" s="149" t="s">
        <v>568</v>
      </c>
      <c r="AZ78" s="149"/>
      <c r="BA78" s="123" t="s">
        <v>564</v>
      </c>
      <c r="BB78" s="127"/>
      <c r="BC78" s="124" t="s">
        <v>290</v>
      </c>
      <c r="BD78" s="126"/>
      <c r="BE78" s="122"/>
      <c r="BF78" s="122"/>
      <c r="BG78" s="122"/>
      <c r="BH78" s="122"/>
      <c r="BI78" s="126"/>
      <c r="BJ78" s="138" t="s">
        <v>329</v>
      </c>
      <c r="BK78" s="124" t="s">
        <v>330</v>
      </c>
      <c r="BL78" s="128"/>
      <c r="BM78" s="124" t="str">
        <f t="shared" si="2"/>
        <v>Square</v>
      </c>
      <c r="BN78" s="139">
        <v>100</v>
      </c>
      <c r="BO78" s="139">
        <v>100</v>
      </c>
      <c r="BP78" s="124" t="s">
        <v>290</v>
      </c>
      <c r="BQ78" s="140">
        <v>6</v>
      </c>
      <c r="BR78" s="124" t="s">
        <v>290</v>
      </c>
      <c r="BS78" s="124"/>
      <c r="BT78" s="124"/>
      <c r="BU78" s="124"/>
      <c r="BV78" s="124" t="s">
        <v>290</v>
      </c>
      <c r="BW78" s="124" t="s">
        <v>290</v>
      </c>
      <c r="BX78" s="124" t="s">
        <v>290</v>
      </c>
      <c r="BY78" s="124" t="s">
        <v>290</v>
      </c>
      <c r="BZ78" s="126"/>
    </row>
    <row r="79" spans="1:78">
      <c r="A79" s="121">
        <v>80</v>
      </c>
      <c r="B79" s="150" t="s">
        <v>620</v>
      </c>
      <c r="C79" s="122"/>
      <c r="D79" s="123" t="s">
        <v>309</v>
      </c>
      <c r="E79" s="122"/>
      <c r="F79" s="124" t="s">
        <v>621</v>
      </c>
      <c r="G79" s="125" t="s">
        <v>2</v>
      </c>
      <c r="H79" s="125" t="s">
        <v>287</v>
      </c>
      <c r="I79" s="124" t="s">
        <v>311</v>
      </c>
      <c r="J79" s="124" t="s">
        <v>312</v>
      </c>
      <c r="K79" s="125" t="s">
        <v>622</v>
      </c>
      <c r="L79" s="126"/>
      <c r="M79" s="127"/>
      <c r="N79" s="124" t="s">
        <v>623</v>
      </c>
      <c r="O79" s="124" t="s">
        <v>290</v>
      </c>
      <c r="P79" s="124" t="s">
        <v>314</v>
      </c>
      <c r="Q79" s="127"/>
      <c r="R79" s="124" t="s">
        <v>290</v>
      </c>
      <c r="S79" s="122"/>
      <c r="T79" s="126"/>
      <c r="U79" s="124" t="s">
        <v>315</v>
      </c>
      <c r="V79" s="124" t="s">
        <v>290</v>
      </c>
      <c r="W79" s="124" t="s">
        <v>561</v>
      </c>
      <c r="X79" s="124" t="s">
        <v>562</v>
      </c>
      <c r="Y79" s="124"/>
      <c r="Z79" s="124"/>
      <c r="AA79" s="124">
        <v>923.4</v>
      </c>
      <c r="AB79" s="124" t="s">
        <v>318</v>
      </c>
      <c r="AC79" s="129" t="s">
        <v>319</v>
      </c>
      <c r="AD79" s="126"/>
      <c r="AE79" s="135"/>
      <c r="AF79" s="135"/>
      <c r="AG79" s="124" t="s">
        <v>290</v>
      </c>
      <c r="AH79" s="124" t="s">
        <v>290</v>
      </c>
      <c r="AI79" s="124" t="s">
        <v>290</v>
      </c>
      <c r="AJ79" s="122"/>
      <c r="AK79" s="124" t="s">
        <v>320</v>
      </c>
      <c r="AL79" s="124" t="s">
        <v>290</v>
      </c>
      <c r="AM79" s="128"/>
      <c r="AN79" s="124" t="s">
        <v>54</v>
      </c>
      <c r="AO79" s="124" t="s">
        <v>59</v>
      </c>
      <c r="AP79" s="124"/>
      <c r="AQ79" s="124" t="s">
        <v>56</v>
      </c>
      <c r="AR79" s="124" t="s">
        <v>56</v>
      </c>
      <c r="AS79" s="126"/>
      <c r="AT79" s="131" t="s">
        <v>321</v>
      </c>
      <c r="AU79" s="124" t="s">
        <v>322</v>
      </c>
      <c r="AV79" s="129" t="s">
        <v>323</v>
      </c>
      <c r="AW79" s="129" t="s">
        <v>324</v>
      </c>
      <c r="AX79" s="126"/>
      <c r="AY79" s="149" t="s">
        <v>568</v>
      </c>
      <c r="AZ79" s="149"/>
      <c r="BA79" s="123" t="s">
        <v>564</v>
      </c>
      <c r="BB79" s="127"/>
      <c r="BC79" s="124" t="s">
        <v>290</v>
      </c>
      <c r="BD79" s="126"/>
      <c r="BE79" s="122"/>
      <c r="BF79" s="122"/>
      <c r="BG79" s="122"/>
      <c r="BH79" s="122"/>
      <c r="BI79" s="126"/>
      <c r="BJ79" s="138" t="s">
        <v>329</v>
      </c>
      <c r="BK79" s="124" t="s">
        <v>330</v>
      </c>
      <c r="BL79" s="128"/>
      <c r="BM79" s="124" t="str">
        <f t="shared" si="2"/>
        <v>Square</v>
      </c>
      <c r="BN79" s="139">
        <v>600</v>
      </c>
      <c r="BO79" s="139">
        <v>600</v>
      </c>
      <c r="BP79" s="124" t="s">
        <v>290</v>
      </c>
      <c r="BQ79" s="140">
        <v>10</v>
      </c>
      <c r="BR79" s="124" t="s">
        <v>290</v>
      </c>
      <c r="BS79" s="124"/>
      <c r="BT79" s="124"/>
      <c r="BU79" s="124"/>
      <c r="BV79" s="124" t="s">
        <v>290</v>
      </c>
      <c r="BW79" s="124" t="s">
        <v>290</v>
      </c>
      <c r="BX79" s="124" t="s">
        <v>290</v>
      </c>
      <c r="BY79" s="124" t="s">
        <v>290</v>
      </c>
      <c r="BZ79" s="126"/>
    </row>
    <row r="80" spans="1:78" ht="38.25">
      <c r="A80" s="121">
        <v>81</v>
      </c>
      <c r="B80" s="150" t="s">
        <v>624</v>
      </c>
      <c r="C80" s="122"/>
      <c r="D80" s="123" t="s">
        <v>309</v>
      </c>
      <c r="E80" s="122"/>
      <c r="F80" s="124" t="s">
        <v>625</v>
      </c>
      <c r="G80" s="125" t="s">
        <v>2</v>
      </c>
      <c r="H80" s="125" t="s">
        <v>287</v>
      </c>
      <c r="I80" s="124" t="s">
        <v>311</v>
      </c>
      <c r="J80" s="124" t="s">
        <v>312</v>
      </c>
      <c r="K80" s="125" t="s">
        <v>622</v>
      </c>
      <c r="L80" s="126"/>
      <c r="M80" s="127"/>
      <c r="N80" s="124" t="s">
        <v>626</v>
      </c>
      <c r="O80" s="124" t="s">
        <v>290</v>
      </c>
      <c r="P80" s="124" t="s">
        <v>314</v>
      </c>
      <c r="Q80" s="133" t="s">
        <v>627</v>
      </c>
      <c r="R80" s="124" t="s">
        <v>290</v>
      </c>
      <c r="S80" s="122"/>
      <c r="T80" s="126"/>
      <c r="U80" s="124" t="s">
        <v>39</v>
      </c>
      <c r="V80" s="124" t="s">
        <v>290</v>
      </c>
      <c r="W80" s="124" t="s">
        <v>290</v>
      </c>
      <c r="X80" s="124" t="s">
        <v>41</v>
      </c>
      <c r="Y80" s="124"/>
      <c r="Z80" s="124"/>
      <c r="AA80" s="128"/>
      <c r="AB80" s="124" t="s">
        <v>318</v>
      </c>
      <c r="AC80" s="129" t="s">
        <v>319</v>
      </c>
      <c r="AD80" s="126"/>
      <c r="AE80" s="135"/>
      <c r="AF80" s="135"/>
      <c r="AG80" s="124" t="s">
        <v>290</v>
      </c>
      <c r="AH80" s="124" t="s">
        <v>290</v>
      </c>
      <c r="AI80" s="124" t="s">
        <v>290</v>
      </c>
      <c r="AJ80" s="122"/>
      <c r="AK80" s="124" t="s">
        <v>320</v>
      </c>
      <c r="AL80" s="124" t="s">
        <v>290</v>
      </c>
      <c r="AM80" s="128"/>
      <c r="AN80" s="124" t="s">
        <v>54</v>
      </c>
      <c r="AO80" s="124" t="s">
        <v>59</v>
      </c>
      <c r="AP80" s="124"/>
      <c r="AQ80" s="124" t="s">
        <v>56</v>
      </c>
      <c r="AR80" s="124" t="s">
        <v>56</v>
      </c>
      <c r="AS80" s="126"/>
      <c r="AT80" s="131" t="s">
        <v>321</v>
      </c>
      <c r="AU80" s="124" t="s">
        <v>322</v>
      </c>
      <c r="AV80" s="129" t="s">
        <v>323</v>
      </c>
      <c r="AW80" s="129" t="s">
        <v>324</v>
      </c>
      <c r="AX80" s="126"/>
      <c r="AY80" s="127" t="s">
        <v>628</v>
      </c>
      <c r="AZ80" s="127" t="s">
        <v>629</v>
      </c>
      <c r="BA80" s="131" t="s">
        <v>630</v>
      </c>
      <c r="BB80" s="127"/>
      <c r="BC80" s="124" t="s">
        <v>290</v>
      </c>
      <c r="BD80" s="126"/>
      <c r="BE80" s="122"/>
      <c r="BF80" s="122"/>
      <c r="BG80" s="122"/>
      <c r="BH80" s="122"/>
      <c r="BI80" s="126"/>
      <c r="BJ80" s="138" t="s">
        <v>329</v>
      </c>
      <c r="BK80" s="124" t="s">
        <v>330</v>
      </c>
      <c r="BL80" s="128"/>
      <c r="BM80" s="124" t="str">
        <f t="shared" si="2"/>
        <v>Square</v>
      </c>
      <c r="BN80" s="139">
        <v>600</v>
      </c>
      <c r="BO80" s="139">
        <v>600</v>
      </c>
      <c r="BP80" s="124" t="s">
        <v>290</v>
      </c>
      <c r="BQ80" s="140">
        <v>10</v>
      </c>
      <c r="BR80" s="124" t="s">
        <v>290</v>
      </c>
      <c r="BS80" s="124"/>
      <c r="BT80" s="124"/>
      <c r="BU80" s="124"/>
      <c r="BV80" s="124" t="s">
        <v>290</v>
      </c>
      <c r="BW80" s="124" t="s">
        <v>290</v>
      </c>
      <c r="BX80" s="124" t="s">
        <v>290</v>
      </c>
      <c r="BY80" s="124" t="s">
        <v>290</v>
      </c>
      <c r="BZ80" s="126"/>
    </row>
    <row r="81" spans="1:91" ht="63.75">
      <c r="A81" s="121">
        <v>82</v>
      </c>
      <c r="B81" s="150" t="s">
        <v>631</v>
      </c>
      <c r="C81" s="122"/>
      <c r="D81" s="123" t="s">
        <v>309</v>
      </c>
      <c r="E81" s="122"/>
      <c r="F81" s="124" t="s">
        <v>632</v>
      </c>
      <c r="G81" s="125" t="s">
        <v>2</v>
      </c>
      <c r="H81" s="125" t="s">
        <v>287</v>
      </c>
      <c r="I81" s="124" t="s">
        <v>311</v>
      </c>
      <c r="J81" s="124" t="s">
        <v>312</v>
      </c>
      <c r="K81" s="125" t="s">
        <v>622</v>
      </c>
      <c r="L81" s="126"/>
      <c r="M81" s="127"/>
      <c r="N81" s="124" t="s">
        <v>633</v>
      </c>
      <c r="O81" s="124" t="s">
        <v>290</v>
      </c>
      <c r="P81" s="124" t="s">
        <v>314</v>
      </c>
      <c r="Q81" s="142">
        <v>2001973</v>
      </c>
      <c r="R81" s="124" t="s">
        <v>290</v>
      </c>
      <c r="S81" s="122"/>
      <c r="T81" s="126"/>
      <c r="U81" s="124" t="s">
        <v>39</v>
      </c>
      <c r="V81" s="124" t="s">
        <v>290</v>
      </c>
      <c r="W81" s="124" t="s">
        <v>290</v>
      </c>
      <c r="X81" s="124" t="s">
        <v>41</v>
      </c>
      <c r="Y81" s="124"/>
      <c r="Z81" s="124"/>
      <c r="AA81" s="128"/>
      <c r="AB81" s="124" t="s">
        <v>318</v>
      </c>
      <c r="AC81" s="129" t="s">
        <v>319</v>
      </c>
      <c r="AD81" s="126"/>
      <c r="AE81" s="135"/>
      <c r="AF81" s="135"/>
      <c r="AG81" s="124" t="s">
        <v>290</v>
      </c>
      <c r="AH81" s="124" t="s">
        <v>290</v>
      </c>
      <c r="AI81" s="124" t="s">
        <v>290</v>
      </c>
      <c r="AJ81" s="122"/>
      <c r="AK81" s="124" t="s">
        <v>320</v>
      </c>
      <c r="AL81" s="124" t="s">
        <v>290</v>
      </c>
      <c r="AM81" s="128"/>
      <c r="AN81" s="124" t="s">
        <v>54</v>
      </c>
      <c r="AO81" s="124" t="s">
        <v>59</v>
      </c>
      <c r="AP81" s="124"/>
      <c r="AQ81" s="124" t="s">
        <v>56</v>
      </c>
      <c r="AR81" s="124" t="s">
        <v>56</v>
      </c>
      <c r="AS81" s="126"/>
      <c r="AT81" s="131" t="s">
        <v>321</v>
      </c>
      <c r="AU81" s="124" t="s">
        <v>322</v>
      </c>
      <c r="AV81" s="129" t="s">
        <v>323</v>
      </c>
      <c r="AW81" s="129" t="s">
        <v>324</v>
      </c>
      <c r="AX81" s="126"/>
      <c r="AY81" s="127" t="s">
        <v>634</v>
      </c>
      <c r="AZ81" s="127" t="s">
        <v>635</v>
      </c>
      <c r="BA81" s="131" t="s">
        <v>636</v>
      </c>
      <c r="BB81" s="127"/>
      <c r="BC81" s="124" t="s">
        <v>290</v>
      </c>
      <c r="BD81" s="126"/>
      <c r="BE81" s="122"/>
      <c r="BF81" s="122"/>
      <c r="BG81" s="122"/>
      <c r="BH81" s="122"/>
      <c r="BI81" s="126"/>
      <c r="BJ81" s="138" t="s">
        <v>329</v>
      </c>
      <c r="BK81" s="124" t="s">
        <v>330</v>
      </c>
      <c r="BL81" s="128"/>
      <c r="BM81" s="124" t="str">
        <f t="shared" si="2"/>
        <v>Square</v>
      </c>
      <c r="BN81" s="139">
        <v>600</v>
      </c>
      <c r="BO81" s="139">
        <v>600</v>
      </c>
      <c r="BP81" s="124" t="s">
        <v>290</v>
      </c>
      <c r="BQ81" s="140">
        <v>9.5</v>
      </c>
      <c r="BR81" s="124" t="s">
        <v>290</v>
      </c>
      <c r="BS81" s="124"/>
      <c r="BT81" s="124"/>
      <c r="BU81" s="124"/>
      <c r="BV81" s="124" t="s">
        <v>290</v>
      </c>
      <c r="BW81" s="124" t="s">
        <v>290</v>
      </c>
      <c r="BX81" s="124" t="s">
        <v>290</v>
      </c>
      <c r="BY81" s="124" t="s">
        <v>290</v>
      </c>
      <c r="BZ81" s="126"/>
    </row>
    <row r="82" spans="1:91" ht="63.75">
      <c r="A82" s="121">
        <v>83</v>
      </c>
      <c r="B82" s="150" t="s">
        <v>637</v>
      </c>
      <c r="C82" s="122"/>
      <c r="D82" s="123" t="s">
        <v>309</v>
      </c>
      <c r="E82" s="122"/>
      <c r="F82" s="124" t="s">
        <v>638</v>
      </c>
      <c r="G82" s="125" t="s">
        <v>2</v>
      </c>
      <c r="H82" s="125" t="s">
        <v>287</v>
      </c>
      <c r="I82" s="124" t="s">
        <v>311</v>
      </c>
      <c r="J82" s="124" t="s">
        <v>312</v>
      </c>
      <c r="K82" s="125" t="s">
        <v>622</v>
      </c>
      <c r="L82" s="126"/>
      <c r="M82" s="127"/>
      <c r="N82" s="124" t="s">
        <v>639</v>
      </c>
      <c r="O82" s="124" t="s">
        <v>290</v>
      </c>
      <c r="P82" s="124" t="s">
        <v>314</v>
      </c>
      <c r="Q82" s="133">
        <v>1007490</v>
      </c>
      <c r="R82" s="124" t="s">
        <v>290</v>
      </c>
      <c r="S82" s="122"/>
      <c r="T82" s="126"/>
      <c r="U82" s="124" t="s">
        <v>39</v>
      </c>
      <c r="V82" s="124" t="s">
        <v>290</v>
      </c>
      <c r="W82" s="124" t="s">
        <v>290</v>
      </c>
      <c r="X82" s="124" t="s">
        <v>41</v>
      </c>
      <c r="Y82" s="124"/>
      <c r="Z82" s="124"/>
      <c r="AA82" s="128"/>
      <c r="AB82" s="124" t="s">
        <v>318</v>
      </c>
      <c r="AC82" s="129" t="s">
        <v>319</v>
      </c>
      <c r="AD82" s="126"/>
      <c r="AE82" s="135"/>
      <c r="AF82" s="135"/>
      <c r="AG82" s="124" t="s">
        <v>290</v>
      </c>
      <c r="AH82" s="124" t="s">
        <v>290</v>
      </c>
      <c r="AI82" s="124" t="s">
        <v>290</v>
      </c>
      <c r="AJ82" s="122"/>
      <c r="AK82" s="124" t="s">
        <v>320</v>
      </c>
      <c r="AL82" s="124" t="s">
        <v>290</v>
      </c>
      <c r="AM82" s="128"/>
      <c r="AN82" s="124" t="s">
        <v>54</v>
      </c>
      <c r="AO82" s="124" t="s">
        <v>59</v>
      </c>
      <c r="AP82" s="124"/>
      <c r="AQ82" s="124" t="s">
        <v>56</v>
      </c>
      <c r="AR82" s="124" t="s">
        <v>56</v>
      </c>
      <c r="AS82" s="126"/>
      <c r="AT82" s="131" t="s">
        <v>321</v>
      </c>
      <c r="AU82" s="124" t="s">
        <v>322</v>
      </c>
      <c r="AV82" s="129" t="s">
        <v>323</v>
      </c>
      <c r="AW82" s="129" t="s">
        <v>324</v>
      </c>
      <c r="AX82" s="126"/>
      <c r="AY82" s="127" t="s">
        <v>634</v>
      </c>
      <c r="AZ82" s="127" t="s">
        <v>635</v>
      </c>
      <c r="BA82" s="131" t="s">
        <v>635</v>
      </c>
      <c r="BB82" s="127"/>
      <c r="BC82" s="124" t="s">
        <v>290</v>
      </c>
      <c r="BD82" s="126"/>
      <c r="BE82" s="122"/>
      <c r="BF82" s="122"/>
      <c r="BG82" s="122"/>
      <c r="BH82" s="122"/>
      <c r="BI82" s="126"/>
      <c r="BJ82" s="138" t="s">
        <v>329</v>
      </c>
      <c r="BK82" s="124" t="s">
        <v>330</v>
      </c>
      <c r="BL82" s="128"/>
      <c r="BM82" s="124" t="str">
        <f t="shared" si="2"/>
        <v>Square</v>
      </c>
      <c r="BN82" s="139">
        <v>600</v>
      </c>
      <c r="BO82" s="139">
        <v>600</v>
      </c>
      <c r="BP82" s="124" t="s">
        <v>290</v>
      </c>
      <c r="BQ82" s="140">
        <v>10</v>
      </c>
      <c r="BR82" s="124" t="s">
        <v>290</v>
      </c>
      <c r="BS82" s="124"/>
      <c r="BT82" s="124"/>
      <c r="BU82" s="124"/>
      <c r="BV82" s="124" t="s">
        <v>290</v>
      </c>
      <c r="BW82" s="124" t="s">
        <v>290</v>
      </c>
      <c r="BX82" s="124" t="s">
        <v>290</v>
      </c>
      <c r="BY82" s="124" t="s">
        <v>290</v>
      </c>
      <c r="BZ82" s="126"/>
    </row>
    <row r="83" spans="1:91" ht="63.75">
      <c r="A83" s="121">
        <v>84</v>
      </c>
      <c r="B83" s="150" t="s">
        <v>640</v>
      </c>
      <c r="C83" s="122"/>
      <c r="D83" s="123" t="s">
        <v>309</v>
      </c>
      <c r="E83" s="122"/>
      <c r="F83" s="147" t="s">
        <v>402</v>
      </c>
      <c r="G83" s="125" t="s">
        <v>2</v>
      </c>
      <c r="H83" s="125" t="s">
        <v>287</v>
      </c>
      <c r="I83" s="124" t="s">
        <v>311</v>
      </c>
      <c r="J83" s="124" t="s">
        <v>312</v>
      </c>
      <c r="K83" s="125" t="s">
        <v>622</v>
      </c>
      <c r="L83" s="126"/>
      <c r="M83" s="127"/>
      <c r="N83" s="147" t="s">
        <v>641</v>
      </c>
      <c r="O83" s="124" t="s">
        <v>290</v>
      </c>
      <c r="P83" s="124" t="s">
        <v>314</v>
      </c>
      <c r="Q83" s="133">
        <v>1005175</v>
      </c>
      <c r="R83" s="124" t="s">
        <v>290</v>
      </c>
      <c r="S83" s="122"/>
      <c r="T83" s="126"/>
      <c r="U83" s="124" t="s">
        <v>39</v>
      </c>
      <c r="V83" s="124" t="s">
        <v>290</v>
      </c>
      <c r="W83" s="124" t="s">
        <v>290</v>
      </c>
      <c r="X83" s="124" t="s">
        <v>41</v>
      </c>
      <c r="Y83" s="124"/>
      <c r="Z83" s="124"/>
      <c r="AA83" s="128"/>
      <c r="AB83" s="124" t="s">
        <v>318</v>
      </c>
      <c r="AC83" s="129" t="s">
        <v>319</v>
      </c>
      <c r="AD83" s="126"/>
      <c r="AE83" s="135"/>
      <c r="AF83" s="135"/>
      <c r="AG83" s="124" t="s">
        <v>290</v>
      </c>
      <c r="AH83" s="124" t="s">
        <v>290</v>
      </c>
      <c r="AI83" s="124" t="s">
        <v>290</v>
      </c>
      <c r="AJ83" s="122"/>
      <c r="AK83" s="124" t="s">
        <v>320</v>
      </c>
      <c r="AL83" s="124" t="s">
        <v>290</v>
      </c>
      <c r="AM83" s="128"/>
      <c r="AN83" s="124" t="s">
        <v>54</v>
      </c>
      <c r="AO83" s="124" t="s">
        <v>59</v>
      </c>
      <c r="AP83" s="124"/>
      <c r="AQ83" s="124" t="s">
        <v>56</v>
      </c>
      <c r="AR83" s="124" t="s">
        <v>56</v>
      </c>
      <c r="AS83" s="126"/>
      <c r="AT83" s="131" t="s">
        <v>321</v>
      </c>
      <c r="AU83" s="124" t="s">
        <v>322</v>
      </c>
      <c r="AV83" s="129" t="s">
        <v>323</v>
      </c>
      <c r="AW83" s="129" t="s">
        <v>324</v>
      </c>
      <c r="AX83" s="126"/>
      <c r="AY83" s="127" t="s">
        <v>634</v>
      </c>
      <c r="AZ83" s="127" t="s">
        <v>635</v>
      </c>
      <c r="BA83" s="131" t="s">
        <v>635</v>
      </c>
      <c r="BB83" s="127"/>
      <c r="BC83" s="124" t="s">
        <v>290</v>
      </c>
      <c r="BD83" s="126"/>
      <c r="BE83" s="122"/>
      <c r="BF83" s="122"/>
      <c r="BG83" s="122"/>
      <c r="BH83" s="122"/>
      <c r="BI83" s="126"/>
      <c r="BJ83" s="138" t="s">
        <v>329</v>
      </c>
      <c r="BK83" s="124" t="s">
        <v>330</v>
      </c>
      <c r="BL83" s="128"/>
      <c r="BM83" s="124" t="str">
        <f t="shared" si="2"/>
        <v>Square</v>
      </c>
      <c r="BN83" s="139">
        <v>600</v>
      </c>
      <c r="BO83" s="139">
        <v>600</v>
      </c>
      <c r="BP83" s="124" t="s">
        <v>290</v>
      </c>
      <c r="BQ83" s="146">
        <v>10</v>
      </c>
      <c r="BR83" s="124" t="s">
        <v>290</v>
      </c>
      <c r="BS83" s="124"/>
      <c r="BT83" s="124"/>
      <c r="BU83" s="124"/>
      <c r="BV83" s="124" t="s">
        <v>290</v>
      </c>
      <c r="BW83" s="124" t="s">
        <v>290</v>
      </c>
      <c r="BX83" s="124" t="s">
        <v>290</v>
      </c>
      <c r="BY83" s="124" t="s">
        <v>290</v>
      </c>
      <c r="BZ83" s="126"/>
    </row>
    <row r="84" spans="1:91" ht="63.75">
      <c r="A84" s="121">
        <v>85</v>
      </c>
      <c r="B84" s="150" t="s">
        <v>642</v>
      </c>
      <c r="C84" s="122"/>
      <c r="D84" s="123" t="s">
        <v>309</v>
      </c>
      <c r="E84" s="122"/>
      <c r="F84" s="124" t="s">
        <v>643</v>
      </c>
      <c r="G84" s="125" t="s">
        <v>2</v>
      </c>
      <c r="H84" s="125" t="s">
        <v>287</v>
      </c>
      <c r="I84" s="124" t="s">
        <v>311</v>
      </c>
      <c r="J84" s="124" t="s">
        <v>312</v>
      </c>
      <c r="K84" s="125" t="s">
        <v>622</v>
      </c>
      <c r="L84" s="126"/>
      <c r="M84" s="127"/>
      <c r="N84" s="124" t="s">
        <v>644</v>
      </c>
      <c r="O84" s="124" t="s">
        <v>290</v>
      </c>
      <c r="P84" s="124" t="s">
        <v>314</v>
      </c>
      <c r="Q84" s="133" t="s">
        <v>645</v>
      </c>
      <c r="R84" s="124" t="s">
        <v>290</v>
      </c>
      <c r="S84" s="122"/>
      <c r="T84" s="126"/>
      <c r="U84" s="124" t="s">
        <v>39</v>
      </c>
      <c r="V84" s="124" t="s">
        <v>290</v>
      </c>
      <c r="W84" s="124" t="s">
        <v>290</v>
      </c>
      <c r="X84" s="124" t="s">
        <v>41</v>
      </c>
      <c r="Y84" s="124"/>
      <c r="Z84" s="124"/>
      <c r="AA84" s="128">
        <v>72.8</v>
      </c>
      <c r="AB84" s="124" t="s">
        <v>318</v>
      </c>
      <c r="AC84" s="129" t="s">
        <v>319</v>
      </c>
      <c r="AD84" s="126"/>
      <c r="AE84" s="135"/>
      <c r="AF84" s="135"/>
      <c r="AG84" s="124" t="s">
        <v>290</v>
      </c>
      <c r="AH84" s="124" t="s">
        <v>290</v>
      </c>
      <c r="AI84" s="124" t="s">
        <v>290</v>
      </c>
      <c r="AJ84" s="122"/>
      <c r="AK84" s="124" t="s">
        <v>320</v>
      </c>
      <c r="AL84" s="124" t="s">
        <v>290</v>
      </c>
      <c r="AM84" s="128"/>
      <c r="AN84" s="124" t="s">
        <v>54</v>
      </c>
      <c r="AO84" s="124" t="s">
        <v>59</v>
      </c>
      <c r="AP84" s="124"/>
      <c r="AQ84" s="124" t="s">
        <v>56</v>
      </c>
      <c r="AR84" s="124" t="s">
        <v>56</v>
      </c>
      <c r="AS84" s="126"/>
      <c r="AT84" s="131" t="s">
        <v>321</v>
      </c>
      <c r="AU84" s="124" t="s">
        <v>322</v>
      </c>
      <c r="AV84" s="129" t="s">
        <v>323</v>
      </c>
      <c r="AW84" s="129" t="s">
        <v>324</v>
      </c>
      <c r="AX84" s="126"/>
      <c r="AY84" s="127" t="s">
        <v>634</v>
      </c>
      <c r="AZ84" s="127" t="s">
        <v>635</v>
      </c>
      <c r="BA84" s="131" t="s">
        <v>646</v>
      </c>
      <c r="BB84" s="127"/>
      <c r="BC84" s="124" t="s">
        <v>290</v>
      </c>
      <c r="BD84" s="126"/>
      <c r="BE84" s="122"/>
      <c r="BF84" s="122"/>
      <c r="BG84" s="122"/>
      <c r="BH84" s="122"/>
      <c r="BI84" s="126"/>
      <c r="BJ84" s="138" t="s">
        <v>329</v>
      </c>
      <c r="BK84" s="124" t="s">
        <v>330</v>
      </c>
      <c r="BL84" s="128"/>
      <c r="BM84" s="124" t="str">
        <f t="shared" si="2"/>
        <v>Square</v>
      </c>
      <c r="BN84" s="139">
        <v>600</v>
      </c>
      <c r="BO84" s="139">
        <v>600</v>
      </c>
      <c r="BP84" s="124" t="s">
        <v>290</v>
      </c>
      <c r="BQ84" s="140">
        <v>9.6</v>
      </c>
      <c r="BR84" s="124" t="s">
        <v>290</v>
      </c>
      <c r="BS84" s="124"/>
      <c r="BT84" s="124"/>
      <c r="BU84" s="124"/>
      <c r="BV84" s="124" t="s">
        <v>290</v>
      </c>
      <c r="BW84" s="124" t="s">
        <v>290</v>
      </c>
      <c r="BX84" s="124" t="s">
        <v>290</v>
      </c>
      <c r="BY84" s="124" t="s">
        <v>290</v>
      </c>
      <c r="BZ84" s="126"/>
    </row>
    <row r="85" spans="1:91" ht="63.75">
      <c r="A85" s="121">
        <v>86</v>
      </c>
      <c r="B85" s="150" t="s">
        <v>647</v>
      </c>
      <c r="C85" s="122"/>
      <c r="D85" s="123" t="s">
        <v>309</v>
      </c>
      <c r="E85" s="122"/>
      <c r="F85" s="124" t="s">
        <v>648</v>
      </c>
      <c r="G85" s="125" t="s">
        <v>2</v>
      </c>
      <c r="H85" s="125" t="s">
        <v>287</v>
      </c>
      <c r="I85" s="124" t="s">
        <v>311</v>
      </c>
      <c r="J85" s="124" t="s">
        <v>312</v>
      </c>
      <c r="K85" s="125" t="s">
        <v>622</v>
      </c>
      <c r="L85" s="126"/>
      <c r="M85" s="127"/>
      <c r="N85" s="124" t="s">
        <v>649</v>
      </c>
      <c r="O85" s="124" t="s">
        <v>290</v>
      </c>
      <c r="P85" s="124" t="s">
        <v>314</v>
      </c>
      <c r="Q85" s="133" t="s">
        <v>645</v>
      </c>
      <c r="R85" s="124" t="s">
        <v>290</v>
      </c>
      <c r="S85" s="122"/>
      <c r="T85" s="126"/>
      <c r="U85" s="124" t="s">
        <v>39</v>
      </c>
      <c r="V85" s="124" t="s">
        <v>290</v>
      </c>
      <c r="W85" s="124" t="s">
        <v>290</v>
      </c>
      <c r="X85" s="124" t="s">
        <v>41</v>
      </c>
      <c r="Y85" s="124"/>
      <c r="Z85" s="124"/>
      <c r="AA85" s="128">
        <v>72.8</v>
      </c>
      <c r="AB85" s="124" t="s">
        <v>318</v>
      </c>
      <c r="AC85" s="129" t="s">
        <v>319</v>
      </c>
      <c r="AD85" s="126"/>
      <c r="AE85" s="135"/>
      <c r="AF85" s="135"/>
      <c r="AG85" s="124" t="s">
        <v>290</v>
      </c>
      <c r="AH85" s="124" t="s">
        <v>290</v>
      </c>
      <c r="AI85" s="124" t="s">
        <v>290</v>
      </c>
      <c r="AJ85" s="122"/>
      <c r="AK85" s="124" t="s">
        <v>320</v>
      </c>
      <c r="AL85" s="124" t="s">
        <v>290</v>
      </c>
      <c r="AM85" s="128"/>
      <c r="AN85" s="124" t="s">
        <v>54</v>
      </c>
      <c r="AO85" s="124" t="s">
        <v>59</v>
      </c>
      <c r="AP85" s="124"/>
      <c r="AQ85" s="124" t="s">
        <v>56</v>
      </c>
      <c r="AR85" s="124" t="s">
        <v>56</v>
      </c>
      <c r="AS85" s="126"/>
      <c r="AT85" s="131" t="s">
        <v>321</v>
      </c>
      <c r="AU85" s="124" t="s">
        <v>322</v>
      </c>
      <c r="AV85" s="129" t="s">
        <v>323</v>
      </c>
      <c r="AW85" s="129" t="s">
        <v>324</v>
      </c>
      <c r="AX85" s="126"/>
      <c r="AY85" s="127" t="s">
        <v>634</v>
      </c>
      <c r="AZ85" s="127" t="s">
        <v>635</v>
      </c>
      <c r="BA85" s="131" t="s">
        <v>650</v>
      </c>
      <c r="BB85" s="127"/>
      <c r="BC85" s="124" t="s">
        <v>290</v>
      </c>
      <c r="BD85" s="126"/>
      <c r="BE85" s="122"/>
      <c r="BF85" s="122"/>
      <c r="BG85" s="122"/>
      <c r="BH85" s="122"/>
      <c r="BI85" s="126"/>
      <c r="BJ85" s="138" t="s">
        <v>329</v>
      </c>
      <c r="BK85" s="124" t="s">
        <v>330</v>
      </c>
      <c r="BL85" s="128"/>
      <c r="BM85" s="124" t="str">
        <f t="shared" si="2"/>
        <v>Square</v>
      </c>
      <c r="BN85" s="139">
        <v>300</v>
      </c>
      <c r="BO85" s="139">
        <v>300</v>
      </c>
      <c r="BP85" s="124" t="s">
        <v>290</v>
      </c>
      <c r="BQ85" s="140">
        <v>7.5</v>
      </c>
      <c r="BR85" s="124" t="s">
        <v>290</v>
      </c>
      <c r="BS85" s="124"/>
      <c r="BT85" s="124"/>
      <c r="BU85" s="124"/>
      <c r="BV85" s="124" t="s">
        <v>290</v>
      </c>
      <c r="BW85" s="124" t="s">
        <v>290</v>
      </c>
      <c r="BX85" s="124" t="s">
        <v>290</v>
      </c>
      <c r="BY85" s="124" t="s">
        <v>290</v>
      </c>
      <c r="BZ85" s="126"/>
    </row>
    <row r="86" spans="1:91" s="158" customFormat="1" ht="51">
      <c r="A86" s="121">
        <v>87</v>
      </c>
      <c r="B86" s="150" t="s">
        <v>651</v>
      </c>
      <c r="C86" s="151"/>
      <c r="D86" s="123" t="s">
        <v>652</v>
      </c>
      <c r="E86" s="124"/>
      <c r="F86" s="124" t="s">
        <v>653</v>
      </c>
      <c r="G86" s="125" t="s">
        <v>2</v>
      </c>
      <c r="H86" s="125" t="s">
        <v>287</v>
      </c>
      <c r="I86" s="124" t="s">
        <v>654</v>
      </c>
      <c r="J86" s="124" t="s">
        <v>655</v>
      </c>
      <c r="K86" s="125" t="s">
        <v>656</v>
      </c>
      <c r="L86" s="152"/>
      <c r="M86" s="134" t="str">
        <f>HYPERLINK("./Product Pics/1. Table Moulded Bricks.jpg")</f>
        <v>./Product Pics/1. Table Moulded Bricks.jpg</v>
      </c>
      <c r="N86" s="124" t="s">
        <v>652</v>
      </c>
      <c r="O86" s="124" t="s">
        <v>290</v>
      </c>
      <c r="P86" s="125" t="s">
        <v>657</v>
      </c>
      <c r="Q86" s="121" t="s">
        <v>658</v>
      </c>
      <c r="R86" s="124" t="s">
        <v>290</v>
      </c>
      <c r="S86" s="124" t="s">
        <v>59</v>
      </c>
      <c r="T86" s="153"/>
      <c r="U86" s="125" t="s">
        <v>39</v>
      </c>
      <c r="V86" s="124" t="s">
        <v>290</v>
      </c>
      <c r="W86" s="124" t="s">
        <v>659</v>
      </c>
      <c r="X86" s="124" t="s">
        <v>41</v>
      </c>
      <c r="Y86" s="124">
        <v>10</v>
      </c>
      <c r="Z86" s="128"/>
      <c r="AA86" s="124">
        <v>10</v>
      </c>
      <c r="AB86" s="124" t="s">
        <v>318</v>
      </c>
      <c r="AC86" s="129" t="s">
        <v>660</v>
      </c>
      <c r="AD86" s="153"/>
      <c r="AE86" s="154">
        <v>7</v>
      </c>
      <c r="AF86" s="154">
        <v>7</v>
      </c>
      <c r="AG86" s="124" t="s">
        <v>290</v>
      </c>
      <c r="AH86" s="124" t="s">
        <v>290</v>
      </c>
      <c r="AI86" s="124" t="s">
        <v>290</v>
      </c>
      <c r="AJ86" s="124"/>
      <c r="AK86" s="124" t="s">
        <v>661</v>
      </c>
      <c r="AL86" s="124" t="s">
        <v>290</v>
      </c>
      <c r="AM86" s="124" t="s">
        <v>290</v>
      </c>
      <c r="AN86" s="124" t="s">
        <v>54</v>
      </c>
      <c r="AO86" s="124" t="s">
        <v>59</v>
      </c>
      <c r="AP86" s="124"/>
      <c r="AQ86" s="124" t="s">
        <v>59</v>
      </c>
      <c r="AR86" s="124" t="s">
        <v>56</v>
      </c>
      <c r="AS86" s="153"/>
      <c r="AT86" s="124" t="s">
        <v>662</v>
      </c>
      <c r="AU86" s="124" t="s">
        <v>663</v>
      </c>
      <c r="AV86" s="155" t="s">
        <v>664</v>
      </c>
      <c r="AW86" s="155" t="s">
        <v>665</v>
      </c>
      <c r="AX86" s="153"/>
      <c r="AY86" s="124" t="s">
        <v>666</v>
      </c>
      <c r="AZ86" s="124"/>
      <c r="BA86" s="124" t="s">
        <v>290</v>
      </c>
      <c r="BB86" s="124"/>
      <c r="BC86" s="125" t="s">
        <v>290</v>
      </c>
      <c r="BD86" s="153"/>
      <c r="BE86" s="128"/>
      <c r="BF86" s="128"/>
      <c r="BG86" s="128"/>
      <c r="BH86" s="128"/>
      <c r="BI86" s="153"/>
      <c r="BJ86" s="138" t="s">
        <v>667</v>
      </c>
      <c r="BK86" s="125" t="s">
        <v>290</v>
      </c>
      <c r="BL86" s="125" t="s">
        <v>290</v>
      </c>
      <c r="BM86" s="125" t="s">
        <v>668</v>
      </c>
      <c r="BN86" s="156">
        <v>230</v>
      </c>
      <c r="BO86" s="156">
        <v>100</v>
      </c>
      <c r="BP86" s="157">
        <v>75</v>
      </c>
      <c r="BQ86" s="125" t="s">
        <v>290</v>
      </c>
      <c r="BR86" s="124" t="s">
        <v>290</v>
      </c>
      <c r="BS86" s="124" t="s">
        <v>290</v>
      </c>
      <c r="BT86" s="124" t="s">
        <v>290</v>
      </c>
      <c r="BU86" s="124" t="s">
        <v>290</v>
      </c>
      <c r="BV86" s="125">
        <v>10</v>
      </c>
      <c r="BW86" s="124" t="s">
        <v>290</v>
      </c>
      <c r="BX86" s="124" t="s">
        <v>290</v>
      </c>
      <c r="BY86" s="124" t="s">
        <v>290</v>
      </c>
      <c r="BZ86" s="153"/>
      <c r="CA86" s="91"/>
      <c r="CB86" s="91"/>
      <c r="CC86" s="91"/>
      <c r="CD86" s="91"/>
      <c r="CE86" s="91"/>
      <c r="CF86" s="91"/>
      <c r="CG86" s="91"/>
      <c r="CH86" s="91"/>
      <c r="CI86" s="91"/>
      <c r="CJ86" s="91"/>
      <c r="CK86" s="91"/>
      <c r="CL86" s="91"/>
      <c r="CM86" s="91"/>
    </row>
    <row r="87" spans="1:91" s="91" customFormat="1" ht="25.5">
      <c r="A87" s="121">
        <v>88</v>
      </c>
      <c r="B87" s="150" t="s">
        <v>669</v>
      </c>
      <c r="C87" s="124"/>
      <c r="D87" s="123" t="s">
        <v>670</v>
      </c>
      <c r="E87" s="124"/>
      <c r="F87" s="124" t="s">
        <v>653</v>
      </c>
      <c r="G87" s="125" t="s">
        <v>2</v>
      </c>
      <c r="H87" s="125" t="s">
        <v>287</v>
      </c>
      <c r="I87" s="124" t="s">
        <v>654</v>
      </c>
      <c r="J87" s="125" t="s">
        <v>671</v>
      </c>
      <c r="K87" s="125" t="s">
        <v>656</v>
      </c>
      <c r="L87" s="152"/>
      <c r="M87" s="159"/>
      <c r="N87" s="124" t="s">
        <v>671</v>
      </c>
      <c r="O87" s="124" t="s">
        <v>290</v>
      </c>
      <c r="P87" s="125" t="s">
        <v>657</v>
      </c>
      <c r="Q87" s="121" t="s">
        <v>672</v>
      </c>
      <c r="R87" s="124" t="s">
        <v>290</v>
      </c>
      <c r="S87" s="124" t="s">
        <v>59</v>
      </c>
      <c r="T87" s="153"/>
      <c r="U87" s="125" t="s">
        <v>39</v>
      </c>
      <c r="V87" s="124" t="s">
        <v>290</v>
      </c>
      <c r="W87" s="124" t="s">
        <v>659</v>
      </c>
      <c r="X87" s="124" t="s">
        <v>41</v>
      </c>
      <c r="Y87" s="124">
        <v>10</v>
      </c>
      <c r="Z87" s="128"/>
      <c r="AA87" s="124">
        <v>10</v>
      </c>
      <c r="AB87" s="124" t="s">
        <v>318</v>
      </c>
      <c r="AC87" s="129" t="s">
        <v>660</v>
      </c>
      <c r="AD87" s="153"/>
      <c r="AE87" s="154">
        <v>7</v>
      </c>
      <c r="AF87" s="154">
        <v>7</v>
      </c>
      <c r="AG87" s="124" t="s">
        <v>290</v>
      </c>
      <c r="AH87" s="124" t="s">
        <v>290</v>
      </c>
      <c r="AI87" s="124" t="s">
        <v>290</v>
      </c>
      <c r="AJ87" s="124"/>
      <c r="AK87" s="124" t="s">
        <v>661</v>
      </c>
      <c r="AL87" s="124" t="s">
        <v>290</v>
      </c>
      <c r="AM87" s="124" t="s">
        <v>290</v>
      </c>
      <c r="AN87" s="124" t="s">
        <v>54</v>
      </c>
      <c r="AO87" s="124" t="s">
        <v>59</v>
      </c>
      <c r="AP87" s="124"/>
      <c r="AQ87" s="124" t="s">
        <v>59</v>
      </c>
      <c r="AR87" s="124" t="s">
        <v>56</v>
      </c>
      <c r="AS87" s="153"/>
      <c r="AT87" s="124" t="s">
        <v>662</v>
      </c>
      <c r="AU87" s="124" t="s">
        <v>663</v>
      </c>
      <c r="AV87" s="155" t="s">
        <v>664</v>
      </c>
      <c r="AW87" s="155" t="s">
        <v>665</v>
      </c>
      <c r="AX87" s="153"/>
      <c r="AY87" s="124" t="s">
        <v>666</v>
      </c>
      <c r="AZ87" s="124"/>
      <c r="BA87" s="124" t="s">
        <v>290</v>
      </c>
      <c r="BB87" s="124"/>
      <c r="BC87" s="125" t="s">
        <v>290</v>
      </c>
      <c r="BD87" s="153"/>
      <c r="BE87" s="128"/>
      <c r="BF87" s="128"/>
      <c r="BG87" s="128"/>
      <c r="BH87" s="128"/>
      <c r="BI87" s="153"/>
      <c r="BJ87" s="138" t="s">
        <v>667</v>
      </c>
      <c r="BK87" s="125" t="s">
        <v>290</v>
      </c>
      <c r="BL87" s="125" t="s">
        <v>290</v>
      </c>
      <c r="BM87" s="125" t="s">
        <v>668</v>
      </c>
      <c r="BN87" s="154" t="s">
        <v>290</v>
      </c>
      <c r="BO87" s="154" t="s">
        <v>290</v>
      </c>
      <c r="BP87" s="125" t="s">
        <v>290</v>
      </c>
      <c r="BQ87" s="125" t="s">
        <v>290</v>
      </c>
      <c r="BR87" s="124" t="s">
        <v>290</v>
      </c>
      <c r="BS87" s="124" t="s">
        <v>290</v>
      </c>
      <c r="BT87" s="124" t="s">
        <v>290</v>
      </c>
      <c r="BU87" s="124" t="s">
        <v>290</v>
      </c>
      <c r="BV87" s="125" t="s">
        <v>290</v>
      </c>
      <c r="BW87" s="124" t="s">
        <v>290</v>
      </c>
      <c r="BX87" s="124" t="s">
        <v>290</v>
      </c>
      <c r="BY87" s="124" t="s">
        <v>290</v>
      </c>
      <c r="BZ87" s="153"/>
    </row>
    <row r="88" spans="1:91" ht="51">
      <c r="A88" s="121">
        <v>89</v>
      </c>
      <c r="B88" s="160" t="s">
        <v>673</v>
      </c>
      <c r="C88" s="124"/>
      <c r="D88" s="123" t="s">
        <v>674</v>
      </c>
      <c r="E88" s="124" t="s">
        <v>675</v>
      </c>
      <c r="F88" s="124" t="s">
        <v>676</v>
      </c>
      <c r="G88" s="124" t="s">
        <v>2</v>
      </c>
      <c r="H88" s="125" t="s">
        <v>287</v>
      </c>
      <c r="I88" s="124" t="s">
        <v>654</v>
      </c>
      <c r="J88" s="124" t="s">
        <v>677</v>
      </c>
      <c r="K88" s="124"/>
      <c r="L88" s="153"/>
      <c r="M88" s="159"/>
      <c r="N88" s="124" t="s">
        <v>674</v>
      </c>
      <c r="O88" s="124" t="s">
        <v>290</v>
      </c>
      <c r="P88" s="124" t="s">
        <v>657</v>
      </c>
      <c r="Q88" s="121" t="s">
        <v>678</v>
      </c>
      <c r="R88" s="124" t="s">
        <v>290</v>
      </c>
      <c r="S88" s="124" t="s">
        <v>59</v>
      </c>
      <c r="T88" s="153"/>
      <c r="U88" s="124" t="s">
        <v>39</v>
      </c>
      <c r="V88" s="124" t="s">
        <v>679</v>
      </c>
      <c r="W88" s="124" t="s">
        <v>659</v>
      </c>
      <c r="X88" s="124" t="s">
        <v>41</v>
      </c>
      <c r="Y88" s="124">
        <v>10</v>
      </c>
      <c r="Z88" s="128"/>
      <c r="AA88" s="124">
        <v>10</v>
      </c>
      <c r="AB88" s="124" t="s">
        <v>318</v>
      </c>
      <c r="AC88" s="129" t="s">
        <v>680</v>
      </c>
      <c r="AD88" s="153"/>
      <c r="AE88" s="154">
        <v>7</v>
      </c>
      <c r="AF88" s="154">
        <v>7</v>
      </c>
      <c r="AG88" s="124" t="s">
        <v>290</v>
      </c>
      <c r="AH88" s="124" t="s">
        <v>290</v>
      </c>
      <c r="AI88" s="124" t="s">
        <v>290</v>
      </c>
      <c r="AJ88" s="124"/>
      <c r="AK88" s="124" t="s">
        <v>661</v>
      </c>
      <c r="AL88" s="124" t="s">
        <v>290</v>
      </c>
      <c r="AM88" s="124" t="s">
        <v>290</v>
      </c>
      <c r="AN88" s="124" t="s">
        <v>54</v>
      </c>
      <c r="AO88" s="124" t="s">
        <v>59</v>
      </c>
      <c r="AP88" s="124"/>
      <c r="AQ88" s="124" t="s">
        <v>59</v>
      </c>
      <c r="AR88" s="124" t="s">
        <v>56</v>
      </c>
      <c r="AS88" s="153"/>
      <c r="AT88" s="124" t="s">
        <v>681</v>
      </c>
      <c r="AU88" s="124" t="s">
        <v>663</v>
      </c>
      <c r="AV88" s="155" t="s">
        <v>664</v>
      </c>
      <c r="AW88" s="155" t="s">
        <v>665</v>
      </c>
      <c r="AX88" s="153"/>
      <c r="AY88" s="124" t="s">
        <v>682</v>
      </c>
      <c r="AZ88" s="124" t="s">
        <v>682</v>
      </c>
      <c r="BA88" s="124" t="s">
        <v>290</v>
      </c>
      <c r="BB88" s="124" t="s">
        <v>290</v>
      </c>
      <c r="BC88" s="124" t="s">
        <v>290</v>
      </c>
      <c r="BD88" s="153"/>
      <c r="BE88" s="128"/>
      <c r="BF88" s="128"/>
      <c r="BG88" s="128"/>
      <c r="BH88" s="128"/>
      <c r="BI88" s="153"/>
      <c r="BJ88" s="138" t="s">
        <v>683</v>
      </c>
      <c r="BK88" s="124" t="s">
        <v>684</v>
      </c>
      <c r="BL88" s="124" t="s">
        <v>290</v>
      </c>
      <c r="BM88" s="124" t="s">
        <v>668</v>
      </c>
      <c r="BN88" s="121">
        <v>300</v>
      </c>
      <c r="BO88" s="121">
        <v>100</v>
      </c>
      <c r="BP88" s="121">
        <v>50</v>
      </c>
      <c r="BQ88" s="124" t="s">
        <v>290</v>
      </c>
      <c r="BR88" s="124">
        <v>6</v>
      </c>
      <c r="BS88" s="124" t="s">
        <v>290</v>
      </c>
      <c r="BT88" s="124" t="s">
        <v>290</v>
      </c>
      <c r="BU88" s="124" t="s">
        <v>290</v>
      </c>
      <c r="BV88" s="147">
        <v>7</v>
      </c>
      <c r="BW88" s="124" t="s">
        <v>290</v>
      </c>
      <c r="BX88" s="124" t="s">
        <v>290</v>
      </c>
      <c r="BY88" s="124" t="s">
        <v>290</v>
      </c>
      <c r="BZ88" s="153"/>
    </row>
    <row r="89" spans="1:91" ht="63.75">
      <c r="A89" s="121">
        <v>90</v>
      </c>
      <c r="B89" s="160" t="s">
        <v>685</v>
      </c>
      <c r="C89" s="124"/>
      <c r="D89" s="123" t="s">
        <v>686</v>
      </c>
      <c r="E89" s="124" t="s">
        <v>675</v>
      </c>
      <c r="F89" s="124" t="s">
        <v>676</v>
      </c>
      <c r="G89" s="125" t="s">
        <v>2</v>
      </c>
      <c r="H89" s="125" t="s">
        <v>287</v>
      </c>
      <c r="I89" s="124" t="s">
        <v>654</v>
      </c>
      <c r="J89" s="124" t="s">
        <v>677</v>
      </c>
      <c r="K89" s="124"/>
      <c r="L89" s="152"/>
      <c r="M89" s="134" t="str">
        <f>HYPERLINK("./Product Pics/4. Perforated Quarter round Wire cut Bricks.jpg")</f>
        <v>./Product Pics/4. Perforated Quarter round Wire cut Bricks.jpg</v>
      </c>
      <c r="N89" s="124" t="s">
        <v>687</v>
      </c>
      <c r="O89" s="124" t="s">
        <v>290</v>
      </c>
      <c r="P89" s="125" t="s">
        <v>657</v>
      </c>
      <c r="Q89" s="121">
        <v>1007122</v>
      </c>
      <c r="R89" s="124" t="s">
        <v>290</v>
      </c>
      <c r="S89" s="124" t="s">
        <v>59</v>
      </c>
      <c r="T89" s="153"/>
      <c r="U89" s="125" t="s">
        <v>39</v>
      </c>
      <c r="V89" s="124" t="s">
        <v>679</v>
      </c>
      <c r="W89" s="124" t="s">
        <v>659</v>
      </c>
      <c r="X89" s="124" t="s">
        <v>41</v>
      </c>
      <c r="Y89" s="124">
        <v>10</v>
      </c>
      <c r="Z89" s="128"/>
      <c r="AA89" s="124">
        <v>10</v>
      </c>
      <c r="AB89" s="124" t="s">
        <v>318</v>
      </c>
      <c r="AC89" s="129" t="s">
        <v>680</v>
      </c>
      <c r="AD89" s="153"/>
      <c r="AE89" s="154">
        <v>7</v>
      </c>
      <c r="AF89" s="154">
        <v>7</v>
      </c>
      <c r="AG89" s="124" t="s">
        <v>290</v>
      </c>
      <c r="AH89" s="124" t="s">
        <v>290</v>
      </c>
      <c r="AI89" s="124" t="s">
        <v>290</v>
      </c>
      <c r="AJ89" s="124"/>
      <c r="AK89" s="124" t="s">
        <v>661</v>
      </c>
      <c r="AL89" s="124" t="s">
        <v>290</v>
      </c>
      <c r="AM89" s="124" t="s">
        <v>290</v>
      </c>
      <c r="AN89" s="124" t="s">
        <v>54</v>
      </c>
      <c r="AO89" s="124" t="s">
        <v>59</v>
      </c>
      <c r="AP89" s="124"/>
      <c r="AQ89" s="124" t="s">
        <v>59</v>
      </c>
      <c r="AR89" s="124" t="s">
        <v>56</v>
      </c>
      <c r="AS89" s="153"/>
      <c r="AT89" s="124" t="s">
        <v>681</v>
      </c>
      <c r="AU89" s="124" t="s">
        <v>663</v>
      </c>
      <c r="AV89" s="155" t="s">
        <v>664</v>
      </c>
      <c r="AW89" s="155" t="s">
        <v>665</v>
      </c>
      <c r="AX89" s="153"/>
      <c r="AY89" s="124" t="s">
        <v>682</v>
      </c>
      <c r="AZ89" s="124" t="s">
        <v>682</v>
      </c>
      <c r="BA89" s="124" t="s">
        <v>290</v>
      </c>
      <c r="BB89" s="124" t="s">
        <v>290</v>
      </c>
      <c r="BC89" s="125" t="s">
        <v>290</v>
      </c>
      <c r="BD89" s="153"/>
      <c r="BE89" s="128"/>
      <c r="BF89" s="128"/>
      <c r="BG89" s="128"/>
      <c r="BH89" s="128"/>
      <c r="BI89" s="153"/>
      <c r="BJ89" s="138" t="s">
        <v>683</v>
      </c>
      <c r="BK89" s="124" t="s">
        <v>684</v>
      </c>
      <c r="BL89" s="125" t="s">
        <v>290</v>
      </c>
      <c r="BM89" s="124" t="s">
        <v>688</v>
      </c>
      <c r="BN89" s="154" t="s">
        <v>290</v>
      </c>
      <c r="BO89" s="154">
        <v>300</v>
      </c>
      <c r="BP89" s="121">
        <v>50</v>
      </c>
      <c r="BQ89" s="125" t="s">
        <v>290</v>
      </c>
      <c r="BR89" s="124">
        <v>3</v>
      </c>
      <c r="BS89" s="124" t="s">
        <v>290</v>
      </c>
      <c r="BT89" s="124" t="s">
        <v>290</v>
      </c>
      <c r="BU89" s="124" t="s">
        <v>290</v>
      </c>
      <c r="BV89" s="161">
        <v>7</v>
      </c>
      <c r="BW89" s="124" t="s">
        <v>290</v>
      </c>
      <c r="BX89" s="124" t="s">
        <v>290</v>
      </c>
      <c r="BY89" s="124" t="s">
        <v>290</v>
      </c>
      <c r="BZ89" s="153"/>
    </row>
    <row r="90" spans="1:91" ht="38.25">
      <c r="A90" s="121">
        <v>91</v>
      </c>
      <c r="B90" s="160" t="s">
        <v>689</v>
      </c>
      <c r="C90" s="124"/>
      <c r="D90" s="124" t="s">
        <v>690</v>
      </c>
      <c r="E90" s="124" t="s">
        <v>675</v>
      </c>
      <c r="F90" s="124" t="s">
        <v>676</v>
      </c>
      <c r="G90" s="125" t="s">
        <v>2</v>
      </c>
      <c r="H90" s="125" t="s">
        <v>287</v>
      </c>
      <c r="I90" s="124" t="s">
        <v>654</v>
      </c>
      <c r="J90" s="124" t="s">
        <v>677</v>
      </c>
      <c r="K90" s="124"/>
      <c r="L90" s="152"/>
      <c r="M90" s="124" t="s">
        <v>17</v>
      </c>
      <c r="N90" s="124" t="s">
        <v>691</v>
      </c>
      <c r="O90" s="124" t="s">
        <v>290</v>
      </c>
      <c r="P90" s="125" t="s">
        <v>657</v>
      </c>
      <c r="Q90" s="121" t="s">
        <v>692</v>
      </c>
      <c r="R90" s="124" t="s">
        <v>290</v>
      </c>
      <c r="S90" s="124" t="s">
        <v>59</v>
      </c>
      <c r="T90" s="153"/>
      <c r="U90" s="125" t="s">
        <v>39</v>
      </c>
      <c r="V90" s="124" t="s">
        <v>679</v>
      </c>
      <c r="W90" s="124" t="s">
        <v>659</v>
      </c>
      <c r="X90" s="124" t="s">
        <v>41</v>
      </c>
      <c r="Y90" s="124">
        <v>10</v>
      </c>
      <c r="Z90" s="128"/>
      <c r="AA90" s="124">
        <v>10</v>
      </c>
      <c r="AB90" s="124" t="s">
        <v>318</v>
      </c>
      <c r="AC90" s="129" t="s">
        <v>680</v>
      </c>
      <c r="AD90" s="153"/>
      <c r="AE90" s="154">
        <v>7</v>
      </c>
      <c r="AF90" s="154">
        <v>7</v>
      </c>
      <c r="AG90" s="124" t="s">
        <v>290</v>
      </c>
      <c r="AH90" s="124" t="s">
        <v>290</v>
      </c>
      <c r="AI90" s="124" t="s">
        <v>290</v>
      </c>
      <c r="AJ90" s="124"/>
      <c r="AK90" s="124" t="s">
        <v>661</v>
      </c>
      <c r="AL90" s="124" t="s">
        <v>290</v>
      </c>
      <c r="AM90" s="124" t="s">
        <v>290</v>
      </c>
      <c r="AN90" s="124" t="s">
        <v>54</v>
      </c>
      <c r="AO90" s="124" t="s">
        <v>59</v>
      </c>
      <c r="AP90" s="124"/>
      <c r="AQ90" s="124" t="s">
        <v>59</v>
      </c>
      <c r="AR90" s="124" t="s">
        <v>56</v>
      </c>
      <c r="AS90" s="153"/>
      <c r="AT90" s="124" t="s">
        <v>681</v>
      </c>
      <c r="AU90" s="124" t="s">
        <v>663</v>
      </c>
      <c r="AV90" s="155" t="s">
        <v>664</v>
      </c>
      <c r="AW90" s="155" t="s">
        <v>665</v>
      </c>
      <c r="AX90" s="153"/>
      <c r="AY90" s="124" t="s">
        <v>682</v>
      </c>
      <c r="AZ90" s="124" t="s">
        <v>682</v>
      </c>
      <c r="BA90" s="124" t="s">
        <v>290</v>
      </c>
      <c r="BB90" s="124" t="s">
        <v>290</v>
      </c>
      <c r="BC90" s="125" t="s">
        <v>290</v>
      </c>
      <c r="BD90" s="153"/>
      <c r="BE90" s="128"/>
      <c r="BF90" s="128"/>
      <c r="BG90" s="128"/>
      <c r="BH90" s="128"/>
      <c r="BI90" s="153"/>
      <c r="BJ90" s="138" t="s">
        <v>683</v>
      </c>
      <c r="BK90" s="124" t="s">
        <v>684</v>
      </c>
      <c r="BL90" s="125" t="s">
        <v>290</v>
      </c>
      <c r="BM90" s="125" t="s">
        <v>668</v>
      </c>
      <c r="BN90" s="154">
        <v>300</v>
      </c>
      <c r="BO90" s="154">
        <v>100</v>
      </c>
      <c r="BP90" s="121">
        <v>50</v>
      </c>
      <c r="BQ90" s="125" t="s">
        <v>290</v>
      </c>
      <c r="BR90" s="124">
        <v>4</v>
      </c>
      <c r="BS90" s="124" t="s">
        <v>290</v>
      </c>
      <c r="BT90" s="124" t="s">
        <v>290</v>
      </c>
      <c r="BU90" s="124" t="s">
        <v>290</v>
      </c>
      <c r="BV90" s="161">
        <v>3.5</v>
      </c>
      <c r="BW90" s="124" t="s">
        <v>290</v>
      </c>
      <c r="BX90" s="124" t="s">
        <v>290</v>
      </c>
      <c r="BY90" s="124" t="s">
        <v>290</v>
      </c>
      <c r="BZ90" s="153"/>
    </row>
    <row r="91" spans="1:91" ht="38.25">
      <c r="A91" s="121">
        <v>92</v>
      </c>
      <c r="B91" s="160" t="s">
        <v>693</v>
      </c>
      <c r="C91" s="124"/>
      <c r="D91" s="123" t="s">
        <v>691</v>
      </c>
      <c r="E91" s="124" t="s">
        <v>675</v>
      </c>
      <c r="F91" s="124" t="s">
        <v>676</v>
      </c>
      <c r="G91" s="125" t="s">
        <v>2</v>
      </c>
      <c r="H91" s="125" t="s">
        <v>287</v>
      </c>
      <c r="I91" s="124" t="s">
        <v>654</v>
      </c>
      <c r="J91" s="124" t="s">
        <v>677</v>
      </c>
      <c r="K91" s="124"/>
      <c r="L91" s="152"/>
      <c r="M91" s="134" t="str">
        <f>HYPERLINK("./Product Pics/Porotherm HP200.jpg")</f>
        <v>./Product Pics/Porotherm HP200.jpg</v>
      </c>
      <c r="N91" s="124" t="s">
        <v>691</v>
      </c>
      <c r="O91" s="124" t="s">
        <v>290</v>
      </c>
      <c r="P91" s="125" t="s">
        <v>657</v>
      </c>
      <c r="Q91" s="121" t="s">
        <v>694</v>
      </c>
      <c r="R91" s="124" t="s">
        <v>290</v>
      </c>
      <c r="S91" s="124" t="s">
        <v>59</v>
      </c>
      <c r="T91" s="153"/>
      <c r="U91" s="125" t="s">
        <v>39</v>
      </c>
      <c r="V91" s="124" t="s">
        <v>679</v>
      </c>
      <c r="W91" s="124" t="s">
        <v>659</v>
      </c>
      <c r="X91" s="124" t="s">
        <v>41</v>
      </c>
      <c r="Y91" s="124">
        <v>10</v>
      </c>
      <c r="Z91" s="128"/>
      <c r="AA91" s="124">
        <v>10</v>
      </c>
      <c r="AB91" s="124" t="s">
        <v>318</v>
      </c>
      <c r="AC91" s="129" t="s">
        <v>680</v>
      </c>
      <c r="AD91" s="153"/>
      <c r="AE91" s="154">
        <v>7</v>
      </c>
      <c r="AF91" s="154">
        <v>7</v>
      </c>
      <c r="AG91" s="124" t="s">
        <v>290</v>
      </c>
      <c r="AH91" s="124" t="s">
        <v>290</v>
      </c>
      <c r="AI91" s="124" t="s">
        <v>290</v>
      </c>
      <c r="AJ91" s="124"/>
      <c r="AK91" s="124" t="s">
        <v>661</v>
      </c>
      <c r="AL91" s="124" t="s">
        <v>290</v>
      </c>
      <c r="AM91" s="124" t="s">
        <v>290</v>
      </c>
      <c r="AN91" s="124" t="s">
        <v>54</v>
      </c>
      <c r="AO91" s="124" t="s">
        <v>59</v>
      </c>
      <c r="AP91" s="124"/>
      <c r="AQ91" s="124" t="s">
        <v>59</v>
      </c>
      <c r="AR91" s="124" t="s">
        <v>56</v>
      </c>
      <c r="AS91" s="153"/>
      <c r="AT91" s="124" t="s">
        <v>681</v>
      </c>
      <c r="AU91" s="124" t="s">
        <v>663</v>
      </c>
      <c r="AV91" s="155" t="s">
        <v>664</v>
      </c>
      <c r="AW91" s="155" t="s">
        <v>665</v>
      </c>
      <c r="AX91" s="153"/>
      <c r="AY91" s="125" t="s">
        <v>695</v>
      </c>
      <c r="AZ91" s="125" t="s">
        <v>696</v>
      </c>
      <c r="BA91" s="124" t="s">
        <v>697</v>
      </c>
      <c r="BB91" s="124" t="s">
        <v>698</v>
      </c>
      <c r="BC91" s="125" t="s">
        <v>290</v>
      </c>
      <c r="BD91" s="153"/>
      <c r="BE91" s="128"/>
      <c r="BF91" s="128"/>
      <c r="BG91" s="128"/>
      <c r="BH91" s="128"/>
      <c r="BI91" s="153"/>
      <c r="BJ91" s="138" t="s">
        <v>683</v>
      </c>
      <c r="BK91" s="125" t="s">
        <v>699</v>
      </c>
      <c r="BL91" s="125" t="s">
        <v>290</v>
      </c>
      <c r="BM91" s="125" t="s">
        <v>668</v>
      </c>
      <c r="BN91" s="154">
        <v>400</v>
      </c>
      <c r="BO91" s="154">
        <v>200</v>
      </c>
      <c r="BP91" s="121">
        <v>200</v>
      </c>
      <c r="BQ91" s="125" t="s">
        <v>290</v>
      </c>
      <c r="BR91" s="124">
        <v>12</v>
      </c>
      <c r="BS91" s="124" t="s">
        <v>290</v>
      </c>
      <c r="BT91" s="124" t="s">
        <v>290</v>
      </c>
      <c r="BU91" s="124" t="s">
        <v>290</v>
      </c>
      <c r="BV91" s="125">
        <v>3.5</v>
      </c>
      <c r="BW91" s="124" t="s">
        <v>290</v>
      </c>
      <c r="BX91" s="124" t="s">
        <v>290</v>
      </c>
      <c r="BY91" s="124" t="s">
        <v>290</v>
      </c>
      <c r="BZ91" s="153"/>
    </row>
    <row r="92" spans="1:91" ht="38.25">
      <c r="A92" s="121">
        <v>93</v>
      </c>
      <c r="B92" s="160" t="s">
        <v>700</v>
      </c>
      <c r="C92" s="124"/>
      <c r="D92" s="123" t="s">
        <v>701</v>
      </c>
      <c r="E92" s="124" t="s">
        <v>675</v>
      </c>
      <c r="F92" s="124" t="s">
        <v>676</v>
      </c>
      <c r="G92" s="125" t="s">
        <v>2</v>
      </c>
      <c r="H92" s="125" t="s">
        <v>287</v>
      </c>
      <c r="I92" s="124" t="s">
        <v>654</v>
      </c>
      <c r="J92" s="124" t="s">
        <v>677</v>
      </c>
      <c r="K92" s="124"/>
      <c r="L92" s="152"/>
      <c r="M92" s="134" t="str">
        <f>HYPERLINK("./Product Pics/Porotherm HP150.jpg")</f>
        <v>./Product Pics/Porotherm HP150.jpg</v>
      </c>
      <c r="N92" s="124" t="s">
        <v>691</v>
      </c>
      <c r="O92" s="124" t="s">
        <v>290</v>
      </c>
      <c r="P92" s="125" t="s">
        <v>657</v>
      </c>
      <c r="Q92" s="121" t="s">
        <v>702</v>
      </c>
      <c r="R92" s="124" t="s">
        <v>290</v>
      </c>
      <c r="S92" s="124" t="s">
        <v>59</v>
      </c>
      <c r="T92" s="153"/>
      <c r="U92" s="125" t="s">
        <v>39</v>
      </c>
      <c r="V92" s="124" t="s">
        <v>679</v>
      </c>
      <c r="W92" s="124" t="s">
        <v>659</v>
      </c>
      <c r="X92" s="124" t="s">
        <v>41</v>
      </c>
      <c r="Y92" s="124">
        <v>29</v>
      </c>
      <c r="Z92" s="128"/>
      <c r="AA92" s="124">
        <v>29</v>
      </c>
      <c r="AB92" s="124" t="s">
        <v>318</v>
      </c>
      <c r="AC92" s="129" t="s">
        <v>680</v>
      </c>
      <c r="AD92" s="153"/>
      <c r="AE92" s="154">
        <v>7</v>
      </c>
      <c r="AF92" s="154">
        <v>7</v>
      </c>
      <c r="AG92" s="124" t="s">
        <v>290</v>
      </c>
      <c r="AH92" s="124" t="s">
        <v>290</v>
      </c>
      <c r="AI92" s="124" t="s">
        <v>290</v>
      </c>
      <c r="AJ92" s="124"/>
      <c r="AK92" s="124" t="s">
        <v>661</v>
      </c>
      <c r="AL92" s="124" t="s">
        <v>290</v>
      </c>
      <c r="AM92" s="124" t="s">
        <v>290</v>
      </c>
      <c r="AN92" s="124" t="s">
        <v>54</v>
      </c>
      <c r="AO92" s="124" t="s">
        <v>59</v>
      </c>
      <c r="AP92" s="124"/>
      <c r="AQ92" s="124" t="s">
        <v>59</v>
      </c>
      <c r="AR92" s="124" t="s">
        <v>56</v>
      </c>
      <c r="AS92" s="153"/>
      <c r="AT92" s="124" t="s">
        <v>681</v>
      </c>
      <c r="AU92" s="124" t="s">
        <v>663</v>
      </c>
      <c r="AV92" s="155" t="s">
        <v>664</v>
      </c>
      <c r="AW92" s="155" t="s">
        <v>665</v>
      </c>
      <c r="AX92" s="153"/>
      <c r="AY92" s="125" t="s">
        <v>695</v>
      </c>
      <c r="AZ92" s="125" t="s">
        <v>696</v>
      </c>
      <c r="BA92" s="124" t="s">
        <v>697</v>
      </c>
      <c r="BB92" s="124" t="s">
        <v>703</v>
      </c>
      <c r="BC92" s="125" t="s">
        <v>290</v>
      </c>
      <c r="BD92" s="153"/>
      <c r="BE92" s="128"/>
      <c r="BF92" s="128"/>
      <c r="BG92" s="128"/>
      <c r="BH92" s="128"/>
      <c r="BI92" s="153"/>
      <c r="BJ92" s="138" t="s">
        <v>683</v>
      </c>
      <c r="BK92" s="125" t="s">
        <v>699</v>
      </c>
      <c r="BL92" s="125" t="s">
        <v>290</v>
      </c>
      <c r="BM92" s="125" t="s">
        <v>668</v>
      </c>
      <c r="BN92" s="154">
        <v>400</v>
      </c>
      <c r="BO92" s="154">
        <v>200</v>
      </c>
      <c r="BP92" s="121">
        <v>150</v>
      </c>
      <c r="BQ92" s="125" t="s">
        <v>290</v>
      </c>
      <c r="BR92" s="124">
        <v>9</v>
      </c>
      <c r="BS92" s="124" t="s">
        <v>290</v>
      </c>
      <c r="BT92" s="124" t="s">
        <v>290</v>
      </c>
      <c r="BU92" s="124" t="s">
        <v>290</v>
      </c>
      <c r="BV92" s="125">
        <v>3.5</v>
      </c>
      <c r="BW92" s="124" t="s">
        <v>290</v>
      </c>
      <c r="BX92" s="124" t="s">
        <v>290</v>
      </c>
      <c r="BY92" s="124" t="s">
        <v>290</v>
      </c>
      <c r="BZ92" s="153"/>
    </row>
    <row r="93" spans="1:91" ht="38.25">
      <c r="A93" s="121">
        <v>94</v>
      </c>
      <c r="B93" s="160" t="s">
        <v>704</v>
      </c>
      <c r="C93" s="124"/>
      <c r="D93" s="123" t="s">
        <v>701</v>
      </c>
      <c r="E93" s="124" t="s">
        <v>675</v>
      </c>
      <c r="F93" s="124" t="s">
        <v>676</v>
      </c>
      <c r="G93" s="125" t="s">
        <v>2</v>
      </c>
      <c r="H93" s="125" t="s">
        <v>287</v>
      </c>
      <c r="I93" s="124" t="s">
        <v>654</v>
      </c>
      <c r="J93" s="124" t="s">
        <v>677</v>
      </c>
      <c r="K93" s="124"/>
      <c r="L93" s="152"/>
      <c r="M93" s="159" t="str">
        <f>HYPERLINK("./Product Pics/Porotherm HP100.jpg")</f>
        <v>./Product Pics/Porotherm HP100.jpg</v>
      </c>
      <c r="N93" s="124" t="s">
        <v>701</v>
      </c>
      <c r="O93" s="124" t="s">
        <v>290</v>
      </c>
      <c r="P93" s="125" t="s">
        <v>657</v>
      </c>
      <c r="Q93" s="121" t="s">
        <v>705</v>
      </c>
      <c r="R93" s="124" t="s">
        <v>290</v>
      </c>
      <c r="S93" s="124" t="s">
        <v>59</v>
      </c>
      <c r="T93" s="153"/>
      <c r="U93" s="125" t="s">
        <v>39</v>
      </c>
      <c r="V93" s="124" t="s">
        <v>679</v>
      </c>
      <c r="W93" s="124" t="s">
        <v>659</v>
      </c>
      <c r="X93" s="124" t="s">
        <v>41</v>
      </c>
      <c r="Y93" s="124">
        <v>10</v>
      </c>
      <c r="Z93" s="128"/>
      <c r="AA93" s="124">
        <v>10</v>
      </c>
      <c r="AB93" s="124" t="s">
        <v>318</v>
      </c>
      <c r="AC93" s="129" t="s">
        <v>680</v>
      </c>
      <c r="AD93" s="153"/>
      <c r="AE93" s="154">
        <v>7</v>
      </c>
      <c r="AF93" s="154">
        <v>7</v>
      </c>
      <c r="AG93" s="124" t="s">
        <v>290</v>
      </c>
      <c r="AH93" s="124" t="s">
        <v>290</v>
      </c>
      <c r="AI93" s="124" t="s">
        <v>290</v>
      </c>
      <c r="AJ93" s="124"/>
      <c r="AK93" s="124" t="s">
        <v>661</v>
      </c>
      <c r="AL93" s="124" t="s">
        <v>290</v>
      </c>
      <c r="AM93" s="124" t="s">
        <v>290</v>
      </c>
      <c r="AN93" s="124" t="s">
        <v>54</v>
      </c>
      <c r="AO93" s="124" t="s">
        <v>59</v>
      </c>
      <c r="AP93" s="124"/>
      <c r="AQ93" s="124" t="s">
        <v>59</v>
      </c>
      <c r="AR93" s="124" t="s">
        <v>56</v>
      </c>
      <c r="AS93" s="153"/>
      <c r="AT93" s="124" t="s">
        <v>681</v>
      </c>
      <c r="AU93" s="124" t="s">
        <v>663</v>
      </c>
      <c r="AV93" s="155" t="s">
        <v>664</v>
      </c>
      <c r="AW93" s="155" t="s">
        <v>665</v>
      </c>
      <c r="AX93" s="153"/>
      <c r="AY93" s="125" t="s">
        <v>695</v>
      </c>
      <c r="AZ93" s="125" t="s">
        <v>696</v>
      </c>
      <c r="BA93" s="124" t="s">
        <v>697</v>
      </c>
      <c r="BB93" s="124" t="s">
        <v>706</v>
      </c>
      <c r="BC93" s="125" t="s">
        <v>290</v>
      </c>
      <c r="BD93" s="153"/>
      <c r="BE93" s="128"/>
      <c r="BF93" s="128"/>
      <c r="BG93" s="128"/>
      <c r="BH93" s="128"/>
      <c r="BI93" s="153"/>
      <c r="BJ93" s="138" t="s">
        <v>683</v>
      </c>
      <c r="BK93" s="125" t="s">
        <v>699</v>
      </c>
      <c r="BL93" s="125" t="s">
        <v>290</v>
      </c>
      <c r="BM93" s="125" t="s">
        <v>668</v>
      </c>
      <c r="BN93" s="154">
        <v>400</v>
      </c>
      <c r="BO93" s="154">
        <v>200</v>
      </c>
      <c r="BP93" s="121">
        <v>100</v>
      </c>
      <c r="BQ93" s="125" t="s">
        <v>290</v>
      </c>
      <c r="BR93" s="124">
        <v>6</v>
      </c>
      <c r="BS93" s="124" t="s">
        <v>290</v>
      </c>
      <c r="BT93" s="124" t="s">
        <v>290</v>
      </c>
      <c r="BU93" s="124" t="s">
        <v>290</v>
      </c>
      <c r="BV93" s="125">
        <v>3.5</v>
      </c>
      <c r="BW93" s="124" t="s">
        <v>290</v>
      </c>
      <c r="BX93" s="124" t="s">
        <v>290</v>
      </c>
      <c r="BY93" s="124" t="s">
        <v>290</v>
      </c>
      <c r="BZ93" s="153"/>
    </row>
    <row r="94" spans="1:91" ht="38.25">
      <c r="A94" s="121">
        <v>95</v>
      </c>
      <c r="B94" s="160" t="s">
        <v>707</v>
      </c>
      <c r="C94" s="124"/>
      <c r="D94" s="123" t="s">
        <v>691</v>
      </c>
      <c r="E94" s="124" t="s">
        <v>675</v>
      </c>
      <c r="F94" s="124" t="s">
        <v>676</v>
      </c>
      <c r="G94" s="125" t="s">
        <v>2</v>
      </c>
      <c r="H94" s="125" t="s">
        <v>287</v>
      </c>
      <c r="I94" s="124" t="s">
        <v>654</v>
      </c>
      <c r="J94" s="124" t="s">
        <v>677</v>
      </c>
      <c r="K94" s="124"/>
      <c r="L94" s="152"/>
      <c r="M94" s="134" t="str">
        <f>HYPERLINK("./Product Pics/Porotherm HP200H.jpg")</f>
        <v>./Product Pics/Porotherm HP200H.jpg</v>
      </c>
      <c r="N94" s="124" t="s">
        <v>701</v>
      </c>
      <c r="O94" s="124" t="s">
        <v>290</v>
      </c>
      <c r="P94" s="125" t="s">
        <v>657</v>
      </c>
      <c r="Q94" s="121" t="s">
        <v>708</v>
      </c>
      <c r="R94" s="124" t="s">
        <v>290</v>
      </c>
      <c r="S94" s="124" t="s">
        <v>59</v>
      </c>
      <c r="T94" s="153"/>
      <c r="U94" s="125" t="s">
        <v>39</v>
      </c>
      <c r="V94" s="124" t="s">
        <v>679</v>
      </c>
      <c r="W94" s="124" t="s">
        <v>659</v>
      </c>
      <c r="X94" s="124" t="s">
        <v>41</v>
      </c>
      <c r="Y94" s="124">
        <v>10</v>
      </c>
      <c r="Z94" s="128"/>
      <c r="AA94" s="124">
        <v>10</v>
      </c>
      <c r="AB94" s="124" t="s">
        <v>318</v>
      </c>
      <c r="AC94" s="129" t="s">
        <v>680</v>
      </c>
      <c r="AD94" s="153"/>
      <c r="AE94" s="154">
        <v>7</v>
      </c>
      <c r="AF94" s="154">
        <v>7</v>
      </c>
      <c r="AG94" s="124" t="s">
        <v>290</v>
      </c>
      <c r="AH94" s="124" t="s">
        <v>290</v>
      </c>
      <c r="AI94" s="124" t="s">
        <v>290</v>
      </c>
      <c r="AJ94" s="124"/>
      <c r="AK94" s="124" t="s">
        <v>661</v>
      </c>
      <c r="AL94" s="124" t="s">
        <v>290</v>
      </c>
      <c r="AM94" s="124" t="s">
        <v>290</v>
      </c>
      <c r="AN94" s="124" t="s">
        <v>54</v>
      </c>
      <c r="AO94" s="124" t="s">
        <v>59</v>
      </c>
      <c r="AP94" s="124"/>
      <c r="AQ94" s="124" t="s">
        <v>59</v>
      </c>
      <c r="AR94" s="124" t="s">
        <v>56</v>
      </c>
      <c r="AS94" s="153"/>
      <c r="AT94" s="124" t="s">
        <v>681</v>
      </c>
      <c r="AU94" s="124" t="s">
        <v>663</v>
      </c>
      <c r="AV94" s="155" t="s">
        <v>664</v>
      </c>
      <c r="AW94" s="155" t="s">
        <v>665</v>
      </c>
      <c r="AX94" s="153"/>
      <c r="AY94" s="125" t="s">
        <v>695</v>
      </c>
      <c r="AZ94" s="125" t="s">
        <v>696</v>
      </c>
      <c r="BA94" s="124" t="s">
        <v>697</v>
      </c>
      <c r="BB94" s="124" t="s">
        <v>709</v>
      </c>
      <c r="BC94" s="125" t="s">
        <v>290</v>
      </c>
      <c r="BD94" s="153"/>
      <c r="BE94" s="128"/>
      <c r="BF94" s="128"/>
      <c r="BG94" s="128"/>
      <c r="BH94" s="128"/>
      <c r="BI94" s="153"/>
      <c r="BJ94" s="138" t="s">
        <v>683</v>
      </c>
      <c r="BK94" s="125" t="s">
        <v>699</v>
      </c>
      <c r="BL94" s="125" t="s">
        <v>290</v>
      </c>
      <c r="BM94" s="125" t="s">
        <v>710</v>
      </c>
      <c r="BN94" s="154">
        <v>200</v>
      </c>
      <c r="BO94" s="154">
        <v>200</v>
      </c>
      <c r="BP94" s="121">
        <v>200</v>
      </c>
      <c r="BQ94" s="125" t="s">
        <v>290</v>
      </c>
      <c r="BR94" s="124">
        <v>12</v>
      </c>
      <c r="BS94" s="124" t="s">
        <v>290</v>
      </c>
      <c r="BT94" s="124" t="s">
        <v>290</v>
      </c>
      <c r="BU94" s="124" t="s">
        <v>290</v>
      </c>
      <c r="BV94" s="125">
        <v>3.5</v>
      </c>
      <c r="BW94" s="124" t="s">
        <v>290</v>
      </c>
      <c r="BX94" s="124" t="s">
        <v>290</v>
      </c>
      <c r="BY94" s="124" t="s">
        <v>290</v>
      </c>
      <c r="BZ94" s="153"/>
    </row>
    <row r="95" spans="1:91" ht="25.5">
      <c r="A95" s="121">
        <v>96</v>
      </c>
      <c r="B95" s="160" t="s">
        <v>711</v>
      </c>
      <c r="C95" s="124"/>
      <c r="D95" s="123" t="s">
        <v>691</v>
      </c>
      <c r="E95" s="124" t="s">
        <v>675</v>
      </c>
      <c r="F95" s="124" t="s">
        <v>676</v>
      </c>
      <c r="G95" s="125" t="s">
        <v>2</v>
      </c>
      <c r="H95" s="125" t="s">
        <v>287</v>
      </c>
      <c r="I95" s="124" t="s">
        <v>654</v>
      </c>
      <c r="J95" s="124" t="s">
        <v>677</v>
      </c>
      <c r="K95" s="124"/>
      <c r="L95" s="152"/>
      <c r="M95" s="124" t="s">
        <v>17</v>
      </c>
      <c r="N95" s="124" t="s">
        <v>701</v>
      </c>
      <c r="O95" s="124" t="s">
        <v>290</v>
      </c>
      <c r="P95" s="125" t="s">
        <v>657</v>
      </c>
      <c r="Q95" s="121" t="s">
        <v>712</v>
      </c>
      <c r="R95" s="124" t="s">
        <v>290</v>
      </c>
      <c r="S95" s="124" t="s">
        <v>59</v>
      </c>
      <c r="T95" s="153"/>
      <c r="U95" s="125" t="s">
        <v>39</v>
      </c>
      <c r="V95" s="124" t="s">
        <v>679</v>
      </c>
      <c r="W95" s="124" t="s">
        <v>659</v>
      </c>
      <c r="X95" s="124" t="s">
        <v>41</v>
      </c>
      <c r="Y95" s="124">
        <v>29</v>
      </c>
      <c r="Z95" s="128"/>
      <c r="AA95" s="124">
        <v>29</v>
      </c>
      <c r="AB95" s="124" t="s">
        <v>318</v>
      </c>
      <c r="AC95" s="129" t="s">
        <v>680</v>
      </c>
      <c r="AD95" s="153"/>
      <c r="AE95" s="154">
        <v>7</v>
      </c>
      <c r="AF95" s="154">
        <v>7</v>
      </c>
      <c r="AG95" s="124" t="s">
        <v>290</v>
      </c>
      <c r="AH95" s="124" t="s">
        <v>290</v>
      </c>
      <c r="AI95" s="124" t="s">
        <v>290</v>
      </c>
      <c r="AJ95" s="124"/>
      <c r="AK95" s="124" t="s">
        <v>661</v>
      </c>
      <c r="AL95" s="124" t="s">
        <v>290</v>
      </c>
      <c r="AM95" s="124" t="s">
        <v>290</v>
      </c>
      <c r="AN95" s="124" t="s">
        <v>54</v>
      </c>
      <c r="AO95" s="124" t="s">
        <v>59</v>
      </c>
      <c r="AP95" s="124"/>
      <c r="AQ95" s="124" t="s">
        <v>59</v>
      </c>
      <c r="AR95" s="124" t="s">
        <v>56</v>
      </c>
      <c r="AS95" s="153"/>
      <c r="AT95" s="124" t="s">
        <v>681</v>
      </c>
      <c r="AU95" s="124" t="s">
        <v>663</v>
      </c>
      <c r="AV95" s="155" t="s">
        <v>664</v>
      </c>
      <c r="AW95" s="155" t="s">
        <v>665</v>
      </c>
      <c r="AX95" s="153"/>
      <c r="AY95" s="125" t="s">
        <v>695</v>
      </c>
      <c r="AZ95" s="125" t="s">
        <v>696</v>
      </c>
      <c r="BA95" s="124" t="s">
        <v>697</v>
      </c>
      <c r="BB95" s="124" t="s">
        <v>713</v>
      </c>
      <c r="BC95" s="125" t="s">
        <v>290</v>
      </c>
      <c r="BD95" s="153"/>
      <c r="BE95" s="128"/>
      <c r="BF95" s="128"/>
      <c r="BG95" s="128"/>
      <c r="BH95" s="128"/>
      <c r="BI95" s="153"/>
      <c r="BJ95" s="138" t="s">
        <v>683</v>
      </c>
      <c r="BK95" s="125" t="s">
        <v>699</v>
      </c>
      <c r="BL95" s="125" t="s">
        <v>290</v>
      </c>
      <c r="BM95" s="125" t="s">
        <v>668</v>
      </c>
      <c r="BN95" s="154">
        <v>200</v>
      </c>
      <c r="BO95" s="154">
        <v>200</v>
      </c>
      <c r="BP95" s="121">
        <v>150</v>
      </c>
      <c r="BQ95" s="125" t="s">
        <v>290</v>
      </c>
      <c r="BR95" s="124">
        <v>9</v>
      </c>
      <c r="BS95" s="124" t="s">
        <v>290</v>
      </c>
      <c r="BT95" s="124" t="s">
        <v>290</v>
      </c>
      <c r="BU95" s="124" t="s">
        <v>290</v>
      </c>
      <c r="BV95" s="125">
        <v>3.5</v>
      </c>
      <c r="BW95" s="124" t="s">
        <v>290</v>
      </c>
      <c r="BX95" s="124" t="s">
        <v>290</v>
      </c>
      <c r="BY95" s="124" t="s">
        <v>290</v>
      </c>
      <c r="BZ95" s="153"/>
    </row>
    <row r="96" spans="1:91" ht="38.25">
      <c r="A96" s="121">
        <v>97</v>
      </c>
      <c r="B96" s="160" t="s">
        <v>714</v>
      </c>
      <c r="C96" s="124"/>
      <c r="D96" s="123" t="s">
        <v>691</v>
      </c>
      <c r="E96" s="124" t="s">
        <v>675</v>
      </c>
      <c r="F96" s="124" t="s">
        <v>676</v>
      </c>
      <c r="G96" s="125" t="s">
        <v>2</v>
      </c>
      <c r="H96" s="125" t="s">
        <v>287</v>
      </c>
      <c r="I96" s="124" t="s">
        <v>654</v>
      </c>
      <c r="J96" s="124" t="s">
        <v>677</v>
      </c>
      <c r="K96" s="124"/>
      <c r="L96" s="152"/>
      <c r="M96" s="134" t="str">
        <f>HYPERLINK("./Product Pics/Porotherm HP100H.jpg")</f>
        <v>./Product Pics/Porotherm HP100H.jpg</v>
      </c>
      <c r="N96" s="124" t="s">
        <v>701</v>
      </c>
      <c r="O96" s="124" t="s">
        <v>290</v>
      </c>
      <c r="P96" s="125" t="s">
        <v>657</v>
      </c>
      <c r="Q96" s="121" t="s">
        <v>715</v>
      </c>
      <c r="R96" s="124" t="s">
        <v>290</v>
      </c>
      <c r="S96" s="124" t="s">
        <v>59</v>
      </c>
      <c r="T96" s="153"/>
      <c r="U96" s="125" t="s">
        <v>39</v>
      </c>
      <c r="V96" s="124" t="s">
        <v>679</v>
      </c>
      <c r="W96" s="124" t="s">
        <v>659</v>
      </c>
      <c r="X96" s="124" t="s">
        <v>41</v>
      </c>
      <c r="Y96" s="124">
        <v>10</v>
      </c>
      <c r="Z96" s="128"/>
      <c r="AA96" s="124">
        <v>10</v>
      </c>
      <c r="AB96" s="124" t="s">
        <v>318</v>
      </c>
      <c r="AC96" s="129" t="s">
        <v>680</v>
      </c>
      <c r="AD96" s="153"/>
      <c r="AE96" s="154">
        <v>7</v>
      </c>
      <c r="AF96" s="154">
        <v>7</v>
      </c>
      <c r="AG96" s="124" t="s">
        <v>290</v>
      </c>
      <c r="AH96" s="124" t="s">
        <v>290</v>
      </c>
      <c r="AI96" s="124" t="s">
        <v>290</v>
      </c>
      <c r="AJ96" s="124"/>
      <c r="AK96" s="124" t="s">
        <v>661</v>
      </c>
      <c r="AL96" s="124" t="s">
        <v>290</v>
      </c>
      <c r="AM96" s="124" t="s">
        <v>290</v>
      </c>
      <c r="AN96" s="124" t="s">
        <v>54</v>
      </c>
      <c r="AO96" s="124" t="s">
        <v>59</v>
      </c>
      <c r="AP96" s="124"/>
      <c r="AQ96" s="124" t="s">
        <v>59</v>
      </c>
      <c r="AR96" s="124" t="s">
        <v>56</v>
      </c>
      <c r="AS96" s="153"/>
      <c r="AT96" s="124" t="s">
        <v>681</v>
      </c>
      <c r="AU96" s="124" t="s">
        <v>663</v>
      </c>
      <c r="AV96" s="155" t="s">
        <v>664</v>
      </c>
      <c r="AW96" s="155" t="s">
        <v>665</v>
      </c>
      <c r="AX96" s="153"/>
      <c r="AY96" s="125" t="s">
        <v>695</v>
      </c>
      <c r="AZ96" s="125" t="s">
        <v>696</v>
      </c>
      <c r="BA96" s="124" t="s">
        <v>697</v>
      </c>
      <c r="BB96" s="124" t="s">
        <v>716</v>
      </c>
      <c r="BC96" s="125" t="s">
        <v>290</v>
      </c>
      <c r="BD96" s="153"/>
      <c r="BE96" s="128"/>
      <c r="BF96" s="128"/>
      <c r="BG96" s="128"/>
      <c r="BH96" s="128"/>
      <c r="BI96" s="153"/>
      <c r="BJ96" s="138" t="s">
        <v>683</v>
      </c>
      <c r="BK96" s="125" t="s">
        <v>699</v>
      </c>
      <c r="BL96" s="125" t="s">
        <v>290</v>
      </c>
      <c r="BM96" s="125" t="s">
        <v>668</v>
      </c>
      <c r="BN96" s="154">
        <v>200</v>
      </c>
      <c r="BO96" s="154">
        <v>200</v>
      </c>
      <c r="BP96" s="121">
        <v>100</v>
      </c>
      <c r="BQ96" s="125" t="s">
        <v>290</v>
      </c>
      <c r="BR96" s="124">
        <v>6</v>
      </c>
      <c r="BS96" s="124" t="s">
        <v>290</v>
      </c>
      <c r="BT96" s="124" t="s">
        <v>290</v>
      </c>
      <c r="BU96" s="124" t="s">
        <v>290</v>
      </c>
      <c r="BV96" s="125">
        <v>3.5</v>
      </c>
      <c r="BW96" s="124" t="s">
        <v>290</v>
      </c>
      <c r="BX96" s="124" t="s">
        <v>290</v>
      </c>
      <c r="BY96" s="124" t="s">
        <v>290</v>
      </c>
      <c r="BZ96" s="153"/>
    </row>
    <row r="97" spans="1:78">
      <c r="A97" s="121">
        <v>98</v>
      </c>
      <c r="B97" s="160" t="s">
        <v>717</v>
      </c>
      <c r="C97" s="124"/>
      <c r="D97" s="123" t="s">
        <v>718</v>
      </c>
      <c r="E97" s="124">
        <v>0</v>
      </c>
      <c r="F97" s="124" t="s">
        <v>653</v>
      </c>
      <c r="G97" s="125" t="s">
        <v>2</v>
      </c>
      <c r="H97" s="125" t="s">
        <v>287</v>
      </c>
      <c r="I97" s="124" t="s">
        <v>311</v>
      </c>
      <c r="J97" s="125" t="s">
        <v>676</v>
      </c>
      <c r="K97" s="125" t="s">
        <v>290</v>
      </c>
      <c r="L97" s="152"/>
      <c r="M97" s="124" t="s">
        <v>17</v>
      </c>
      <c r="N97" s="124" t="s">
        <v>719</v>
      </c>
      <c r="O97" s="124" t="s">
        <v>290</v>
      </c>
      <c r="P97" s="125" t="s">
        <v>657</v>
      </c>
      <c r="Q97" s="124" t="s">
        <v>290</v>
      </c>
      <c r="R97" s="124" t="s">
        <v>290</v>
      </c>
      <c r="S97" s="124" t="s">
        <v>59</v>
      </c>
      <c r="T97" s="153"/>
      <c r="U97" s="125" t="s">
        <v>39</v>
      </c>
      <c r="V97" s="124" t="s">
        <v>290</v>
      </c>
      <c r="W97" s="124" t="s">
        <v>290</v>
      </c>
      <c r="X97" s="124" t="s">
        <v>41</v>
      </c>
      <c r="Y97" s="128">
        <v>0.1</v>
      </c>
      <c r="Z97" s="128"/>
      <c r="AA97" s="128"/>
      <c r="AB97" s="124" t="s">
        <v>318</v>
      </c>
      <c r="AC97" s="162"/>
      <c r="AD97" s="153"/>
      <c r="AE97" s="163"/>
      <c r="AF97" s="163"/>
      <c r="AG97" s="124" t="s">
        <v>290</v>
      </c>
      <c r="AH97" s="124" t="s">
        <v>290</v>
      </c>
      <c r="AI97" s="124" t="s">
        <v>290</v>
      </c>
      <c r="AJ97" s="124"/>
      <c r="AK97" s="124" t="s">
        <v>661</v>
      </c>
      <c r="AL97" s="124" t="s">
        <v>290</v>
      </c>
      <c r="AM97" s="124" t="s">
        <v>290</v>
      </c>
      <c r="AN97" s="124" t="s">
        <v>54</v>
      </c>
      <c r="AO97" s="124" t="s">
        <v>59</v>
      </c>
      <c r="AP97" s="124"/>
      <c r="AQ97" s="124" t="s">
        <v>59</v>
      </c>
      <c r="AR97" s="122" t="s">
        <v>56</v>
      </c>
      <c r="AS97" s="153"/>
      <c r="AT97" s="124" t="s">
        <v>720</v>
      </c>
      <c r="AU97" s="124" t="s">
        <v>721</v>
      </c>
      <c r="AV97" s="129" t="s">
        <v>722</v>
      </c>
      <c r="AW97" s="155" t="s">
        <v>723</v>
      </c>
      <c r="AX97" s="153"/>
      <c r="AY97" s="125" t="s">
        <v>724</v>
      </c>
      <c r="AZ97" s="125"/>
      <c r="BA97" s="124"/>
      <c r="BB97" s="124"/>
      <c r="BC97" s="125" t="s">
        <v>290</v>
      </c>
      <c r="BD97" s="153"/>
      <c r="BE97" s="128"/>
      <c r="BF97" s="128"/>
      <c r="BG97" s="128"/>
      <c r="BH97" s="128"/>
      <c r="BI97" s="153"/>
      <c r="BJ97" s="164" t="s">
        <v>725</v>
      </c>
      <c r="BK97" s="125" t="s">
        <v>290</v>
      </c>
      <c r="BL97" s="125" t="s">
        <v>290</v>
      </c>
      <c r="BM97" s="125" t="s">
        <v>726</v>
      </c>
      <c r="BN97" s="154">
        <v>170</v>
      </c>
      <c r="BO97" s="154">
        <v>165</v>
      </c>
      <c r="BP97" s="121">
        <v>16</v>
      </c>
      <c r="BQ97" s="125" t="s">
        <v>290</v>
      </c>
      <c r="BR97" s="124" t="s">
        <v>290</v>
      </c>
      <c r="BS97" s="124" t="s">
        <v>290</v>
      </c>
      <c r="BT97" s="124" t="s">
        <v>290</v>
      </c>
      <c r="BU97" s="124" t="s">
        <v>290</v>
      </c>
      <c r="BV97" s="124" t="s">
        <v>290</v>
      </c>
      <c r="BW97" s="124" t="s">
        <v>290</v>
      </c>
      <c r="BX97" s="124" t="s">
        <v>290</v>
      </c>
      <c r="BY97" s="124" t="s">
        <v>290</v>
      </c>
      <c r="BZ97" s="153"/>
    </row>
    <row r="98" spans="1:78" ht="25.5">
      <c r="A98" s="121">
        <v>99</v>
      </c>
      <c r="B98" s="160" t="s">
        <v>727</v>
      </c>
      <c r="C98" s="124"/>
      <c r="D98" s="123" t="s">
        <v>728</v>
      </c>
      <c r="E98" s="124">
        <v>0</v>
      </c>
      <c r="F98" s="124" t="s">
        <v>653</v>
      </c>
      <c r="G98" s="125" t="s">
        <v>2</v>
      </c>
      <c r="H98" s="125" t="s">
        <v>287</v>
      </c>
      <c r="I98" s="124" t="s">
        <v>311</v>
      </c>
      <c r="J98" s="125" t="s">
        <v>729</v>
      </c>
      <c r="K98" s="125" t="s">
        <v>290</v>
      </c>
      <c r="L98" s="152"/>
      <c r="M98" s="124" t="s">
        <v>17</v>
      </c>
      <c r="N98" s="124" t="s">
        <v>730</v>
      </c>
      <c r="O98" s="124" t="s">
        <v>290</v>
      </c>
      <c r="P98" s="125" t="s">
        <v>657</v>
      </c>
      <c r="Q98" s="121" t="s">
        <v>731</v>
      </c>
      <c r="R98" s="124" t="s">
        <v>290</v>
      </c>
      <c r="S98" s="124" t="s">
        <v>59</v>
      </c>
      <c r="T98" s="153"/>
      <c r="U98" s="125" t="s">
        <v>39</v>
      </c>
      <c r="V98" s="124" t="s">
        <v>290</v>
      </c>
      <c r="W98" s="124" t="s">
        <v>290</v>
      </c>
      <c r="X98" s="124" t="s">
        <v>41</v>
      </c>
      <c r="Y98" s="128">
        <v>0.1</v>
      </c>
      <c r="Z98" s="128"/>
      <c r="AA98" s="124">
        <v>8</v>
      </c>
      <c r="AB98" s="124" t="s">
        <v>318</v>
      </c>
      <c r="AC98" s="129" t="s">
        <v>732</v>
      </c>
      <c r="AD98" s="153"/>
      <c r="AE98" s="121">
        <v>10</v>
      </c>
      <c r="AF98" s="121">
        <v>40</v>
      </c>
      <c r="AG98" s="124" t="s">
        <v>290</v>
      </c>
      <c r="AH98" s="124" t="s">
        <v>290</v>
      </c>
      <c r="AI98" s="124" t="s">
        <v>290</v>
      </c>
      <c r="AJ98" s="124"/>
      <c r="AK98" s="124" t="s">
        <v>661</v>
      </c>
      <c r="AL98" s="124" t="s">
        <v>290</v>
      </c>
      <c r="AM98" s="124" t="s">
        <v>290</v>
      </c>
      <c r="AN98" s="124" t="s">
        <v>54</v>
      </c>
      <c r="AO98" s="124" t="s">
        <v>59</v>
      </c>
      <c r="AP98" s="124"/>
      <c r="AQ98" s="124" t="s">
        <v>59</v>
      </c>
      <c r="AR98" s="122" t="s">
        <v>56</v>
      </c>
      <c r="AS98" s="153"/>
      <c r="AT98" s="124" t="s">
        <v>733</v>
      </c>
      <c r="AU98" s="124" t="s">
        <v>721</v>
      </c>
      <c r="AV98" s="129" t="s">
        <v>722</v>
      </c>
      <c r="AW98" s="155" t="s">
        <v>734</v>
      </c>
      <c r="AX98" s="153"/>
      <c r="AY98" s="124" t="s">
        <v>735</v>
      </c>
      <c r="AZ98" s="124"/>
      <c r="BA98" s="124"/>
      <c r="BB98" s="124"/>
      <c r="BC98" s="125" t="s">
        <v>290</v>
      </c>
      <c r="BD98" s="153"/>
      <c r="BE98" s="128"/>
      <c r="BF98" s="128"/>
      <c r="BG98" s="128"/>
      <c r="BH98" s="128"/>
      <c r="BI98" s="153"/>
      <c r="BJ98" s="138" t="s">
        <v>725</v>
      </c>
      <c r="BK98" s="125" t="s">
        <v>290</v>
      </c>
      <c r="BL98" s="125" t="s">
        <v>290</v>
      </c>
      <c r="BM98" s="125" t="s">
        <v>736</v>
      </c>
      <c r="BN98" s="154">
        <v>381</v>
      </c>
      <c r="BO98" s="154">
        <v>254</v>
      </c>
      <c r="BP98" s="121">
        <v>8</v>
      </c>
      <c r="BQ98" s="125" t="s">
        <v>290</v>
      </c>
      <c r="BR98" s="124" t="s">
        <v>290</v>
      </c>
      <c r="BS98" s="124" t="s">
        <v>290</v>
      </c>
      <c r="BT98" s="124" t="s">
        <v>290</v>
      </c>
      <c r="BU98" s="124" t="s">
        <v>290</v>
      </c>
      <c r="BV98" s="124" t="s">
        <v>290</v>
      </c>
      <c r="BW98" s="124" t="s">
        <v>290</v>
      </c>
      <c r="BX98" s="124" t="s">
        <v>290</v>
      </c>
      <c r="BY98" s="124" t="s">
        <v>290</v>
      </c>
      <c r="BZ98" s="153"/>
    </row>
    <row r="99" spans="1:78" ht="38.25">
      <c r="A99" s="121">
        <v>100</v>
      </c>
      <c r="B99" s="160" t="s">
        <v>737</v>
      </c>
      <c r="C99" s="124"/>
      <c r="D99" s="123" t="s">
        <v>738</v>
      </c>
      <c r="E99" s="124">
        <v>0</v>
      </c>
      <c r="F99" s="124" t="s">
        <v>653</v>
      </c>
      <c r="G99" s="125" t="s">
        <v>2</v>
      </c>
      <c r="H99" s="125" t="s">
        <v>287</v>
      </c>
      <c r="I99" s="124" t="s">
        <v>311</v>
      </c>
      <c r="J99" s="125" t="s">
        <v>729</v>
      </c>
      <c r="K99" s="125" t="s">
        <v>290</v>
      </c>
      <c r="L99" s="152"/>
      <c r="M99" s="124" t="s">
        <v>17</v>
      </c>
      <c r="N99" s="124" t="s">
        <v>739</v>
      </c>
      <c r="O99" s="124" t="s">
        <v>290</v>
      </c>
      <c r="P99" s="125" t="s">
        <v>657</v>
      </c>
      <c r="Q99" s="121">
        <v>1002250</v>
      </c>
      <c r="R99" s="124" t="s">
        <v>290</v>
      </c>
      <c r="S99" s="124" t="s">
        <v>59</v>
      </c>
      <c r="T99" s="153"/>
      <c r="U99" s="125" t="s">
        <v>39</v>
      </c>
      <c r="V99" s="124" t="s">
        <v>290</v>
      </c>
      <c r="W99" s="124" t="s">
        <v>290</v>
      </c>
      <c r="X99" s="124" t="s">
        <v>41</v>
      </c>
      <c r="Y99" s="124">
        <v>10</v>
      </c>
      <c r="Z99" s="128"/>
      <c r="AA99" s="124">
        <v>40</v>
      </c>
      <c r="AB99" s="124" t="s">
        <v>318</v>
      </c>
      <c r="AC99" s="129" t="s">
        <v>732</v>
      </c>
      <c r="AD99" s="153"/>
      <c r="AE99" s="121">
        <v>10</v>
      </c>
      <c r="AF99" s="121">
        <v>40</v>
      </c>
      <c r="AG99" s="124" t="s">
        <v>290</v>
      </c>
      <c r="AH99" s="124" t="s">
        <v>290</v>
      </c>
      <c r="AI99" s="124" t="s">
        <v>290</v>
      </c>
      <c r="AJ99" s="124"/>
      <c r="AK99" s="124" t="s">
        <v>661</v>
      </c>
      <c r="AL99" s="124" t="s">
        <v>290</v>
      </c>
      <c r="AM99" s="124" t="s">
        <v>290</v>
      </c>
      <c r="AN99" s="124" t="s">
        <v>54</v>
      </c>
      <c r="AO99" s="124" t="s">
        <v>59</v>
      </c>
      <c r="AP99" s="124"/>
      <c r="AQ99" s="124" t="s">
        <v>59</v>
      </c>
      <c r="AR99" s="122" t="s">
        <v>56</v>
      </c>
      <c r="AS99" s="153"/>
      <c r="AT99" s="124" t="s">
        <v>740</v>
      </c>
      <c r="AU99" s="124" t="s">
        <v>721</v>
      </c>
      <c r="AV99" s="129" t="s">
        <v>722</v>
      </c>
      <c r="AW99" s="155" t="s">
        <v>734</v>
      </c>
      <c r="AX99" s="153"/>
      <c r="AY99" s="124" t="s">
        <v>735</v>
      </c>
      <c r="AZ99" s="124"/>
      <c r="BA99" s="124"/>
      <c r="BB99" s="124"/>
      <c r="BC99" s="125" t="s">
        <v>290</v>
      </c>
      <c r="BD99" s="153"/>
      <c r="BE99" s="128"/>
      <c r="BF99" s="128"/>
      <c r="BG99" s="128"/>
      <c r="BH99" s="128"/>
      <c r="BI99" s="153"/>
      <c r="BJ99" s="138" t="s">
        <v>741</v>
      </c>
      <c r="BK99" s="125" t="s">
        <v>290</v>
      </c>
      <c r="BL99" s="125" t="s">
        <v>290</v>
      </c>
      <c r="BM99" s="125" t="s">
        <v>742</v>
      </c>
      <c r="BN99" s="154">
        <v>381</v>
      </c>
      <c r="BO99" s="154">
        <v>254</v>
      </c>
      <c r="BP99" s="121">
        <v>100</v>
      </c>
      <c r="BQ99" s="125" t="s">
        <v>290</v>
      </c>
      <c r="BR99" s="124" t="s">
        <v>290</v>
      </c>
      <c r="BS99" s="124" t="s">
        <v>290</v>
      </c>
      <c r="BT99" s="124" t="s">
        <v>290</v>
      </c>
      <c r="BU99" s="124" t="s">
        <v>290</v>
      </c>
      <c r="BV99" s="124" t="s">
        <v>290</v>
      </c>
      <c r="BW99" s="124" t="s">
        <v>290</v>
      </c>
      <c r="BX99" s="124" t="s">
        <v>290</v>
      </c>
      <c r="BY99" s="124" t="s">
        <v>290</v>
      </c>
      <c r="BZ99" s="153"/>
    </row>
    <row r="100" spans="1:78" ht="25.5">
      <c r="A100" s="121">
        <v>101</v>
      </c>
      <c r="B100" s="160" t="s">
        <v>743</v>
      </c>
      <c r="C100" s="124"/>
      <c r="D100" s="123" t="s">
        <v>744</v>
      </c>
      <c r="E100" s="124">
        <v>0</v>
      </c>
      <c r="F100" s="124" t="s">
        <v>653</v>
      </c>
      <c r="G100" s="125" t="s">
        <v>2</v>
      </c>
      <c r="H100" s="125" t="s">
        <v>287</v>
      </c>
      <c r="I100" s="124" t="s">
        <v>311</v>
      </c>
      <c r="J100" s="125" t="s">
        <v>676</v>
      </c>
      <c r="K100" s="125" t="s">
        <v>290</v>
      </c>
      <c r="L100" s="152"/>
      <c r="M100" s="124" t="s">
        <v>17</v>
      </c>
      <c r="N100" s="124" t="s">
        <v>745</v>
      </c>
      <c r="O100" s="124" t="s">
        <v>290</v>
      </c>
      <c r="P100" s="125" t="s">
        <v>657</v>
      </c>
      <c r="Q100" s="121" t="s">
        <v>746</v>
      </c>
      <c r="R100" s="124" t="s">
        <v>290</v>
      </c>
      <c r="S100" s="124" t="s">
        <v>59</v>
      </c>
      <c r="T100" s="153"/>
      <c r="U100" s="125" t="s">
        <v>39</v>
      </c>
      <c r="V100" s="124" t="s">
        <v>290</v>
      </c>
      <c r="W100" s="124" t="s">
        <v>290</v>
      </c>
      <c r="X100" s="124" t="s">
        <v>41</v>
      </c>
      <c r="Y100" s="128"/>
      <c r="Z100" s="128"/>
      <c r="AA100" s="128"/>
      <c r="AB100" s="124" t="s">
        <v>318</v>
      </c>
      <c r="AC100" s="129" t="s">
        <v>747</v>
      </c>
      <c r="AD100" s="153"/>
      <c r="AE100" s="121">
        <v>10</v>
      </c>
      <c r="AF100" s="121">
        <v>40</v>
      </c>
      <c r="AG100" s="124" t="s">
        <v>290</v>
      </c>
      <c r="AH100" s="124" t="s">
        <v>290</v>
      </c>
      <c r="AI100" s="124" t="s">
        <v>290</v>
      </c>
      <c r="AJ100" s="124"/>
      <c r="AK100" s="124" t="s">
        <v>661</v>
      </c>
      <c r="AL100" s="124" t="s">
        <v>290</v>
      </c>
      <c r="AM100" s="124" t="s">
        <v>290</v>
      </c>
      <c r="AN100" s="124" t="s">
        <v>54</v>
      </c>
      <c r="AO100" s="124" t="s">
        <v>59</v>
      </c>
      <c r="AP100" s="124"/>
      <c r="AQ100" s="124" t="s">
        <v>59</v>
      </c>
      <c r="AR100" s="122" t="s">
        <v>56</v>
      </c>
      <c r="AS100" s="153"/>
      <c r="AT100" s="124" t="s">
        <v>748</v>
      </c>
      <c r="AU100" s="124" t="s">
        <v>721</v>
      </c>
      <c r="AV100" s="129" t="s">
        <v>722</v>
      </c>
      <c r="AW100" s="155" t="s">
        <v>723</v>
      </c>
      <c r="AX100" s="153"/>
      <c r="AY100" s="124" t="s">
        <v>735</v>
      </c>
      <c r="AZ100" s="124"/>
      <c r="BA100" s="124"/>
      <c r="BB100" s="124"/>
      <c r="BC100" s="125" t="s">
        <v>290</v>
      </c>
      <c r="BD100" s="153"/>
      <c r="BE100" s="128"/>
      <c r="BF100" s="128"/>
      <c r="BG100" s="128"/>
      <c r="BH100" s="128"/>
      <c r="BI100" s="153"/>
      <c r="BJ100" s="138" t="s">
        <v>749</v>
      </c>
      <c r="BK100" s="125" t="s">
        <v>290</v>
      </c>
      <c r="BL100" s="125" t="s">
        <v>290</v>
      </c>
      <c r="BM100" s="125" t="s">
        <v>750</v>
      </c>
      <c r="BN100" s="154">
        <v>230</v>
      </c>
      <c r="BO100" s="154">
        <v>230</v>
      </c>
      <c r="BP100" s="121">
        <v>8</v>
      </c>
      <c r="BQ100" s="125" t="s">
        <v>290</v>
      </c>
      <c r="BR100" s="124" t="s">
        <v>290</v>
      </c>
      <c r="BS100" s="124" t="s">
        <v>290</v>
      </c>
      <c r="BT100" s="124" t="s">
        <v>290</v>
      </c>
      <c r="BU100" s="124" t="s">
        <v>290</v>
      </c>
      <c r="BV100" s="124" t="s">
        <v>290</v>
      </c>
      <c r="BW100" s="124" t="s">
        <v>290</v>
      </c>
      <c r="BX100" s="124" t="s">
        <v>290</v>
      </c>
      <c r="BY100" s="124" t="s">
        <v>290</v>
      </c>
      <c r="BZ100" s="153"/>
    </row>
    <row r="101" spans="1:78">
      <c r="A101" s="121">
        <v>102</v>
      </c>
      <c r="B101" s="160" t="s">
        <v>751</v>
      </c>
      <c r="C101" s="124"/>
      <c r="D101" s="123" t="s">
        <v>744</v>
      </c>
      <c r="E101" s="124">
        <v>0</v>
      </c>
      <c r="F101" s="124" t="s">
        <v>653</v>
      </c>
      <c r="G101" s="125" t="s">
        <v>2</v>
      </c>
      <c r="H101" s="125" t="s">
        <v>287</v>
      </c>
      <c r="I101" s="124" t="s">
        <v>311</v>
      </c>
      <c r="J101" s="125" t="s">
        <v>676</v>
      </c>
      <c r="K101" s="125" t="s">
        <v>290</v>
      </c>
      <c r="L101" s="152"/>
      <c r="M101" s="124" t="s">
        <v>17</v>
      </c>
      <c r="N101" s="124" t="s">
        <v>752</v>
      </c>
      <c r="O101" s="124" t="s">
        <v>290</v>
      </c>
      <c r="P101" s="125" t="s">
        <v>657</v>
      </c>
      <c r="Q101" s="165" t="s">
        <v>753</v>
      </c>
      <c r="R101" s="124" t="s">
        <v>290</v>
      </c>
      <c r="S101" s="124" t="s">
        <v>59</v>
      </c>
      <c r="T101" s="153"/>
      <c r="U101" s="125" t="s">
        <v>39</v>
      </c>
      <c r="V101" s="124" t="s">
        <v>290</v>
      </c>
      <c r="W101" s="124" t="s">
        <v>290</v>
      </c>
      <c r="X101" s="124" t="s">
        <v>41</v>
      </c>
      <c r="Y101" s="128"/>
      <c r="Z101" s="124"/>
      <c r="AA101" s="124" t="s">
        <v>290</v>
      </c>
      <c r="AB101" s="124" t="s">
        <v>318</v>
      </c>
      <c r="AC101" s="129" t="s">
        <v>747</v>
      </c>
      <c r="AD101" s="153"/>
      <c r="AE101" s="121">
        <v>10</v>
      </c>
      <c r="AF101" s="121">
        <v>40</v>
      </c>
      <c r="AG101" s="124" t="s">
        <v>290</v>
      </c>
      <c r="AH101" s="124" t="s">
        <v>290</v>
      </c>
      <c r="AI101" s="124" t="s">
        <v>290</v>
      </c>
      <c r="AJ101" s="124"/>
      <c r="AK101" s="124" t="s">
        <v>661</v>
      </c>
      <c r="AL101" s="124" t="s">
        <v>290</v>
      </c>
      <c r="AM101" s="124" t="s">
        <v>290</v>
      </c>
      <c r="AN101" s="124" t="s">
        <v>54</v>
      </c>
      <c r="AO101" s="124" t="s">
        <v>59</v>
      </c>
      <c r="AP101" s="124"/>
      <c r="AQ101" s="124" t="s">
        <v>59</v>
      </c>
      <c r="AR101" s="122" t="s">
        <v>56</v>
      </c>
      <c r="AS101" s="153"/>
      <c r="AT101" s="124" t="s">
        <v>748</v>
      </c>
      <c r="AU101" s="124" t="s">
        <v>721</v>
      </c>
      <c r="AV101" s="129" t="s">
        <v>722</v>
      </c>
      <c r="AW101" s="155" t="s">
        <v>723</v>
      </c>
      <c r="AX101" s="153"/>
      <c r="AY101" s="166"/>
      <c r="AZ101" s="166"/>
      <c r="BA101" s="124"/>
      <c r="BB101" s="128"/>
      <c r="BC101" s="125" t="s">
        <v>290</v>
      </c>
      <c r="BD101" s="153"/>
      <c r="BE101" s="128"/>
      <c r="BF101" s="128"/>
      <c r="BG101" s="128"/>
      <c r="BH101" s="128"/>
      <c r="BI101" s="153"/>
      <c r="BJ101" s="138" t="s">
        <v>749</v>
      </c>
      <c r="BK101" s="125" t="s">
        <v>290</v>
      </c>
      <c r="BL101" s="125" t="s">
        <v>290</v>
      </c>
      <c r="BM101" s="125" t="s">
        <v>750</v>
      </c>
      <c r="BN101" s="154">
        <v>200</v>
      </c>
      <c r="BO101" s="154">
        <v>200</v>
      </c>
      <c r="BP101" s="121">
        <v>12</v>
      </c>
      <c r="BQ101" s="125" t="s">
        <v>290</v>
      </c>
      <c r="BR101" s="124" t="s">
        <v>290</v>
      </c>
      <c r="BS101" s="124" t="s">
        <v>290</v>
      </c>
      <c r="BT101" s="124" t="s">
        <v>290</v>
      </c>
      <c r="BU101" s="124" t="s">
        <v>290</v>
      </c>
      <c r="BV101" s="124" t="s">
        <v>290</v>
      </c>
      <c r="BW101" s="124" t="s">
        <v>290</v>
      </c>
      <c r="BX101" s="124" t="s">
        <v>290</v>
      </c>
      <c r="BY101" s="124" t="s">
        <v>290</v>
      </c>
      <c r="BZ101" s="153"/>
    </row>
    <row r="102" spans="1:78">
      <c r="A102" s="121">
        <v>103</v>
      </c>
      <c r="B102" s="160" t="s">
        <v>754</v>
      </c>
      <c r="C102" s="124"/>
      <c r="D102" s="123" t="s">
        <v>744</v>
      </c>
      <c r="E102" s="124">
        <v>0</v>
      </c>
      <c r="F102" s="124" t="s">
        <v>653</v>
      </c>
      <c r="G102" s="125" t="s">
        <v>2</v>
      </c>
      <c r="H102" s="125" t="s">
        <v>287</v>
      </c>
      <c r="I102" s="124" t="s">
        <v>311</v>
      </c>
      <c r="J102" s="125" t="s">
        <v>676</v>
      </c>
      <c r="K102" s="125" t="s">
        <v>290</v>
      </c>
      <c r="L102" s="152"/>
      <c r="M102" s="124" t="s">
        <v>17</v>
      </c>
      <c r="N102" s="124" t="s">
        <v>755</v>
      </c>
      <c r="O102" s="124" t="s">
        <v>290</v>
      </c>
      <c r="P102" s="125" t="s">
        <v>657</v>
      </c>
      <c r="Q102" s="165" t="s">
        <v>756</v>
      </c>
      <c r="R102" s="124" t="s">
        <v>290</v>
      </c>
      <c r="S102" s="124" t="s">
        <v>59</v>
      </c>
      <c r="T102" s="153"/>
      <c r="U102" s="125" t="s">
        <v>39</v>
      </c>
      <c r="V102" s="124" t="s">
        <v>290</v>
      </c>
      <c r="W102" s="124" t="s">
        <v>290</v>
      </c>
      <c r="X102" s="124" t="s">
        <v>41</v>
      </c>
      <c r="Y102" s="128"/>
      <c r="Z102" s="124"/>
      <c r="AA102" s="124">
        <v>9</v>
      </c>
      <c r="AB102" s="124" t="s">
        <v>318</v>
      </c>
      <c r="AC102" s="129" t="s">
        <v>747</v>
      </c>
      <c r="AD102" s="153"/>
      <c r="AE102" s="121">
        <v>10</v>
      </c>
      <c r="AF102" s="121">
        <v>40</v>
      </c>
      <c r="AG102" s="124" t="s">
        <v>290</v>
      </c>
      <c r="AH102" s="124" t="s">
        <v>290</v>
      </c>
      <c r="AI102" s="124" t="s">
        <v>290</v>
      </c>
      <c r="AJ102" s="124"/>
      <c r="AK102" s="124" t="s">
        <v>661</v>
      </c>
      <c r="AL102" s="124" t="s">
        <v>290</v>
      </c>
      <c r="AM102" s="124" t="s">
        <v>290</v>
      </c>
      <c r="AN102" s="124" t="s">
        <v>54</v>
      </c>
      <c r="AO102" s="124" t="s">
        <v>59</v>
      </c>
      <c r="AP102" s="124"/>
      <c r="AQ102" s="124" t="s">
        <v>59</v>
      </c>
      <c r="AR102" s="122" t="s">
        <v>56</v>
      </c>
      <c r="AS102" s="153"/>
      <c r="AT102" s="124" t="s">
        <v>748</v>
      </c>
      <c r="AU102" s="124" t="s">
        <v>721</v>
      </c>
      <c r="AV102" s="129" t="s">
        <v>722</v>
      </c>
      <c r="AW102" s="155" t="s">
        <v>723</v>
      </c>
      <c r="AX102" s="153"/>
      <c r="AY102" s="166"/>
      <c r="AZ102" s="166"/>
      <c r="BA102" s="124"/>
      <c r="BB102" s="128"/>
      <c r="BC102" s="125" t="s">
        <v>290</v>
      </c>
      <c r="BD102" s="153"/>
      <c r="BE102" s="128"/>
      <c r="BF102" s="128"/>
      <c r="BG102" s="128"/>
      <c r="BH102" s="128"/>
      <c r="BI102" s="153"/>
      <c r="BJ102" s="138" t="s">
        <v>749</v>
      </c>
      <c r="BK102" s="125" t="s">
        <v>290</v>
      </c>
      <c r="BL102" s="125" t="s">
        <v>290</v>
      </c>
      <c r="BM102" s="125" t="s">
        <v>750</v>
      </c>
      <c r="BN102" s="154">
        <v>200</v>
      </c>
      <c r="BO102" s="154">
        <v>200</v>
      </c>
      <c r="BP102" s="128"/>
      <c r="BQ102" s="125" t="s">
        <v>290</v>
      </c>
      <c r="BR102" s="124" t="s">
        <v>290</v>
      </c>
      <c r="BS102" s="124" t="s">
        <v>290</v>
      </c>
      <c r="BT102" s="124" t="s">
        <v>290</v>
      </c>
      <c r="BU102" s="124" t="s">
        <v>290</v>
      </c>
      <c r="BV102" s="124" t="s">
        <v>290</v>
      </c>
      <c r="BW102" s="124" t="s">
        <v>290</v>
      </c>
      <c r="BX102" s="124" t="s">
        <v>290</v>
      </c>
      <c r="BY102" s="124" t="s">
        <v>290</v>
      </c>
      <c r="BZ102" s="153"/>
    </row>
    <row r="103" spans="1:78">
      <c r="A103" s="121">
        <v>104</v>
      </c>
      <c r="B103" s="160" t="s">
        <v>757</v>
      </c>
      <c r="C103" s="124"/>
      <c r="D103" s="123" t="s">
        <v>744</v>
      </c>
      <c r="E103" s="124">
        <v>0</v>
      </c>
      <c r="F103" s="124" t="s">
        <v>653</v>
      </c>
      <c r="G103" s="125" t="s">
        <v>2</v>
      </c>
      <c r="H103" s="125" t="s">
        <v>287</v>
      </c>
      <c r="I103" s="124" t="s">
        <v>311</v>
      </c>
      <c r="J103" s="125" t="s">
        <v>676</v>
      </c>
      <c r="K103" s="125" t="s">
        <v>290</v>
      </c>
      <c r="L103" s="152"/>
      <c r="M103" s="124" t="s">
        <v>17</v>
      </c>
      <c r="N103" s="124" t="s">
        <v>755</v>
      </c>
      <c r="O103" s="124" t="s">
        <v>290</v>
      </c>
      <c r="P103" s="125" t="s">
        <v>657</v>
      </c>
      <c r="Q103" s="165" t="s">
        <v>758</v>
      </c>
      <c r="R103" s="124" t="s">
        <v>290</v>
      </c>
      <c r="S103" s="124" t="s">
        <v>59</v>
      </c>
      <c r="T103" s="153"/>
      <c r="U103" s="125" t="s">
        <v>39</v>
      </c>
      <c r="V103" s="124" t="s">
        <v>290</v>
      </c>
      <c r="W103" s="124" t="s">
        <v>290</v>
      </c>
      <c r="X103" s="124" t="s">
        <v>41</v>
      </c>
      <c r="Y103" s="128"/>
      <c r="Z103" s="124"/>
      <c r="AA103" s="124">
        <v>9</v>
      </c>
      <c r="AB103" s="124" t="s">
        <v>318</v>
      </c>
      <c r="AC103" s="129" t="s">
        <v>747</v>
      </c>
      <c r="AD103" s="153"/>
      <c r="AE103" s="121">
        <v>10</v>
      </c>
      <c r="AF103" s="121">
        <v>40</v>
      </c>
      <c r="AG103" s="124" t="s">
        <v>290</v>
      </c>
      <c r="AH103" s="124" t="s">
        <v>290</v>
      </c>
      <c r="AI103" s="124" t="s">
        <v>290</v>
      </c>
      <c r="AJ103" s="124"/>
      <c r="AK103" s="124" t="s">
        <v>661</v>
      </c>
      <c r="AL103" s="124" t="s">
        <v>290</v>
      </c>
      <c r="AM103" s="124" t="s">
        <v>290</v>
      </c>
      <c r="AN103" s="124" t="s">
        <v>54</v>
      </c>
      <c r="AO103" s="124" t="s">
        <v>59</v>
      </c>
      <c r="AP103" s="124"/>
      <c r="AQ103" s="124" t="s">
        <v>59</v>
      </c>
      <c r="AR103" s="122" t="s">
        <v>56</v>
      </c>
      <c r="AS103" s="153"/>
      <c r="AT103" s="124" t="s">
        <v>748</v>
      </c>
      <c r="AU103" s="124" t="s">
        <v>721</v>
      </c>
      <c r="AV103" s="129" t="s">
        <v>722</v>
      </c>
      <c r="AW103" s="155" t="s">
        <v>723</v>
      </c>
      <c r="AX103" s="153"/>
      <c r="AY103" s="166"/>
      <c r="AZ103" s="166"/>
      <c r="BA103" s="124"/>
      <c r="BB103" s="128"/>
      <c r="BC103" s="125" t="s">
        <v>290</v>
      </c>
      <c r="BD103" s="153"/>
      <c r="BE103" s="128"/>
      <c r="BF103" s="128"/>
      <c r="BG103" s="128"/>
      <c r="BH103" s="128"/>
      <c r="BI103" s="153"/>
      <c r="BJ103" s="138" t="s">
        <v>749</v>
      </c>
      <c r="BK103" s="125" t="s">
        <v>290</v>
      </c>
      <c r="BL103" s="125" t="s">
        <v>290</v>
      </c>
      <c r="BM103" s="125" t="s">
        <v>750</v>
      </c>
      <c r="BN103" s="154">
        <v>230</v>
      </c>
      <c r="BO103" s="154">
        <v>230</v>
      </c>
      <c r="BP103" s="128"/>
      <c r="BQ103" s="125" t="s">
        <v>290</v>
      </c>
      <c r="BR103" s="124" t="s">
        <v>290</v>
      </c>
      <c r="BS103" s="124" t="s">
        <v>290</v>
      </c>
      <c r="BT103" s="124" t="s">
        <v>290</v>
      </c>
      <c r="BU103" s="124" t="s">
        <v>290</v>
      </c>
      <c r="BV103" s="124" t="s">
        <v>290</v>
      </c>
      <c r="BW103" s="124" t="s">
        <v>290</v>
      </c>
      <c r="BX103" s="124" t="s">
        <v>290</v>
      </c>
      <c r="BY103" s="124" t="s">
        <v>290</v>
      </c>
      <c r="BZ103" s="153"/>
    </row>
    <row r="104" spans="1:78" ht="25.5">
      <c r="A104" s="121">
        <v>105</v>
      </c>
      <c r="B104" s="160" t="s">
        <v>759</v>
      </c>
      <c r="C104" s="124"/>
      <c r="D104" s="123" t="s">
        <v>760</v>
      </c>
      <c r="E104" s="124">
        <v>0</v>
      </c>
      <c r="F104" s="124" t="s">
        <v>653</v>
      </c>
      <c r="G104" s="125" t="s">
        <v>2</v>
      </c>
      <c r="H104" s="125" t="s">
        <v>287</v>
      </c>
      <c r="I104" s="124" t="s">
        <v>311</v>
      </c>
      <c r="J104" s="125" t="s">
        <v>761</v>
      </c>
      <c r="K104" s="125" t="s">
        <v>290</v>
      </c>
      <c r="L104" s="152"/>
      <c r="M104" s="124" t="s">
        <v>17</v>
      </c>
      <c r="N104" s="124" t="s">
        <v>760</v>
      </c>
      <c r="O104" s="124" t="s">
        <v>290</v>
      </c>
      <c r="P104" s="124" t="s">
        <v>657</v>
      </c>
      <c r="Q104" s="121" t="s">
        <v>762</v>
      </c>
      <c r="R104" s="124" t="s">
        <v>290</v>
      </c>
      <c r="S104" s="124" t="s">
        <v>59</v>
      </c>
      <c r="T104" s="153"/>
      <c r="U104" s="125" t="s">
        <v>39</v>
      </c>
      <c r="V104" s="124" t="s">
        <v>290</v>
      </c>
      <c r="W104" s="124" t="s">
        <v>290</v>
      </c>
      <c r="X104" s="124" t="s">
        <v>41</v>
      </c>
      <c r="Y104" s="128"/>
      <c r="Z104" s="128"/>
      <c r="AA104" s="128"/>
      <c r="AB104" s="124" t="s">
        <v>318</v>
      </c>
      <c r="AC104" s="129" t="s">
        <v>763</v>
      </c>
      <c r="AD104" s="153"/>
      <c r="AE104" s="121">
        <v>10</v>
      </c>
      <c r="AF104" s="121">
        <v>40</v>
      </c>
      <c r="AG104" s="124" t="s">
        <v>290</v>
      </c>
      <c r="AH104" s="124" t="s">
        <v>290</v>
      </c>
      <c r="AI104" s="124" t="s">
        <v>290</v>
      </c>
      <c r="AJ104" s="124"/>
      <c r="AK104" s="124" t="s">
        <v>661</v>
      </c>
      <c r="AL104" s="124" t="s">
        <v>290</v>
      </c>
      <c r="AM104" s="124" t="s">
        <v>290</v>
      </c>
      <c r="AN104" s="124" t="s">
        <v>54</v>
      </c>
      <c r="AO104" s="124" t="s">
        <v>59</v>
      </c>
      <c r="AP104" s="124"/>
      <c r="AQ104" s="124" t="s">
        <v>59</v>
      </c>
      <c r="AR104" s="122" t="s">
        <v>56</v>
      </c>
      <c r="AS104" s="153"/>
      <c r="AT104" s="124" t="s">
        <v>748</v>
      </c>
      <c r="AU104" s="124" t="s">
        <v>721</v>
      </c>
      <c r="AV104" s="129" t="s">
        <v>722</v>
      </c>
      <c r="AW104" s="155" t="s">
        <v>764</v>
      </c>
      <c r="AX104" s="153"/>
      <c r="AY104" s="124" t="s">
        <v>765</v>
      </c>
      <c r="AZ104" s="124"/>
      <c r="BA104" s="124"/>
      <c r="BB104" s="124"/>
      <c r="BC104" s="125" t="s">
        <v>290</v>
      </c>
      <c r="BD104" s="153"/>
      <c r="BE104" s="128"/>
      <c r="BF104" s="128"/>
      <c r="BG104" s="128"/>
      <c r="BH104" s="128"/>
      <c r="BI104" s="153"/>
      <c r="BJ104" s="138" t="s">
        <v>766</v>
      </c>
      <c r="BK104" s="125" t="s">
        <v>290</v>
      </c>
      <c r="BL104" s="125" t="s">
        <v>290</v>
      </c>
      <c r="BM104" s="125" t="s">
        <v>750</v>
      </c>
      <c r="BN104" s="154">
        <v>195</v>
      </c>
      <c r="BO104" s="154">
        <v>195</v>
      </c>
      <c r="BP104" s="121">
        <v>75</v>
      </c>
      <c r="BQ104" s="125" t="s">
        <v>290</v>
      </c>
      <c r="BR104" s="124" t="s">
        <v>290</v>
      </c>
      <c r="BS104" s="124" t="s">
        <v>290</v>
      </c>
      <c r="BT104" s="124" t="s">
        <v>290</v>
      </c>
      <c r="BU104" s="124" t="s">
        <v>290</v>
      </c>
      <c r="BV104" s="125" t="s">
        <v>767</v>
      </c>
      <c r="BW104" s="124"/>
      <c r="BX104" s="124" t="s">
        <v>290</v>
      </c>
      <c r="BY104" s="124" t="s">
        <v>290</v>
      </c>
      <c r="BZ104" s="153"/>
    </row>
    <row r="105" spans="1:78">
      <c r="A105" s="121">
        <v>106</v>
      </c>
      <c r="B105" s="160" t="s">
        <v>768</v>
      </c>
      <c r="C105" s="124"/>
      <c r="D105" s="123" t="s">
        <v>769</v>
      </c>
      <c r="E105" s="124">
        <v>0</v>
      </c>
      <c r="F105" s="124" t="s">
        <v>653</v>
      </c>
      <c r="G105" s="125" t="s">
        <v>2</v>
      </c>
      <c r="H105" s="125" t="s">
        <v>287</v>
      </c>
      <c r="I105" s="124" t="s">
        <v>654</v>
      </c>
      <c r="J105" s="125" t="s">
        <v>770</v>
      </c>
      <c r="K105" s="125" t="s">
        <v>290</v>
      </c>
      <c r="L105" s="152"/>
      <c r="M105" s="124" t="s">
        <v>17</v>
      </c>
      <c r="N105" s="124" t="s">
        <v>771</v>
      </c>
      <c r="O105" s="124" t="s">
        <v>290</v>
      </c>
      <c r="P105" s="125" t="s">
        <v>657</v>
      </c>
      <c r="Q105" s="121" t="s">
        <v>772</v>
      </c>
      <c r="R105" s="124" t="s">
        <v>290</v>
      </c>
      <c r="S105" s="124" t="s">
        <v>59</v>
      </c>
      <c r="T105" s="153"/>
      <c r="U105" s="125" t="s">
        <v>39</v>
      </c>
      <c r="V105" s="124" t="s">
        <v>290</v>
      </c>
      <c r="W105" s="124" t="s">
        <v>659</v>
      </c>
      <c r="X105" s="124" t="s">
        <v>41</v>
      </c>
      <c r="Y105" s="124">
        <v>5</v>
      </c>
      <c r="Z105" s="128"/>
      <c r="AA105" s="124">
        <v>5</v>
      </c>
      <c r="AB105" s="124" t="s">
        <v>318</v>
      </c>
      <c r="AC105" s="129" t="s">
        <v>660</v>
      </c>
      <c r="AD105" s="153"/>
      <c r="AE105" s="154">
        <v>7</v>
      </c>
      <c r="AF105" s="154">
        <v>7</v>
      </c>
      <c r="AG105" s="124" t="s">
        <v>290</v>
      </c>
      <c r="AH105" s="124" t="s">
        <v>290</v>
      </c>
      <c r="AI105" s="124" t="s">
        <v>290</v>
      </c>
      <c r="AJ105" s="124"/>
      <c r="AK105" s="124" t="s">
        <v>661</v>
      </c>
      <c r="AL105" s="124" t="s">
        <v>290</v>
      </c>
      <c r="AM105" s="124" t="s">
        <v>290</v>
      </c>
      <c r="AN105" s="124" t="s">
        <v>54</v>
      </c>
      <c r="AO105" s="124" t="s">
        <v>59</v>
      </c>
      <c r="AP105" s="124"/>
      <c r="AQ105" s="124" t="s">
        <v>59</v>
      </c>
      <c r="AR105" s="124" t="s">
        <v>56</v>
      </c>
      <c r="AS105" s="153"/>
      <c r="AT105" s="124" t="s">
        <v>773</v>
      </c>
      <c r="AU105" s="124" t="s">
        <v>663</v>
      </c>
      <c r="AV105" s="155" t="s">
        <v>664</v>
      </c>
      <c r="AW105" s="155" t="s">
        <v>665</v>
      </c>
      <c r="AX105" s="153"/>
      <c r="AY105" s="125"/>
      <c r="AZ105" s="125"/>
      <c r="BA105" s="125"/>
      <c r="BB105" s="124"/>
      <c r="BC105" s="125" t="s">
        <v>290</v>
      </c>
      <c r="BD105" s="153"/>
      <c r="BE105" s="128"/>
      <c r="BF105" s="128"/>
      <c r="BG105" s="128"/>
      <c r="BH105" s="128"/>
      <c r="BI105" s="153"/>
      <c r="BJ105" s="138" t="s">
        <v>667</v>
      </c>
      <c r="BK105" s="125" t="s">
        <v>290</v>
      </c>
      <c r="BL105" s="125" t="s">
        <v>290</v>
      </c>
      <c r="BM105" s="125" t="s">
        <v>750</v>
      </c>
      <c r="BN105" s="154">
        <v>230</v>
      </c>
      <c r="BO105" s="154">
        <v>110</v>
      </c>
      <c r="BP105" s="121">
        <v>25</v>
      </c>
      <c r="BQ105" s="125" t="s">
        <v>290</v>
      </c>
      <c r="BR105" s="124" t="s">
        <v>290</v>
      </c>
      <c r="BS105" s="124" t="s">
        <v>290</v>
      </c>
      <c r="BT105" s="124" t="s">
        <v>290</v>
      </c>
      <c r="BU105" s="124" t="s">
        <v>290</v>
      </c>
      <c r="BV105" s="166"/>
      <c r="BW105" s="124" t="s">
        <v>290</v>
      </c>
      <c r="BX105" s="124" t="s">
        <v>290</v>
      </c>
      <c r="BY105" s="124" t="s">
        <v>290</v>
      </c>
      <c r="BZ105" s="153"/>
    </row>
    <row r="106" spans="1:78">
      <c r="A106" s="121">
        <v>107</v>
      </c>
      <c r="B106" s="160" t="s">
        <v>774</v>
      </c>
      <c r="C106" s="124"/>
      <c r="D106" s="123" t="s">
        <v>769</v>
      </c>
      <c r="E106" s="124">
        <v>0</v>
      </c>
      <c r="F106" s="125" t="s">
        <v>653</v>
      </c>
      <c r="G106" s="125" t="s">
        <v>2</v>
      </c>
      <c r="H106" s="125" t="s">
        <v>287</v>
      </c>
      <c r="I106" s="124" t="s">
        <v>654</v>
      </c>
      <c r="J106" s="125" t="s">
        <v>770</v>
      </c>
      <c r="K106" s="125" t="s">
        <v>290</v>
      </c>
      <c r="L106" s="152"/>
      <c r="M106" s="124" t="s">
        <v>17</v>
      </c>
      <c r="N106" s="124" t="s">
        <v>769</v>
      </c>
      <c r="O106" s="124" t="s">
        <v>290</v>
      </c>
      <c r="P106" s="125" t="s">
        <v>657</v>
      </c>
      <c r="Q106" s="121" t="s">
        <v>775</v>
      </c>
      <c r="R106" s="124" t="s">
        <v>290</v>
      </c>
      <c r="S106" s="124" t="s">
        <v>59</v>
      </c>
      <c r="T106" s="153"/>
      <c r="U106" s="125" t="s">
        <v>39</v>
      </c>
      <c r="V106" s="124" t="s">
        <v>290</v>
      </c>
      <c r="W106" s="124" t="s">
        <v>659</v>
      </c>
      <c r="X106" s="124" t="s">
        <v>41</v>
      </c>
      <c r="Y106" s="124">
        <v>5</v>
      </c>
      <c r="Z106" s="128"/>
      <c r="AA106" s="124">
        <v>5</v>
      </c>
      <c r="AB106" s="124" t="s">
        <v>318</v>
      </c>
      <c r="AC106" s="129" t="s">
        <v>660</v>
      </c>
      <c r="AD106" s="153"/>
      <c r="AE106" s="154">
        <v>7</v>
      </c>
      <c r="AF106" s="154">
        <v>7</v>
      </c>
      <c r="AG106" s="124" t="s">
        <v>290</v>
      </c>
      <c r="AH106" s="124" t="s">
        <v>290</v>
      </c>
      <c r="AI106" s="124" t="s">
        <v>290</v>
      </c>
      <c r="AJ106" s="124"/>
      <c r="AK106" s="124" t="s">
        <v>661</v>
      </c>
      <c r="AL106" s="124" t="s">
        <v>290</v>
      </c>
      <c r="AM106" s="124" t="s">
        <v>290</v>
      </c>
      <c r="AN106" s="124" t="s">
        <v>54</v>
      </c>
      <c r="AO106" s="124" t="s">
        <v>59</v>
      </c>
      <c r="AP106" s="124"/>
      <c r="AQ106" s="124" t="s">
        <v>59</v>
      </c>
      <c r="AR106" s="124" t="s">
        <v>56</v>
      </c>
      <c r="AS106" s="153"/>
      <c r="AT106" s="124" t="s">
        <v>773</v>
      </c>
      <c r="AU106" s="124" t="s">
        <v>663</v>
      </c>
      <c r="AV106" s="155" t="s">
        <v>664</v>
      </c>
      <c r="AW106" s="155" t="s">
        <v>665</v>
      </c>
      <c r="AX106" s="153"/>
      <c r="AY106" s="125"/>
      <c r="AZ106" s="125"/>
      <c r="BA106" s="124"/>
      <c r="BB106" s="124"/>
      <c r="BC106" s="125" t="s">
        <v>290</v>
      </c>
      <c r="BD106" s="153"/>
      <c r="BE106" s="128"/>
      <c r="BF106" s="128"/>
      <c r="BG106" s="128"/>
      <c r="BH106" s="128"/>
      <c r="BI106" s="153"/>
      <c r="BJ106" s="138" t="s">
        <v>667</v>
      </c>
      <c r="BK106" s="125" t="s">
        <v>290</v>
      </c>
      <c r="BL106" s="125" t="s">
        <v>290</v>
      </c>
      <c r="BM106" s="125" t="s">
        <v>750</v>
      </c>
      <c r="BN106" s="154">
        <v>195</v>
      </c>
      <c r="BO106" s="154">
        <v>110</v>
      </c>
      <c r="BP106" s="121">
        <v>75</v>
      </c>
      <c r="BQ106" s="125" t="s">
        <v>290</v>
      </c>
      <c r="BR106" s="124" t="s">
        <v>290</v>
      </c>
      <c r="BS106" s="124" t="s">
        <v>290</v>
      </c>
      <c r="BT106" s="124" t="s">
        <v>290</v>
      </c>
      <c r="BU106" s="124" t="s">
        <v>290</v>
      </c>
      <c r="BV106" s="166"/>
      <c r="BW106" s="124" t="s">
        <v>290</v>
      </c>
      <c r="BX106" s="124" t="s">
        <v>290</v>
      </c>
      <c r="BY106" s="124" t="s">
        <v>290</v>
      </c>
      <c r="BZ106" s="153"/>
    </row>
    <row r="107" spans="1:78" ht="25.5">
      <c r="A107" s="121">
        <v>108</v>
      </c>
      <c r="B107" s="160" t="s">
        <v>776</v>
      </c>
      <c r="C107" s="124"/>
      <c r="D107" s="123" t="s">
        <v>777</v>
      </c>
      <c r="E107" s="124">
        <v>0</v>
      </c>
      <c r="F107" s="125" t="s">
        <v>653</v>
      </c>
      <c r="G107" s="125" t="s">
        <v>2</v>
      </c>
      <c r="H107" s="125" t="s">
        <v>287</v>
      </c>
      <c r="I107" s="124" t="s">
        <v>654</v>
      </c>
      <c r="J107" s="125" t="s">
        <v>778</v>
      </c>
      <c r="K107" s="125"/>
      <c r="L107" s="152"/>
      <c r="M107" s="124" t="s">
        <v>17</v>
      </c>
      <c r="N107" s="124" t="s">
        <v>779</v>
      </c>
      <c r="O107" s="124" t="s">
        <v>290</v>
      </c>
      <c r="P107" s="125" t="s">
        <v>657</v>
      </c>
      <c r="Q107" s="121">
        <v>1000024</v>
      </c>
      <c r="R107" s="124" t="s">
        <v>290</v>
      </c>
      <c r="S107" s="124" t="s">
        <v>59</v>
      </c>
      <c r="T107" s="153"/>
      <c r="U107" s="125" t="s">
        <v>39</v>
      </c>
      <c r="V107" s="124" t="s">
        <v>290</v>
      </c>
      <c r="W107" s="124" t="s">
        <v>659</v>
      </c>
      <c r="X107" s="124" t="s">
        <v>41</v>
      </c>
      <c r="Y107" s="124">
        <v>10</v>
      </c>
      <c r="Z107" s="128"/>
      <c r="AA107" s="124">
        <v>10</v>
      </c>
      <c r="AB107" s="124" t="s">
        <v>318</v>
      </c>
      <c r="AC107" s="129" t="s">
        <v>680</v>
      </c>
      <c r="AD107" s="153"/>
      <c r="AE107" s="154">
        <v>7</v>
      </c>
      <c r="AF107" s="154">
        <v>7</v>
      </c>
      <c r="AG107" s="124" t="s">
        <v>290</v>
      </c>
      <c r="AH107" s="124" t="s">
        <v>290</v>
      </c>
      <c r="AI107" s="124" t="s">
        <v>290</v>
      </c>
      <c r="AJ107" s="124"/>
      <c r="AK107" s="124" t="s">
        <v>661</v>
      </c>
      <c r="AL107" s="124" t="s">
        <v>290</v>
      </c>
      <c r="AM107" s="124" t="s">
        <v>290</v>
      </c>
      <c r="AN107" s="124" t="s">
        <v>54</v>
      </c>
      <c r="AO107" s="124" t="s">
        <v>59</v>
      </c>
      <c r="AP107" s="124"/>
      <c r="AQ107" s="124" t="s">
        <v>59</v>
      </c>
      <c r="AR107" s="124" t="s">
        <v>56</v>
      </c>
      <c r="AS107" s="153"/>
      <c r="AT107" s="124" t="s">
        <v>681</v>
      </c>
      <c r="AU107" s="124" t="s">
        <v>663</v>
      </c>
      <c r="AV107" s="155" t="s">
        <v>664</v>
      </c>
      <c r="AW107" s="155" t="s">
        <v>665</v>
      </c>
      <c r="AX107" s="153"/>
      <c r="AY107" s="125"/>
      <c r="AZ107" s="125"/>
      <c r="BA107" s="124"/>
      <c r="BB107" s="124"/>
      <c r="BC107" s="125" t="s">
        <v>290</v>
      </c>
      <c r="BD107" s="153"/>
      <c r="BE107" s="128"/>
      <c r="BF107" s="128"/>
      <c r="BG107" s="128"/>
      <c r="BH107" s="128"/>
      <c r="BI107" s="153"/>
      <c r="BJ107" s="138" t="s">
        <v>683</v>
      </c>
      <c r="BK107" s="125" t="s">
        <v>684</v>
      </c>
      <c r="BL107" s="125" t="s">
        <v>290</v>
      </c>
      <c r="BM107" s="125" t="s">
        <v>750</v>
      </c>
      <c r="BN107" s="154">
        <v>300</v>
      </c>
      <c r="BO107" s="154">
        <v>100</v>
      </c>
      <c r="BP107" s="121">
        <v>50</v>
      </c>
      <c r="BQ107" s="125" t="s">
        <v>290</v>
      </c>
      <c r="BR107" s="124" t="s">
        <v>290</v>
      </c>
      <c r="BS107" s="124" t="s">
        <v>290</v>
      </c>
      <c r="BT107" s="124" t="s">
        <v>290</v>
      </c>
      <c r="BU107" s="124" t="s">
        <v>290</v>
      </c>
      <c r="BV107" s="166"/>
      <c r="BW107" s="124" t="s">
        <v>290</v>
      </c>
      <c r="BX107" s="124" t="s">
        <v>290</v>
      </c>
      <c r="BY107" s="124" t="s">
        <v>290</v>
      </c>
      <c r="BZ107" s="153"/>
    </row>
    <row r="108" spans="1:78">
      <c r="A108" s="121">
        <v>109</v>
      </c>
      <c r="B108" s="160" t="s">
        <v>780</v>
      </c>
      <c r="C108" s="124"/>
      <c r="D108" s="123" t="s">
        <v>781</v>
      </c>
      <c r="E108" s="124">
        <v>0</v>
      </c>
      <c r="F108" s="125" t="s">
        <v>653</v>
      </c>
      <c r="G108" s="125" t="s">
        <v>2</v>
      </c>
      <c r="H108" s="125" t="s">
        <v>287</v>
      </c>
      <c r="I108" s="124" t="s">
        <v>311</v>
      </c>
      <c r="J108" s="125" t="s">
        <v>676</v>
      </c>
      <c r="K108" s="125" t="s">
        <v>290</v>
      </c>
      <c r="L108" s="152"/>
      <c r="M108" s="124" t="s">
        <v>17</v>
      </c>
      <c r="N108" s="124" t="s">
        <v>782</v>
      </c>
      <c r="O108" s="124" t="s">
        <v>290</v>
      </c>
      <c r="P108" s="125" t="s">
        <v>657</v>
      </c>
      <c r="Q108" s="165" t="s">
        <v>783</v>
      </c>
      <c r="R108" s="124" t="s">
        <v>290</v>
      </c>
      <c r="S108" s="124" t="s">
        <v>59</v>
      </c>
      <c r="T108" s="153"/>
      <c r="U108" s="125" t="s">
        <v>39</v>
      </c>
      <c r="V108" s="124" t="s">
        <v>290</v>
      </c>
      <c r="W108" s="124" t="s">
        <v>290</v>
      </c>
      <c r="X108" s="124" t="s">
        <v>41</v>
      </c>
      <c r="Y108" s="128"/>
      <c r="Z108" s="124"/>
      <c r="AA108" s="124" t="s">
        <v>290</v>
      </c>
      <c r="AB108" s="124" t="s">
        <v>318</v>
      </c>
      <c r="AC108" s="129" t="s">
        <v>747</v>
      </c>
      <c r="AD108" s="153"/>
      <c r="AE108" s="121">
        <v>10</v>
      </c>
      <c r="AF108" s="121">
        <v>40</v>
      </c>
      <c r="AG108" s="124" t="s">
        <v>290</v>
      </c>
      <c r="AH108" s="124" t="s">
        <v>290</v>
      </c>
      <c r="AI108" s="124" t="s">
        <v>290</v>
      </c>
      <c r="AJ108" s="124"/>
      <c r="AK108" s="124" t="s">
        <v>661</v>
      </c>
      <c r="AL108" s="124" t="s">
        <v>290</v>
      </c>
      <c r="AM108" s="124" t="s">
        <v>290</v>
      </c>
      <c r="AN108" s="124" t="s">
        <v>54</v>
      </c>
      <c r="AO108" s="124" t="s">
        <v>59</v>
      </c>
      <c r="AP108" s="124"/>
      <c r="AQ108" s="124" t="s">
        <v>59</v>
      </c>
      <c r="AR108" s="122" t="s">
        <v>56</v>
      </c>
      <c r="AS108" s="153"/>
      <c r="AT108" s="124" t="s">
        <v>748</v>
      </c>
      <c r="AU108" s="124" t="s">
        <v>721</v>
      </c>
      <c r="AV108" s="129" t="s">
        <v>722</v>
      </c>
      <c r="AW108" s="155" t="s">
        <v>723</v>
      </c>
      <c r="AX108" s="153"/>
      <c r="AY108" s="124"/>
      <c r="AZ108" s="124"/>
      <c r="BA108" s="125"/>
      <c r="BB108" s="128"/>
      <c r="BC108" s="125" t="s">
        <v>290</v>
      </c>
      <c r="BD108" s="153"/>
      <c r="BE108" s="128"/>
      <c r="BF108" s="128"/>
      <c r="BG108" s="128"/>
      <c r="BH108" s="128"/>
      <c r="BI108" s="153"/>
      <c r="BJ108" s="138" t="s">
        <v>749</v>
      </c>
      <c r="BK108" s="125" t="s">
        <v>290</v>
      </c>
      <c r="BL108" s="125" t="s">
        <v>290</v>
      </c>
      <c r="BM108" s="125" t="s">
        <v>784</v>
      </c>
      <c r="BN108" s="128"/>
      <c r="BO108" s="128"/>
      <c r="BP108" s="128"/>
      <c r="BQ108" s="125" t="s">
        <v>290</v>
      </c>
      <c r="BR108" s="124" t="s">
        <v>290</v>
      </c>
      <c r="BS108" s="124" t="s">
        <v>290</v>
      </c>
      <c r="BT108" s="124" t="s">
        <v>290</v>
      </c>
      <c r="BU108" s="124" t="s">
        <v>290</v>
      </c>
      <c r="BV108" s="124" t="s">
        <v>290</v>
      </c>
      <c r="BW108" s="124" t="s">
        <v>290</v>
      </c>
      <c r="BX108" s="124" t="s">
        <v>290</v>
      </c>
      <c r="BY108" s="124" t="s">
        <v>290</v>
      </c>
      <c r="BZ108" s="153"/>
    </row>
  </sheetData>
  <mergeCells count="8">
    <mergeCell ref="AY2:BC2"/>
    <mergeCell ref="BE2:BH2"/>
    <mergeCell ref="BJ2:BZ2"/>
    <mergeCell ref="A2:K2"/>
    <mergeCell ref="M2:S2"/>
    <mergeCell ref="U2:AC2"/>
    <mergeCell ref="AE2:AR2"/>
    <mergeCell ref="AT2:AW2"/>
  </mergeCells>
  <conditionalFormatting sqref="B65:B108">
    <cfRule type="duplicateValues" dxfId="0" priority="2"/>
  </conditionalFormatting>
  <hyperlinks>
    <hyperlink ref="AB6" r:id="rId1"/>
    <hyperlink ref="AV6" r:id="rId2"/>
    <hyperlink ref="AW6" r:id="rId3"/>
    <hyperlink ref="AB7" r:id="rId4"/>
    <hyperlink ref="AV7" r:id="rId5"/>
    <hyperlink ref="AW7" r:id="rId6"/>
    <hyperlink ref="AB8" r:id="rId7"/>
    <hyperlink ref="AV8" r:id="rId8"/>
    <hyperlink ref="AW8" r:id="rId9"/>
    <hyperlink ref="AB9" r:id="rId10"/>
    <hyperlink ref="AV9" r:id="rId11"/>
    <hyperlink ref="AW9" r:id="rId12"/>
    <hyperlink ref="AC10" r:id="rId13"/>
    <hyperlink ref="AV10" r:id="rId14"/>
    <hyperlink ref="AW10" r:id="rId15"/>
    <hyperlink ref="BJ10" r:id="rId16"/>
    <hyperlink ref="AC11" r:id="rId17"/>
    <hyperlink ref="AV11" r:id="rId18"/>
    <hyperlink ref="AW11" r:id="rId19"/>
    <hyperlink ref="BJ11" r:id="rId20"/>
    <hyperlink ref="AC12" r:id="rId21"/>
    <hyperlink ref="AV12" r:id="rId22"/>
    <hyperlink ref="AW12" r:id="rId23"/>
    <hyperlink ref="BJ12" r:id="rId24"/>
    <hyperlink ref="AC13" r:id="rId25"/>
    <hyperlink ref="AV13" r:id="rId26"/>
    <hyperlink ref="AW13" r:id="rId27"/>
    <hyperlink ref="BJ13" r:id="rId28"/>
    <hyperlink ref="AC14" r:id="rId29"/>
    <hyperlink ref="AV14" r:id="rId30"/>
    <hyperlink ref="AW14" r:id="rId31"/>
    <hyperlink ref="BJ14" r:id="rId32"/>
    <hyperlink ref="AC15" r:id="rId33"/>
    <hyperlink ref="AV15" r:id="rId34"/>
    <hyperlink ref="AW15" r:id="rId35"/>
    <hyperlink ref="BJ15" r:id="rId36"/>
    <hyperlink ref="AC16" r:id="rId37"/>
    <hyperlink ref="AV16" r:id="rId38"/>
    <hyperlink ref="AW16" r:id="rId39"/>
    <hyperlink ref="BJ16" r:id="rId40"/>
    <hyperlink ref="AC17" r:id="rId41"/>
    <hyperlink ref="AV17" r:id="rId42"/>
    <hyperlink ref="AW17" r:id="rId43"/>
    <hyperlink ref="BJ17" r:id="rId44"/>
    <hyperlink ref="AC18" r:id="rId45"/>
    <hyperlink ref="AV18" r:id="rId46"/>
    <hyperlink ref="AW18" r:id="rId47"/>
    <hyperlink ref="BJ18" r:id="rId48"/>
    <hyperlink ref="AC19" r:id="rId49"/>
    <hyperlink ref="AV19" r:id="rId50"/>
    <hyperlink ref="AW19" r:id="rId51"/>
    <hyperlink ref="BJ19" r:id="rId52"/>
    <hyperlink ref="AC20" r:id="rId53"/>
    <hyperlink ref="AV20" r:id="rId54"/>
    <hyperlink ref="AW20" r:id="rId55"/>
    <hyperlink ref="BJ20" r:id="rId56"/>
    <hyperlink ref="AC21" r:id="rId57"/>
    <hyperlink ref="AV21" r:id="rId58"/>
    <hyperlink ref="AW21" r:id="rId59"/>
    <hyperlink ref="BJ21" r:id="rId60"/>
    <hyperlink ref="AC22" r:id="rId61"/>
    <hyperlink ref="AV22" r:id="rId62"/>
    <hyperlink ref="AW22" r:id="rId63"/>
    <hyperlink ref="BJ22" r:id="rId64"/>
    <hyperlink ref="AC23" r:id="rId65"/>
    <hyperlink ref="AV23" r:id="rId66"/>
    <hyperlink ref="AW23" r:id="rId67"/>
    <hyperlink ref="BJ23" r:id="rId68"/>
    <hyperlink ref="AC24" r:id="rId69"/>
    <hyperlink ref="AV24" r:id="rId70"/>
    <hyperlink ref="AW24" r:id="rId71"/>
    <hyperlink ref="BJ24" r:id="rId72"/>
    <hyperlink ref="AC25" r:id="rId73"/>
    <hyperlink ref="AV25" r:id="rId74"/>
    <hyperlink ref="AW25" r:id="rId75"/>
    <hyperlink ref="BJ25" r:id="rId76"/>
    <hyperlink ref="AC26" r:id="rId77"/>
    <hyperlink ref="AV26" r:id="rId78"/>
    <hyperlink ref="AW26" r:id="rId79"/>
    <hyperlink ref="BJ26" r:id="rId80"/>
    <hyperlink ref="AC27" r:id="rId81"/>
    <hyperlink ref="AV27" r:id="rId82"/>
    <hyperlink ref="AW27" r:id="rId83"/>
    <hyperlink ref="BJ27" r:id="rId84"/>
    <hyperlink ref="AC28" r:id="rId85"/>
    <hyperlink ref="AV28" r:id="rId86"/>
    <hyperlink ref="AW28" r:id="rId87"/>
    <hyperlink ref="BJ28" r:id="rId88"/>
    <hyperlink ref="AC29" r:id="rId89"/>
    <hyperlink ref="AV29" r:id="rId90"/>
    <hyperlink ref="AW29" r:id="rId91"/>
    <hyperlink ref="BJ29" r:id="rId92"/>
    <hyperlink ref="AC30" r:id="rId93"/>
    <hyperlink ref="AV30" r:id="rId94"/>
    <hyperlink ref="AW30" r:id="rId95"/>
    <hyperlink ref="BJ30" r:id="rId96"/>
    <hyperlink ref="AC31" r:id="rId97"/>
    <hyperlink ref="AV31" r:id="rId98"/>
    <hyperlink ref="AW31" r:id="rId99"/>
    <hyperlink ref="BJ31" r:id="rId100"/>
    <hyperlink ref="AC32" r:id="rId101"/>
    <hyperlink ref="AV32" r:id="rId102"/>
    <hyperlink ref="AW32" r:id="rId103"/>
    <hyperlink ref="BJ32" r:id="rId104"/>
    <hyperlink ref="AC33" r:id="rId105"/>
    <hyperlink ref="AV33" r:id="rId106"/>
    <hyperlink ref="AW33" r:id="rId107"/>
    <hyperlink ref="BJ33" r:id="rId108"/>
    <hyperlink ref="AC34" r:id="rId109"/>
    <hyperlink ref="AV34" r:id="rId110"/>
    <hyperlink ref="AW34" r:id="rId111"/>
    <hyperlink ref="BJ34" r:id="rId112"/>
    <hyperlink ref="AC35" r:id="rId113"/>
    <hyperlink ref="AV35" r:id="rId114"/>
    <hyperlink ref="AW35" r:id="rId115"/>
    <hyperlink ref="BJ35" r:id="rId116"/>
    <hyperlink ref="AC36" r:id="rId117"/>
    <hyperlink ref="AV36" r:id="rId118"/>
    <hyperlink ref="AW36" r:id="rId119"/>
    <hyperlink ref="BJ36" r:id="rId120"/>
    <hyperlink ref="AC37" r:id="rId121"/>
    <hyperlink ref="AV37" r:id="rId122"/>
    <hyperlink ref="AW37" r:id="rId123"/>
    <hyperlink ref="BJ37" r:id="rId124"/>
    <hyperlink ref="AC38" r:id="rId125"/>
    <hyperlink ref="AV38" r:id="rId126"/>
    <hyperlink ref="AW38" r:id="rId127"/>
    <hyperlink ref="BJ38" r:id="rId128"/>
    <hyperlink ref="AC39" r:id="rId129"/>
    <hyperlink ref="AV39" r:id="rId130"/>
    <hyperlink ref="AW39" r:id="rId131"/>
    <hyperlink ref="BJ39" r:id="rId132"/>
    <hyperlink ref="AC40" r:id="rId133"/>
    <hyperlink ref="AV40" r:id="rId134"/>
    <hyperlink ref="AW40" r:id="rId135"/>
    <hyperlink ref="BJ40" r:id="rId136"/>
    <hyperlink ref="AC41" r:id="rId137"/>
    <hyperlink ref="AV41" r:id="rId138"/>
    <hyperlink ref="AW41" r:id="rId139"/>
    <hyperlink ref="BJ41" r:id="rId140"/>
    <hyperlink ref="AC42" r:id="rId141"/>
    <hyperlink ref="AV42" r:id="rId142"/>
    <hyperlink ref="AW42" r:id="rId143"/>
    <hyperlink ref="BJ42" r:id="rId144"/>
    <hyperlink ref="AC43" r:id="rId145"/>
    <hyperlink ref="AV43" r:id="rId146"/>
    <hyperlink ref="AW43" r:id="rId147"/>
    <hyperlink ref="BJ43" r:id="rId148"/>
    <hyperlink ref="AC44" r:id="rId149"/>
    <hyperlink ref="AV44" r:id="rId150"/>
    <hyperlink ref="AW44" r:id="rId151"/>
    <hyperlink ref="BJ44" r:id="rId152"/>
    <hyperlink ref="AC45" r:id="rId153"/>
    <hyperlink ref="AV45" r:id="rId154"/>
    <hyperlink ref="AW45" r:id="rId155"/>
    <hyperlink ref="BJ45" r:id="rId156"/>
    <hyperlink ref="AC46" r:id="rId157"/>
    <hyperlink ref="AV46" r:id="rId158"/>
    <hyperlink ref="AW46" r:id="rId159"/>
    <hyperlink ref="BJ46" r:id="rId160"/>
    <hyperlink ref="AC47" r:id="rId161"/>
    <hyperlink ref="AV47" r:id="rId162"/>
    <hyperlink ref="AW47" r:id="rId163"/>
    <hyperlink ref="BJ47" r:id="rId164"/>
    <hyperlink ref="AC48" r:id="rId165"/>
    <hyperlink ref="AV48" r:id="rId166"/>
    <hyperlink ref="AW48" r:id="rId167"/>
    <hyperlink ref="BJ48" r:id="rId168"/>
    <hyperlink ref="AC49" r:id="rId169"/>
    <hyperlink ref="AV49" r:id="rId170"/>
    <hyperlink ref="AW49" r:id="rId171"/>
    <hyperlink ref="BJ49" r:id="rId172"/>
    <hyperlink ref="AC50" r:id="rId173"/>
    <hyperlink ref="AV50" r:id="rId174"/>
    <hyperlink ref="AW50" r:id="rId175"/>
    <hyperlink ref="BJ50" r:id="rId176"/>
    <hyperlink ref="AC51" r:id="rId177"/>
    <hyperlink ref="AV51" r:id="rId178"/>
    <hyperlink ref="AW51" r:id="rId179"/>
    <hyperlink ref="BJ51" r:id="rId180"/>
    <hyperlink ref="AC52" r:id="rId181"/>
    <hyperlink ref="AV52" r:id="rId182"/>
    <hyperlink ref="AW52" r:id="rId183"/>
    <hyperlink ref="BJ52" r:id="rId184"/>
    <hyperlink ref="AC53" r:id="rId185"/>
    <hyperlink ref="AV53" r:id="rId186"/>
    <hyperlink ref="AW53" r:id="rId187"/>
    <hyperlink ref="BJ53" r:id="rId188"/>
    <hyperlink ref="AC54" r:id="rId189"/>
    <hyperlink ref="AV54" r:id="rId190"/>
    <hyperlink ref="AW54" r:id="rId191"/>
    <hyperlink ref="BJ54" r:id="rId192"/>
    <hyperlink ref="AC55" r:id="rId193"/>
    <hyperlink ref="AV55" r:id="rId194"/>
    <hyperlink ref="AW55" r:id="rId195"/>
    <hyperlink ref="BJ55" r:id="rId196"/>
    <hyperlink ref="AC56" r:id="rId197"/>
    <hyperlink ref="AV56" r:id="rId198"/>
    <hyperlink ref="AW56" r:id="rId199"/>
    <hyperlink ref="BJ56" r:id="rId200"/>
    <hyperlink ref="AC57" r:id="rId201"/>
    <hyperlink ref="AV57" r:id="rId202"/>
    <hyperlink ref="AW57" r:id="rId203"/>
    <hyperlink ref="BJ57" r:id="rId204"/>
    <hyperlink ref="AC58" r:id="rId205"/>
    <hyperlink ref="AV58" r:id="rId206"/>
    <hyperlink ref="AW58" r:id="rId207"/>
    <hyperlink ref="BJ58" r:id="rId208"/>
    <hyperlink ref="AC59" r:id="rId209"/>
    <hyperlink ref="AV59" r:id="rId210"/>
    <hyperlink ref="AW59" r:id="rId211"/>
    <hyperlink ref="BJ59" r:id="rId212"/>
    <hyperlink ref="AC60" r:id="rId213"/>
    <hyperlink ref="AV60" r:id="rId214"/>
    <hyperlink ref="AW60" r:id="rId215"/>
    <hyperlink ref="BJ60" r:id="rId216"/>
    <hyperlink ref="AC61" r:id="rId217"/>
    <hyperlink ref="AV61" r:id="rId218"/>
    <hyperlink ref="AW61" r:id="rId219"/>
    <hyperlink ref="BJ61" r:id="rId220"/>
    <hyperlink ref="AC62" r:id="rId221"/>
    <hyperlink ref="AV62" r:id="rId222"/>
    <hyperlink ref="AW62" r:id="rId223"/>
    <hyperlink ref="BJ62" r:id="rId224"/>
    <hyperlink ref="AC63" r:id="rId225"/>
    <hyperlink ref="AV63" r:id="rId226"/>
    <hyperlink ref="AW63" r:id="rId227"/>
    <hyperlink ref="BJ63" r:id="rId228"/>
    <hyperlink ref="AC64" r:id="rId229"/>
    <hyperlink ref="AV64" r:id="rId230"/>
    <hyperlink ref="AW64" r:id="rId231"/>
    <hyperlink ref="BJ64" r:id="rId232"/>
    <hyperlink ref="AC65" r:id="rId233"/>
    <hyperlink ref="AV65" r:id="rId234"/>
    <hyperlink ref="AW65" r:id="rId235"/>
    <hyperlink ref="BJ65" r:id="rId236"/>
    <hyperlink ref="AC66" r:id="rId237"/>
    <hyperlink ref="AV66" r:id="rId238"/>
    <hyperlink ref="AW66" r:id="rId239"/>
    <hyperlink ref="BJ66" r:id="rId240"/>
    <hyperlink ref="AC67" r:id="rId241"/>
    <hyperlink ref="AV67" r:id="rId242"/>
    <hyperlink ref="AW67" r:id="rId243"/>
    <hyperlink ref="BJ67" r:id="rId244"/>
    <hyperlink ref="AC68" r:id="rId245"/>
    <hyperlink ref="AV68" r:id="rId246"/>
    <hyperlink ref="AW68" r:id="rId247"/>
    <hyperlink ref="BJ68" r:id="rId248"/>
    <hyperlink ref="AC69" r:id="rId249"/>
    <hyperlink ref="AV69" r:id="rId250"/>
    <hyperlink ref="AW69" r:id="rId251"/>
    <hyperlink ref="BJ69" r:id="rId252"/>
    <hyperlink ref="AC70" r:id="rId253"/>
    <hyperlink ref="AV70" r:id="rId254"/>
    <hyperlink ref="AW70" r:id="rId255"/>
    <hyperlink ref="BJ70" r:id="rId256"/>
    <hyperlink ref="AC71" r:id="rId257"/>
    <hyperlink ref="AV71" r:id="rId258"/>
    <hyperlink ref="AW71" r:id="rId259"/>
    <hyperlink ref="BJ71" r:id="rId260"/>
    <hyperlink ref="AC72" r:id="rId261"/>
    <hyperlink ref="AV72" r:id="rId262"/>
    <hyperlink ref="AW72" r:id="rId263"/>
    <hyperlink ref="BJ72" r:id="rId264"/>
    <hyperlink ref="AC73" r:id="rId265"/>
    <hyperlink ref="AV73" r:id="rId266"/>
    <hyperlink ref="AW73" r:id="rId267"/>
    <hyperlink ref="BJ73" r:id="rId268"/>
    <hyperlink ref="AC74" r:id="rId269"/>
    <hyperlink ref="AV74" r:id="rId270"/>
    <hyperlink ref="AW74" r:id="rId271"/>
    <hyperlink ref="BJ74" r:id="rId272"/>
    <hyperlink ref="AC75" r:id="rId273"/>
    <hyperlink ref="AV75" r:id="rId274"/>
    <hyperlink ref="AW75" r:id="rId275"/>
    <hyperlink ref="BJ75" r:id="rId276"/>
    <hyperlink ref="AC76" r:id="rId277"/>
    <hyperlink ref="AV76" r:id="rId278"/>
    <hyperlink ref="AW76" r:id="rId279"/>
    <hyperlink ref="BJ76" r:id="rId280"/>
    <hyperlink ref="AC77" r:id="rId281"/>
    <hyperlink ref="AV77" r:id="rId282"/>
    <hyperlink ref="AW77" r:id="rId283"/>
    <hyperlink ref="BJ77" r:id="rId284"/>
    <hyperlink ref="AC78" r:id="rId285"/>
    <hyperlink ref="AV78" r:id="rId286"/>
    <hyperlink ref="AW78" r:id="rId287"/>
    <hyperlink ref="BJ78" r:id="rId288"/>
    <hyperlink ref="AC79" r:id="rId289"/>
    <hyperlink ref="AV79" r:id="rId290"/>
    <hyperlink ref="AW79" r:id="rId291"/>
    <hyperlink ref="BJ79" r:id="rId292"/>
    <hyperlink ref="AC80" r:id="rId293"/>
    <hyperlink ref="AV80" r:id="rId294"/>
    <hyperlink ref="AW80" r:id="rId295"/>
    <hyperlink ref="BJ80" r:id="rId296"/>
    <hyperlink ref="AC81" r:id="rId297"/>
    <hyperlink ref="AV81" r:id="rId298"/>
    <hyperlink ref="AW81" r:id="rId299"/>
    <hyperlink ref="BJ81" r:id="rId300"/>
    <hyperlink ref="AC82" r:id="rId301"/>
    <hyperlink ref="AV82" r:id="rId302"/>
    <hyperlink ref="AW82" r:id="rId303"/>
    <hyperlink ref="BJ82" r:id="rId304"/>
    <hyperlink ref="AC83" r:id="rId305"/>
    <hyperlink ref="AV83" r:id="rId306"/>
    <hyperlink ref="AW83" r:id="rId307"/>
    <hyperlink ref="BJ83" r:id="rId308"/>
    <hyperlink ref="AC84" r:id="rId309"/>
    <hyperlink ref="AV84" r:id="rId310"/>
    <hyperlink ref="AW84" r:id="rId311"/>
    <hyperlink ref="BJ84" r:id="rId312"/>
    <hyperlink ref="AC85" r:id="rId313"/>
    <hyperlink ref="AV85" r:id="rId314"/>
    <hyperlink ref="AW85" r:id="rId315"/>
    <hyperlink ref="BJ85" r:id="rId316"/>
    <hyperlink ref="AC86" r:id="rId317"/>
    <hyperlink ref="AV86" r:id="rId318"/>
    <hyperlink ref="AW86" r:id="rId319"/>
    <hyperlink ref="BJ86" r:id="rId320"/>
    <hyperlink ref="AC87" r:id="rId321"/>
    <hyperlink ref="AV87" r:id="rId322"/>
    <hyperlink ref="AW87" r:id="rId323"/>
    <hyperlink ref="BJ87" r:id="rId324"/>
    <hyperlink ref="AC88" r:id="rId325"/>
    <hyperlink ref="AV88" r:id="rId326"/>
    <hyperlink ref="AW88" r:id="rId327"/>
    <hyperlink ref="BJ88" r:id="rId328"/>
    <hyperlink ref="AC89" r:id="rId329"/>
    <hyperlink ref="AV89" r:id="rId330"/>
    <hyperlink ref="AW89" r:id="rId331"/>
    <hyperlink ref="BJ89" r:id="rId332"/>
    <hyperlink ref="AC90" r:id="rId333"/>
    <hyperlink ref="AV90" r:id="rId334"/>
    <hyperlink ref="AW90" r:id="rId335"/>
    <hyperlink ref="BJ90" r:id="rId336"/>
    <hyperlink ref="AC91" r:id="rId337"/>
    <hyperlink ref="AV91" r:id="rId338"/>
    <hyperlink ref="AW91" r:id="rId339"/>
    <hyperlink ref="BJ91" r:id="rId340"/>
    <hyperlink ref="AC92" r:id="rId341"/>
    <hyperlink ref="AV92" r:id="rId342"/>
    <hyperlink ref="AW92" r:id="rId343"/>
    <hyperlink ref="BJ92" r:id="rId344"/>
    <hyperlink ref="AC93" r:id="rId345"/>
    <hyperlink ref="AV93" r:id="rId346"/>
    <hyperlink ref="AW93" r:id="rId347"/>
    <hyperlink ref="BJ93" r:id="rId348"/>
    <hyperlink ref="AC94" r:id="rId349"/>
    <hyperlink ref="AV94" r:id="rId350"/>
    <hyperlink ref="AW94" r:id="rId351"/>
    <hyperlink ref="BJ94" r:id="rId352"/>
    <hyperlink ref="AC95" r:id="rId353"/>
    <hyperlink ref="AV95" r:id="rId354"/>
    <hyperlink ref="AW95" r:id="rId355"/>
    <hyperlink ref="BJ95" r:id="rId356"/>
    <hyperlink ref="AC96" r:id="rId357"/>
    <hyperlink ref="AV96" r:id="rId358"/>
    <hyperlink ref="AW96" r:id="rId359"/>
    <hyperlink ref="BJ96" r:id="rId360"/>
    <hyperlink ref="AV97" r:id="rId361"/>
    <hyperlink ref="AW97" r:id="rId362"/>
    <hyperlink ref="BJ97" r:id="rId363"/>
    <hyperlink ref="AC98" r:id="rId364"/>
    <hyperlink ref="AV98" r:id="rId365"/>
    <hyperlink ref="AW98" r:id="rId366"/>
    <hyperlink ref="BJ98" r:id="rId367"/>
    <hyperlink ref="AC99" r:id="rId368"/>
    <hyperlink ref="AV99" r:id="rId369"/>
    <hyperlink ref="AW99" r:id="rId370"/>
    <hyperlink ref="BJ99" r:id="rId371"/>
    <hyperlink ref="AC100" r:id="rId372"/>
    <hyperlink ref="AV100" r:id="rId373"/>
    <hyperlink ref="AW100" r:id="rId374"/>
    <hyperlink ref="BJ100" r:id="rId375"/>
    <hyperlink ref="AC101" r:id="rId376"/>
    <hyperlink ref="AV101" r:id="rId377"/>
    <hyperlink ref="AW101" r:id="rId378"/>
    <hyperlink ref="BJ101" r:id="rId379"/>
    <hyperlink ref="AC102" r:id="rId380"/>
    <hyperlink ref="AV102" r:id="rId381"/>
    <hyperlink ref="AW102" r:id="rId382"/>
    <hyperlink ref="BJ102" r:id="rId383"/>
    <hyperlink ref="AC103" r:id="rId384"/>
    <hyperlink ref="AV103" r:id="rId385"/>
    <hyperlink ref="AW103" r:id="rId386"/>
    <hyperlink ref="BJ103" r:id="rId387"/>
    <hyperlink ref="AC104" r:id="rId388"/>
    <hyperlink ref="AV104" r:id="rId389"/>
    <hyperlink ref="AW104" r:id="rId390"/>
    <hyperlink ref="BJ104" r:id="rId391"/>
    <hyperlink ref="AC105" r:id="rId392"/>
    <hyperlink ref="AV105" r:id="rId393"/>
    <hyperlink ref="AW105" r:id="rId394"/>
    <hyperlink ref="BJ105" r:id="rId395"/>
    <hyperlink ref="AC106" r:id="rId396"/>
    <hyperlink ref="AV106" r:id="rId397"/>
    <hyperlink ref="AW106" r:id="rId398"/>
    <hyperlink ref="BJ106" r:id="rId399"/>
    <hyperlink ref="AC107" r:id="rId400"/>
    <hyperlink ref="AV107" r:id="rId401"/>
    <hyperlink ref="AW107" r:id="rId402"/>
    <hyperlink ref="BJ107" r:id="rId403"/>
    <hyperlink ref="AC108" r:id="rId404"/>
    <hyperlink ref="AV108" r:id="rId405"/>
    <hyperlink ref="AW108" r:id="rId406"/>
    <hyperlink ref="BJ108" r:id="rId407"/>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408"/>
  <legacyDrawing r:id="rId409"/>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Storage - Rebars</vt:lpstr>
      <vt:lpstr>Straight Rebar - 32mm </vt:lpstr>
      <vt:lpstr>Spec - Rebars FE 500D</vt:lpstr>
      <vt:lpstr>Inspection - Rebars</vt:lpstr>
      <vt:lpstr>Qty Evaluation - Rebars</vt:lpstr>
      <vt:lpstr>PO Terms - Rebars</vt:lpstr>
      <vt:lpstr>Image - Rebar</vt:lpstr>
      <vt:lpstr>Sheet1</vt:lpstr>
      <vt:lpstr>Clay Material</vt:lpstr>
      <vt:lpstr>'Spec - Rebars FE 500D'!Print_Area</vt:lpstr>
      <vt:lpstr>'Spec - Rebars FE 500D'!Print_Area_0</vt:lpstr>
      <vt:lpstr>'Spec - Rebars FE 500D'!Print_Area_0_0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Vikash Prasad</dc:creator>
  <dc:description/>
  <cp:lastModifiedBy>Prateek Srivastava</cp:lastModifiedBy>
  <cp:revision>3</cp:revision>
  <cp:lastPrinted>2016-03-22T12:27:38Z</cp:lastPrinted>
  <dcterms:created xsi:type="dcterms:W3CDTF">2016-03-08T05:02:17Z</dcterms:created>
  <dcterms:modified xsi:type="dcterms:W3CDTF">2016-11-11T09:38:49Z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