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55" tabRatio="670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44525" concurrentCalc="0"/>
</workbook>
</file>

<file path=xl/calcChain.xml><?xml version="1.0" encoding="utf-8"?>
<calcChain xmlns="http://schemas.openxmlformats.org/spreadsheetml/2006/main">
  <c r="E25" i="1" l="1"/>
  <c r="G25" i="1"/>
  <c r="E32" i="1"/>
  <c r="G32" i="1"/>
  <c r="G37" i="1"/>
  <c r="E35" i="1"/>
  <c r="G35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H7" i="1"/>
  <c r="H8" i="1"/>
  <c r="I7" i="1"/>
  <c r="J7" i="1"/>
  <c r="J9" i="1"/>
  <c r="J8" i="1"/>
  <c r="H9" i="1"/>
  <c r="K7" i="1"/>
  <c r="L7" i="1"/>
  <c r="M7" i="1"/>
  <c r="N7" i="1"/>
  <c r="O7" i="1"/>
  <c r="P7" i="1"/>
  <c r="Q7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7" i="1"/>
  <c r="R9" i="1"/>
  <c r="R8" i="1"/>
  <c r="S7" i="1"/>
  <c r="S9" i="1"/>
  <c r="S8" i="1"/>
  <c r="T7" i="1"/>
  <c r="T9" i="1"/>
  <c r="T8" i="1"/>
  <c r="U7" i="1"/>
  <c r="U9" i="1"/>
  <c r="U8" i="1"/>
  <c r="V7" i="1"/>
  <c r="V9" i="1"/>
  <c r="V8" i="1"/>
  <c r="W7" i="1"/>
  <c r="W9" i="1"/>
  <c r="W8" i="1"/>
  <c r="X7" i="1"/>
  <c r="X9" i="1"/>
  <c r="X8" i="1"/>
  <c r="Y7" i="1"/>
  <c r="Y9" i="1"/>
  <c r="Y8" i="1"/>
  <c r="Z7" i="1"/>
  <c r="Z9" i="1"/>
  <c r="Z8" i="1"/>
  <c r="AA7" i="1"/>
  <c r="AA9" i="1"/>
  <c r="AA8" i="1"/>
  <c r="AB7" i="1"/>
  <c r="AB9" i="1"/>
  <c r="AB8" i="1"/>
  <c r="AC7" i="1"/>
  <c r="AC9" i="1"/>
  <c r="AC8" i="1"/>
  <c r="AD7" i="1"/>
  <c r="AD9" i="1"/>
  <c r="AD8" i="1"/>
  <c r="AE7" i="1"/>
  <c r="AE9" i="1"/>
  <c r="AE8" i="1"/>
  <c r="AF7" i="1"/>
  <c r="AF9" i="1"/>
  <c r="AF8" i="1"/>
  <c r="AG7" i="1"/>
  <c r="AG9" i="1"/>
  <c r="AG8" i="1"/>
  <c r="AH7" i="1"/>
  <c r="AH9" i="1"/>
  <c r="AH8" i="1"/>
  <c r="AI7" i="1"/>
  <c r="AI9" i="1"/>
  <c r="AI8" i="1"/>
  <c r="AJ7" i="1"/>
  <c r="AJ9" i="1"/>
  <c r="AJ8" i="1"/>
  <c r="AK7" i="1"/>
  <c r="AK9" i="1"/>
  <c r="AK8" i="1"/>
  <c r="AL7" i="1"/>
  <c r="AL9" i="1"/>
  <c r="AL8" i="1"/>
  <c r="AM7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3" i="1"/>
  <c r="E36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<sst xmlns="http://schemas.openxmlformats.org/spreadsheetml/2006/main" count="64" uniqueCount="62">
  <si>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L</t>
  </si>
  <si>
    <t>M</t>
  </si>
  <si>
    <t>J</t>
  </si>
  <si>
    <t>V</t>
  </si>
  <si>
    <t>S</t>
  </si>
  <si>
    <t>D</t>
  </si>
  <si>
    <t>1.1</t>
  </si>
  <si>
    <t>1.2</t>
  </si>
  <si>
    <t>1.3</t>
  </si>
  <si>
    <t>OUI</t>
  </si>
  <si>
    <t>NON</t>
  </si>
  <si>
    <t>2.1</t>
  </si>
  <si>
    <t>2.2</t>
  </si>
  <si>
    <t>2.3</t>
  </si>
  <si>
    <t>3.1</t>
  </si>
  <si>
    <t>3.2</t>
  </si>
  <si>
    <t>3D Scanner</t>
  </si>
  <si>
    <t>RESEARCH ON SENSORS/LIBRARIES</t>
  </si>
  <si>
    <t>Research on the available sensors</t>
  </si>
  <si>
    <t>Installing PCL</t>
  </si>
  <si>
    <t>Running PCL Examples</t>
  </si>
  <si>
    <t>INTERFACING KINECT WITH QT</t>
  </si>
  <si>
    <t>Acquiring Point Cloud Data</t>
  </si>
  <si>
    <t>Saving Point Cloud Data in PCD/PLY format</t>
  </si>
  <si>
    <t>COMPRESSION</t>
  </si>
  <si>
    <t>Research on Compression Techniques</t>
  </si>
  <si>
    <t>Implementation of Compression Techniques on acquired PCD</t>
  </si>
  <si>
    <t>3D CONSTRUCTION</t>
  </si>
  <si>
    <t>Research on 3D Construction</t>
  </si>
  <si>
    <t>Implentation of Meshing/3D Construction</t>
  </si>
  <si>
    <t>Research on the Potential Functionalities of GUI</t>
  </si>
  <si>
    <t>Designing GUI</t>
  </si>
  <si>
    <t>6.2.1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</si>
  <si>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</si>
  <si>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</si>
  <si>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</si>
  <si>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</si>
  <si>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</si>
  <si>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</si>
  <si>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</si>
  <si>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</si>
  <si>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6.3.4</t>
  </si>
  <si>
    <t>Display after 3D Construction/Meshing</t>
  </si>
  <si>
    <t>6.3.5</t>
  </si>
  <si>
    <t>Display after Additional Features</t>
  </si>
  <si>
    <t>Graphical User Interface (GUI)</t>
  </si>
  <si>
    <t>POINT REGISTRATION</t>
  </si>
  <si>
    <t>Research on Point Registration</t>
  </si>
  <si>
    <t>Task</t>
  </si>
  <si>
    <t>Start Date</t>
  </si>
  <si>
    <t>Duration</t>
  </si>
  <si>
    <t>End Date</t>
  </si>
  <si>
    <t>Results</t>
  </si>
  <si>
    <t>PROJECT</t>
  </si>
  <si>
    <t>PROJECT COORDINATOR</t>
  </si>
  <si>
    <t>Yohan Fougerolle</t>
  </si>
  <si>
    <t>PROJECT DETAILS</t>
  </si>
  <si>
    <t>Real Time Depth Filtering of Point Cloud Data</t>
  </si>
  <si>
    <t>Implementation of ICP Technique on acquired PCD</t>
  </si>
  <si>
    <t>Display afer Point Registration (ICP)</t>
  </si>
  <si>
    <t>Classification on the Potential Functionalities of GUI</t>
  </si>
  <si>
    <t xml:space="preserve">Pedestal/Planar Removal, Filteration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</si>
</sst>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0" fontId="2" fillId="0" borderId="0" xfId="0" applyFont="1" applyFill="1" applyAlignment="1">
      <alignment horizontal="left" indent="1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5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DH83"/>
  <sheetViews>
    <sheetView showGridLines="0" tabSelected="1" topLeftCell="B1" zoomScaleNormal="100" workbookViewId="0">
      <pane ySplit="10" topLeftCell="A26" activePane="bottomLeft" state="frozen"/>
      <selection pane="bottomLeft" activeCell="F39" sqref="F39"/>
    </sheetView>
  </sheetViews>
  <sheetFormatPr defaultColWidth="11" defaultRowHeight="11.25" x14ac:dyDescent="0.2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 x14ac:dyDescent="0.25">
      <c r="A1" s="55" t="s">
        <v>56</v>
      </c>
      <c r="B1" s="55"/>
      <c r="C1" s="56"/>
      <c r="D1" s="56"/>
      <c r="E1" s="57"/>
      <c r="G1" s="1">
        <v>0</v>
      </c>
    </row>
    <row r="2" spans="1:112" ht="12" x14ac:dyDescent="0.2">
      <c r="A2" s="58" t="s">
        <v>53</v>
      </c>
      <c r="B2" s="58"/>
      <c r="C2" s="53" t="s">
        <v>16</v>
      </c>
      <c r="D2" s="53"/>
      <c r="E2" s="54"/>
      <c r="G2" s="3">
        <f ca="1">TODAY()</f>
        <v>42709</v>
      </c>
    </row>
    <row r="3" spans="1:112" ht="12" x14ac:dyDescent="0.2">
      <c r="A3" s="58" t="s">
        <v>54</v>
      </c>
      <c r="B3" s="58"/>
      <c r="C3" s="53" t="s">
        <v>55</v>
      </c>
      <c r="D3" s="53"/>
      <c r="E3" s="54"/>
      <c r="G3" s="3"/>
    </row>
    <row r="4" spans="1:112" ht="10.5" customHeight="1" x14ac:dyDescent="0.2">
      <c r="A4" s="59" t="s">
        <v>49</v>
      </c>
      <c r="B4" s="59"/>
      <c r="C4" s="35">
        <v>42644</v>
      </c>
      <c r="D4" s="36"/>
      <c r="E4" s="37"/>
      <c r="G4" s="3"/>
    </row>
    <row r="5" spans="1:112" ht="12" x14ac:dyDescent="0.2">
      <c r="A5" s="60"/>
      <c r="B5" s="60"/>
      <c r="C5" s="26"/>
      <c r="D5" s="33"/>
      <c r="E5" s="26"/>
      <c r="G5" s="3"/>
    </row>
    <row r="6" spans="1:112" ht="12" x14ac:dyDescent="0.2">
      <c r="A6" s="60"/>
      <c r="B6" s="60"/>
      <c r="C6" s="34"/>
      <c r="D6" s="33"/>
      <c r="E6" s="26"/>
      <c r="G6" s="3"/>
    </row>
    <row r="7" spans="1:112" s="4" customFormat="1" ht="35.25" customHeight="1" x14ac:dyDescent="0.2">
      <c r="A7" s="51"/>
      <c r="B7" s="52"/>
      <c r="C7" s="52"/>
      <c r="D7" s="52"/>
      <c r="E7" s="52"/>
      <c r="F7" s="18"/>
      <c r="G7" s="15"/>
      <c r="H7" s="5">
        <f>C4+G1</f>
        <v>42644</v>
      </c>
      <c r="I7" s="6">
        <f>H7+1</f>
        <v>42645</v>
      </c>
      <c r="J7" s="6">
        <f t="shared" ref="J7:AM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 x14ac:dyDescent="0.2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AM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C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 x14ac:dyDescent="0.2">
      <c r="A9" s="8"/>
      <c r="B9" s="49" t="s">
        <v>48</v>
      </c>
      <c r="C9" s="49" t="s">
        <v>49</v>
      </c>
      <c r="D9" s="50" t="s">
        <v>50</v>
      </c>
      <c r="E9" s="49" t="s">
        <v>51</v>
      </c>
      <c r="F9" s="48" t="s">
        <v>52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AM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C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 x14ac:dyDescent="0.2">
      <c r="A10" s="8"/>
      <c r="B10" s="49"/>
      <c r="C10" s="49"/>
      <c r="D10" s="50"/>
      <c r="E10" s="49"/>
      <c r="F10" s="48"/>
      <c r="G10" s="17"/>
      <c r="H10" s="10">
        <f>DAY(H7)</f>
        <v>1</v>
      </c>
      <c r="I10" s="10">
        <f t="shared" ref="I10" si="56">DAY(I7)</f>
        <v>2</v>
      </c>
      <c r="J10" s="10">
        <f t="shared" ref="J10:AM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C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 x14ac:dyDescent="0.2">
      <c r="A11" s="21">
        <v>1</v>
      </c>
      <c r="B11" s="22" t="s">
        <v>17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 x14ac:dyDescent="0.2">
      <c r="A12" s="7" t="s">
        <v>6</v>
      </c>
      <c r="B12" s="11" t="s">
        <v>18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 x14ac:dyDescent="0.2">
      <c r="A13" s="7" t="s">
        <v>7</v>
      </c>
      <c r="B13" s="11" t="s">
        <v>19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 x14ac:dyDescent="0.2">
      <c r="A14" s="7" t="s">
        <v>8</v>
      </c>
      <c r="B14" s="11" t="s">
        <v>20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 x14ac:dyDescent="0.2">
      <c r="A15" s="21">
        <v>2</v>
      </c>
      <c r="B15" s="22" t="s">
        <v>21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 x14ac:dyDescent="0.2">
      <c r="A16" s="7" t="s">
        <v>11</v>
      </c>
      <c r="B16" s="11" t="s">
        <v>22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 x14ac:dyDescent="0.2">
      <c r="A17" s="7" t="s">
        <v>12</v>
      </c>
      <c r="B17" s="11" t="s">
        <v>23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 x14ac:dyDescent="0.2">
      <c r="A18" s="7" t="s">
        <v>13</v>
      </c>
      <c r="B18" s="11" t="s">
        <v>57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 x14ac:dyDescent="0.2">
      <c r="A19" s="21">
        <v>3</v>
      </c>
      <c r="B19" s="22" t="s">
        <v>46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 x14ac:dyDescent="0.2">
      <c r="A20" s="7" t="s">
        <v>14</v>
      </c>
      <c r="B20" s="11" t="s">
        <v>47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1</v>
      </c>
      <c r="G20" s="20">
        <f t="shared" ref="G20:G21" si="61">C20+F20*(E20-C20)</f>
        <v>42668</v>
      </c>
    </row>
    <row r="21" spans="1:86" ht="12.95" customHeight="1" x14ac:dyDescent="0.2">
      <c r="A21" s="7" t="s">
        <v>15</v>
      </c>
      <c r="B21" s="11" t="s">
        <v>58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1</v>
      </c>
      <c r="G21" s="20">
        <f t="shared" si="61"/>
        <v>42679</v>
      </c>
    </row>
    <row r="22" spans="1:86" s="2" customFormat="1" ht="12.95" customHeight="1" x14ac:dyDescent="0.2">
      <c r="A22" s="21">
        <v>4</v>
      </c>
      <c r="B22" s="22" t="s">
        <v>24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 x14ac:dyDescent="0.2">
      <c r="A23" s="7">
        <v>4.0999999999999996</v>
      </c>
      <c r="B23" s="11" t="s">
        <v>25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1</v>
      </c>
      <c r="G23" s="20">
        <f t="shared" ref="G23:G24" si="62">C23+F23*(E23-C23)</f>
        <v>42673</v>
      </c>
    </row>
    <row r="24" spans="1:86" ht="12.95" customHeight="1" x14ac:dyDescent="0.2">
      <c r="A24" s="7">
        <v>4.2</v>
      </c>
      <c r="B24" s="11" t="s">
        <v>26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1</v>
      </c>
      <c r="G24" s="20">
        <f t="shared" si="62"/>
        <v>42684</v>
      </c>
    </row>
    <row r="25" spans="1:86" ht="12.95" customHeight="1" x14ac:dyDescent="0.2">
      <c r="A25" s="7">
        <v>4.3</v>
      </c>
      <c r="B25" s="11" t="s">
        <v>61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0.9</v>
      </c>
      <c r="G25" s="20">
        <f t="shared" ref="G25" si="63">C25+F25*(E25-C25)</f>
        <v>42682.1</v>
      </c>
    </row>
    <row r="26" spans="1:86" s="2" customFormat="1" ht="12.95" customHeight="1" x14ac:dyDescent="0.2">
      <c r="A26" s="21">
        <v>5</v>
      </c>
      <c r="B26" s="22" t="s">
        <v>27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 x14ac:dyDescent="0.2">
      <c r="A27" s="7">
        <v>5.0999999999999996</v>
      </c>
      <c r="B27" s="11" t="s">
        <v>28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0.95</v>
      </c>
      <c r="G27" s="20">
        <f t="shared" ref="G27:G28" si="64">C27+F27*(E27-C27)</f>
        <v>42688.55</v>
      </c>
    </row>
    <row r="28" spans="1:86" ht="12.95" customHeight="1" x14ac:dyDescent="0.2">
      <c r="A28" s="7">
        <v>5.2</v>
      </c>
      <c r="B28" s="11" t="s">
        <v>29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0.9</v>
      </c>
      <c r="G28" s="20">
        <f t="shared" si="64"/>
        <v>42698.1</v>
      </c>
    </row>
    <row r="29" spans="1:86" s="2" customFormat="1" ht="12.95" customHeight="1" x14ac:dyDescent="0.2">
      <c r="A29" s="21">
        <v>6</v>
      </c>
      <c r="B29" s="22" t="s">
        <v>45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 x14ac:dyDescent="0.2">
      <c r="A30" s="7">
        <v>6.1</v>
      </c>
      <c r="B30" s="11" t="s">
        <v>30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5">C30+F30*(E30-C30)</f>
        <v>42664</v>
      </c>
    </row>
    <row r="31" spans="1:86" s="39" customFormat="1" ht="12.95" customHeight="1" x14ac:dyDescent="0.2">
      <c r="A31" s="38">
        <v>6.2</v>
      </c>
      <c r="B31" s="39" t="s">
        <v>31</v>
      </c>
      <c r="C31" s="40"/>
      <c r="D31" s="41"/>
      <c r="E31" s="42"/>
      <c r="F31" s="43">
        <v>1</v>
      </c>
      <c r="G31" s="44">
        <f t="shared" si="65"/>
        <v>0</v>
      </c>
    </row>
    <row r="32" spans="1:86" ht="12.95" customHeight="1" x14ac:dyDescent="0.2">
      <c r="A32" s="7" t="s">
        <v>32</v>
      </c>
      <c r="B32" s="47" t="s">
        <v>60</v>
      </c>
      <c r="C32" s="30">
        <v>42660</v>
      </c>
      <c r="D32" s="13">
        <v>7</v>
      </c>
      <c r="E32" s="29">
        <f>IF(B32="","",IF($C$5="OUI",WORKDAY(C32,IF(WEEKDAY(C32,2)&gt;=6,D32,D32-1)),C32+D32-1))</f>
        <v>42666</v>
      </c>
      <c r="F32" s="19">
        <v>1</v>
      </c>
      <c r="G32" s="20">
        <f t="shared" ref="G32" si="66">C32+F32*(E32-C32)</f>
        <v>42666</v>
      </c>
    </row>
    <row r="33" spans="1:7" ht="12.95" customHeight="1" x14ac:dyDescent="0.2">
      <c r="A33" s="7" t="s">
        <v>33</v>
      </c>
      <c r="B33" s="32" t="s">
        <v>34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1</v>
      </c>
    </row>
    <row r="34" spans="1:7" s="39" customFormat="1" ht="12.95" customHeight="1" x14ac:dyDescent="0.2">
      <c r="A34" s="38">
        <v>6.3</v>
      </c>
      <c r="B34" s="39" t="s">
        <v>35</v>
      </c>
      <c r="C34" s="40"/>
      <c r="D34" s="45"/>
      <c r="E34" s="42"/>
      <c r="F34" s="43"/>
      <c r="G34" s="46"/>
    </row>
    <row r="35" spans="1:7" ht="12.95" customHeight="1" x14ac:dyDescent="0.2">
      <c r="A35" s="7" t="s">
        <v>36</v>
      </c>
      <c r="B35" s="47" t="s">
        <v>37</v>
      </c>
      <c r="C35" s="30">
        <v>42658</v>
      </c>
      <c r="D35" s="13">
        <v>7</v>
      </c>
      <c r="E35" s="29">
        <f>IF(B35="","",IF($C$5="OUI",WORKDAY(C35,IF(WEEKDAY(C35,2)&gt;=6,D35,D35-1)),C35+D35-1))</f>
        <v>42664</v>
      </c>
      <c r="F35" s="19">
        <v>1</v>
      </c>
      <c r="G35" s="20">
        <f t="shared" ref="G35" si="67">C35+F35*(E35-C35)</f>
        <v>42664</v>
      </c>
    </row>
    <row r="36" spans="1:7" ht="12.95" customHeight="1" x14ac:dyDescent="0.2">
      <c r="A36" s="7" t="s">
        <v>38</v>
      </c>
      <c r="B36" s="32" t="s">
        <v>39</v>
      </c>
      <c r="C36" s="31">
        <v>42685</v>
      </c>
      <c r="D36" s="2">
        <v>10</v>
      </c>
      <c r="E36" s="29">
        <f t="shared" ref="E36:E66" si="68">IF(B36="","",IF($C$5="OUI",WORKDAY(C36,IF(WEEKDAY(C36,2)&gt;=6,D36,D36-1)),C36+D36-1))</f>
        <v>42694</v>
      </c>
      <c r="F36" s="19">
        <v>1</v>
      </c>
    </row>
    <row r="37" spans="1:7" ht="12.95" customHeight="1" x14ac:dyDescent="0.2">
      <c r="A37" s="7" t="s">
        <v>40</v>
      </c>
      <c r="B37" s="47" t="s">
        <v>59</v>
      </c>
      <c r="C37" s="30">
        <v>42686</v>
      </c>
      <c r="D37" s="13">
        <v>7</v>
      </c>
      <c r="E37" s="29">
        <v>42695</v>
      </c>
      <c r="F37" s="19">
        <v>0.95</v>
      </c>
      <c r="G37" s="20">
        <f t="shared" ref="G37" si="69">C37+F37*(E37-C37)</f>
        <v>42694.55</v>
      </c>
    </row>
    <row r="38" spans="1:7" ht="12.95" customHeight="1" x14ac:dyDescent="0.2">
      <c r="A38" s="7" t="s">
        <v>41</v>
      </c>
      <c r="B38" s="32" t="s">
        <v>42</v>
      </c>
      <c r="C38" s="31">
        <v>42687</v>
      </c>
      <c r="D38" s="2">
        <v>10</v>
      </c>
      <c r="E38" s="29">
        <f t="shared" si="68"/>
        <v>42696</v>
      </c>
      <c r="F38" s="19">
        <v>0.9</v>
      </c>
    </row>
    <row r="39" spans="1:7" ht="12.95" customHeight="1" x14ac:dyDescent="0.2">
      <c r="A39" s="7" t="s">
        <v>43</v>
      </c>
      <c r="B39" s="32" t="s">
        <v>44</v>
      </c>
      <c r="C39" s="31">
        <v>42705</v>
      </c>
      <c r="D39" s="2">
        <v>18</v>
      </c>
      <c r="E39" s="29">
        <f t="shared" si="68"/>
        <v>42722</v>
      </c>
      <c r="F39" s="19">
        <v>0.8</v>
      </c>
    </row>
    <row r="40" spans="1:7" ht="12.95" customHeight="1" x14ac:dyDescent="0.2">
      <c r="B40" s="11"/>
      <c r="C40" s="30"/>
      <c r="D40" s="13"/>
      <c r="E40" s="29"/>
      <c r="G40" s="20"/>
    </row>
    <row r="41" spans="1:7" ht="12.95" customHeight="1" x14ac:dyDescent="0.2">
      <c r="E41" s="29" t="str">
        <f t="shared" si="68"/>
        <v/>
      </c>
    </row>
    <row r="42" spans="1:7" ht="12.95" customHeight="1" x14ac:dyDescent="0.2">
      <c r="E42" s="29" t="str">
        <f t="shared" si="68"/>
        <v/>
      </c>
    </row>
    <row r="43" spans="1:7" ht="12.95" customHeight="1" x14ac:dyDescent="0.2">
      <c r="E43" s="29" t="str">
        <f t="shared" si="68"/>
        <v/>
      </c>
    </row>
    <row r="44" spans="1:7" ht="12.95" customHeight="1" x14ac:dyDescent="0.2">
      <c r="E44" s="29" t="str">
        <f t="shared" si="68"/>
        <v/>
      </c>
    </row>
    <row r="45" spans="1:7" ht="12.95" customHeight="1" x14ac:dyDescent="0.2">
      <c r="E45" s="29" t="str">
        <f t="shared" si="68"/>
        <v/>
      </c>
    </row>
    <row r="46" spans="1:7" ht="12.95" customHeight="1" x14ac:dyDescent="0.2">
      <c r="E46" s="29" t="str">
        <f t="shared" si="68"/>
        <v/>
      </c>
    </row>
    <row r="47" spans="1:7" ht="12.95" customHeight="1" x14ac:dyDescent="0.2">
      <c r="E47" s="29" t="str">
        <f t="shared" si="68"/>
        <v/>
      </c>
    </row>
    <row r="48" spans="1:7" ht="12.95" customHeight="1" x14ac:dyDescent="0.2">
      <c r="E48" s="29" t="str">
        <f t="shared" si="68"/>
        <v/>
      </c>
    </row>
    <row r="49" spans="5:5" ht="12.95" customHeight="1" x14ac:dyDescent="0.2">
      <c r="E49" s="29" t="str">
        <f t="shared" si="68"/>
        <v/>
      </c>
    </row>
    <row r="50" spans="5:5" ht="12.95" customHeight="1" x14ac:dyDescent="0.2">
      <c r="E50" s="29" t="str">
        <f t="shared" si="68"/>
        <v/>
      </c>
    </row>
    <row r="51" spans="5:5" ht="12.95" customHeight="1" x14ac:dyDescent="0.2">
      <c r="E51" s="29" t="str">
        <f t="shared" si="68"/>
        <v/>
      </c>
    </row>
    <row r="52" spans="5:5" ht="12.95" customHeight="1" x14ac:dyDescent="0.2">
      <c r="E52" s="29" t="str">
        <f t="shared" si="68"/>
        <v/>
      </c>
    </row>
    <row r="53" spans="5:5" ht="12.95" customHeight="1" x14ac:dyDescent="0.2">
      <c r="E53" s="29" t="str">
        <f t="shared" si="68"/>
        <v/>
      </c>
    </row>
    <row r="54" spans="5:5" ht="12.95" customHeight="1" x14ac:dyDescent="0.2">
      <c r="E54" s="29" t="str">
        <f t="shared" si="68"/>
        <v/>
      </c>
    </row>
    <row r="55" spans="5:5" ht="12.95" customHeight="1" x14ac:dyDescent="0.2">
      <c r="E55" s="29" t="str">
        <f t="shared" si="68"/>
        <v/>
      </c>
    </row>
    <row r="56" spans="5:5" ht="12.95" customHeight="1" x14ac:dyDescent="0.2">
      <c r="E56" s="29" t="str">
        <f t="shared" si="68"/>
        <v/>
      </c>
    </row>
    <row r="57" spans="5:5" ht="12.95" customHeight="1" x14ac:dyDescent="0.2">
      <c r="E57" s="29" t="str">
        <f t="shared" si="68"/>
        <v/>
      </c>
    </row>
    <row r="58" spans="5:5" ht="12.95" customHeight="1" x14ac:dyDescent="0.2">
      <c r="E58" s="29" t="str">
        <f t="shared" si="68"/>
        <v/>
      </c>
    </row>
    <row r="59" spans="5:5" ht="12.95" customHeight="1" x14ac:dyDescent="0.2">
      <c r="E59" s="29" t="str">
        <f t="shared" si="68"/>
        <v/>
      </c>
    </row>
    <row r="60" spans="5:5" ht="12.95" customHeight="1" x14ac:dyDescent="0.2">
      <c r="E60" s="29" t="str">
        <f t="shared" si="68"/>
        <v/>
      </c>
    </row>
    <row r="61" spans="5:5" ht="12.95" customHeight="1" x14ac:dyDescent="0.2">
      <c r="E61" s="29" t="str">
        <f t="shared" si="68"/>
        <v/>
      </c>
    </row>
    <row r="62" spans="5:5" ht="12.95" customHeight="1" x14ac:dyDescent="0.2">
      <c r="E62" s="29" t="str">
        <f t="shared" si="68"/>
        <v/>
      </c>
    </row>
    <row r="63" spans="5:5" ht="12.95" customHeight="1" x14ac:dyDescent="0.2">
      <c r="E63" s="29" t="str">
        <f t="shared" si="68"/>
        <v/>
      </c>
    </row>
    <row r="64" spans="5:5" ht="12.95" customHeight="1" x14ac:dyDescent="0.2">
      <c r="E64" s="29" t="str">
        <f t="shared" si="68"/>
        <v/>
      </c>
    </row>
    <row r="65" spans="5:5" ht="12.95" customHeight="1" x14ac:dyDescent="0.2">
      <c r="E65" s="29" t="str">
        <f t="shared" si="68"/>
        <v/>
      </c>
    </row>
    <row r="66" spans="5:5" ht="12.95" customHeight="1" x14ac:dyDescent="0.2">
      <c r="E66" s="29" t="str">
        <f t="shared" si="68"/>
        <v/>
      </c>
    </row>
    <row r="67" spans="5:5" ht="12.95" customHeight="1" x14ac:dyDescent="0.2">
      <c r="E67" s="29" t="str">
        <f t="shared" ref="E67:E83" si="70">IF(B67="","",IF($C$5="OUI",WORKDAY(C67,IF(WEEKDAY(C67,2)&gt;=6,D67,D67-1)),C67+D67-1))</f>
        <v/>
      </c>
    </row>
    <row r="68" spans="5:5" ht="12.95" customHeight="1" x14ac:dyDescent="0.2">
      <c r="E68" s="29" t="str">
        <f t="shared" si="70"/>
        <v/>
      </c>
    </row>
    <row r="69" spans="5:5" ht="12.95" customHeight="1" x14ac:dyDescent="0.2">
      <c r="E69" s="29" t="str">
        <f t="shared" si="70"/>
        <v/>
      </c>
    </row>
    <row r="70" spans="5:5" ht="12.95" customHeight="1" x14ac:dyDescent="0.2">
      <c r="E70" s="29" t="str">
        <f t="shared" si="70"/>
        <v/>
      </c>
    </row>
    <row r="71" spans="5:5" ht="12.95" customHeight="1" x14ac:dyDescent="0.2">
      <c r="E71" s="29" t="str">
        <f t="shared" si="70"/>
        <v/>
      </c>
    </row>
    <row r="72" spans="5:5" ht="12.95" customHeight="1" x14ac:dyDescent="0.2">
      <c r="E72" s="29" t="str">
        <f t="shared" si="70"/>
        <v/>
      </c>
    </row>
    <row r="73" spans="5:5" ht="12.95" customHeight="1" x14ac:dyDescent="0.2">
      <c r="E73" s="29" t="str">
        <f t="shared" si="70"/>
        <v/>
      </c>
    </row>
    <row r="74" spans="5:5" ht="12.95" customHeight="1" x14ac:dyDescent="0.2">
      <c r="E74" s="29" t="str">
        <f t="shared" si="70"/>
        <v/>
      </c>
    </row>
    <row r="75" spans="5:5" ht="12.95" customHeight="1" x14ac:dyDescent="0.2">
      <c r="E75" s="29" t="str">
        <f t="shared" si="70"/>
        <v/>
      </c>
    </row>
    <row r="76" spans="5:5" ht="12.95" customHeight="1" x14ac:dyDescent="0.2">
      <c r="E76" s="29" t="str">
        <f t="shared" si="70"/>
        <v/>
      </c>
    </row>
    <row r="77" spans="5:5" ht="12.95" customHeight="1" x14ac:dyDescent="0.2">
      <c r="E77" s="29" t="str">
        <f t="shared" si="70"/>
        <v/>
      </c>
    </row>
    <row r="78" spans="5:5" x14ac:dyDescent="0.2">
      <c r="E78" s="29" t="str">
        <f t="shared" si="70"/>
        <v/>
      </c>
    </row>
    <row r="79" spans="5:5" x14ac:dyDescent="0.2">
      <c r="E79" s="29" t="str">
        <f t="shared" si="70"/>
        <v/>
      </c>
    </row>
    <row r="80" spans="5:5" x14ac:dyDescent="0.2">
      <c r="E80" s="29" t="str">
        <f t="shared" si="70"/>
        <v/>
      </c>
    </row>
    <row r="81" spans="5:5" x14ac:dyDescent="0.2">
      <c r="E81" s="29" t="str">
        <f t="shared" si="70"/>
        <v/>
      </c>
    </row>
    <row r="82" spans="5:5" x14ac:dyDescent="0.2">
      <c r="E82" s="29" t="str">
        <f t="shared" si="70"/>
        <v/>
      </c>
    </row>
    <row r="83" spans="5:5" x14ac:dyDescent="0.2">
      <c r="E83" s="29" t="str">
        <f t="shared" si="70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DH8">
    <cfRule type="expression" dxfId="56" priority="60">
      <formula>H8&lt;&gt;""</formula>
    </cfRule>
  </conditionalFormatting>
  <conditionalFormatting sqref="I7:DH7">
    <cfRule type="expression" dxfId="55" priority="59">
      <formula>I10&lt;&gt;1</formula>
    </cfRule>
  </conditionalFormatting>
  <conditionalFormatting sqref="I7:DH10">
    <cfRule type="expression" dxfId="54" priority="57">
      <formula>I$10=1</formula>
    </cfRule>
  </conditionalFormatting>
  <conditionalFormatting sqref="F11:F21 F33:F34 F41:F86 F36 F38:F39">
    <cfRule type="expression" dxfId="53" priority="51">
      <formula>$B11&lt;&gt;""</formula>
    </cfRule>
  </conditionalFormatting>
  <conditionalFormatting sqref="H7:DH10 H11:CH21 H33:CH34 BP41:CH52 H41:BO83 H36:CH36 H38:CH39">
    <cfRule type="expression" dxfId="52" priority="73">
      <formula>AND(H$7=$G$2,$B7&lt;&gt;"")</formula>
    </cfRule>
  </conditionalFormatting>
  <conditionalFormatting sqref="H12:CH21 H33:CH34 BP41:CH52 H41:BO83 H36:CH36 H38:CH39">
    <cfRule type="expression" dxfId="51" priority="74" stopIfTrue="1">
      <formula>$B12=""</formula>
    </cfRule>
    <cfRule type="expression" dxfId="50" priority="75">
      <formula>AND(H$7&gt;=$C12,H$7&lt;=$E12,H$7&lt;=$G12,$F12&gt;0)</formula>
    </cfRule>
    <cfRule type="expression" dxfId="49" priority="76">
      <formula>AND(H$7&gt;=$C12,H$7&lt;=$E12,H$7&gt;=$G12,H$7&gt;=TODAY())</formula>
    </cfRule>
    <cfRule type="expression" dxfId="48" priority="77">
      <formula>AND(H$7&gt;=$C12,H$7&lt;=$E12,H$7&gt;=$G12)</formula>
    </cfRule>
  </conditionalFormatting>
  <conditionalFormatting sqref="F26:F28">
    <cfRule type="expression" dxfId="47" priority="43">
      <formula>$B26&lt;&gt;""</formula>
    </cfRule>
  </conditionalFormatting>
  <conditionalFormatting sqref="H26:CH28">
    <cfRule type="expression" dxfId="46" priority="44">
      <formula>AND(H$7=$G$2,$B26&lt;&gt;"")</formula>
    </cfRule>
  </conditionalFormatting>
  <conditionalFormatting sqref="H26:CH28">
    <cfRule type="expression" dxfId="45" priority="45" stopIfTrue="1">
      <formula>$B26=""</formula>
    </cfRule>
    <cfRule type="expression" dxfId="44" priority="46">
      <formula>AND(H$7&gt;=$C26,H$7&lt;=$E26,H$7&lt;=$G26,$F26&gt;0)</formula>
    </cfRule>
    <cfRule type="expression" dxfId="43" priority="47">
      <formula>AND(H$7&gt;=$C26,H$7&lt;=$E26,H$7&gt;=$G26,H$7&gt;=TODAY())</formula>
    </cfRule>
    <cfRule type="expression" dxfId="42" priority="48">
      <formula>AND(H$7&gt;=$C26,H$7&lt;=$E26,H$7&gt;=$G26)</formula>
    </cfRule>
  </conditionalFormatting>
  <conditionalFormatting sqref="F29:F31">
    <cfRule type="expression" dxfId="41" priority="37">
      <formula>$B29&lt;&gt;""</formula>
    </cfRule>
  </conditionalFormatting>
  <conditionalFormatting sqref="H29:CH31">
    <cfRule type="expression" dxfId="40" priority="38">
      <formula>AND(H$7=$G$2,$B29&lt;&gt;"")</formula>
    </cfRule>
  </conditionalFormatting>
  <conditionalFormatting sqref="H29:CH31">
    <cfRule type="expression" dxfId="39" priority="39" stopIfTrue="1">
      <formula>$B29=""</formula>
    </cfRule>
    <cfRule type="expression" dxfId="38" priority="40">
      <formula>AND(H$7&gt;=$C29,H$7&lt;=$E29,H$7&lt;=$G29,$F29&gt;0)</formula>
    </cfRule>
    <cfRule type="expression" dxfId="37" priority="41">
      <formula>AND(H$7&gt;=$C29,H$7&lt;=$E29,H$7&gt;=$G29,H$7&gt;=TODAY())</formula>
    </cfRule>
    <cfRule type="expression" dxfId="36" priority="42">
      <formula>AND(H$7&gt;=$C29,H$7&lt;=$E29,H$7&gt;=$G29)</formula>
    </cfRule>
  </conditionalFormatting>
  <conditionalFormatting sqref="F22:F24">
    <cfRule type="expression" dxfId="35" priority="31">
      <formula>$B22&lt;&gt;""</formula>
    </cfRule>
  </conditionalFormatting>
  <conditionalFormatting sqref="H22:CH24">
    <cfRule type="expression" dxfId="34" priority="32">
      <formula>AND(H$7=$G$2,$B22&lt;&gt;"")</formula>
    </cfRule>
  </conditionalFormatting>
  <conditionalFormatting sqref="H22:CH24">
    <cfRule type="expression" dxfId="33" priority="33" stopIfTrue="1">
      <formula>$B22=""</formula>
    </cfRule>
    <cfRule type="expression" dxfId="32" priority="34">
      <formula>AND(H$7&gt;=$C22,H$7&lt;=$E22,H$7&lt;=$G22,$F22&gt;0)</formula>
    </cfRule>
    <cfRule type="expression" dxfId="31" priority="35">
      <formula>AND(H$7&gt;=$C22,H$7&lt;=$E22,H$7&gt;=$G22,H$7&gt;=TODAY())</formula>
    </cfRule>
    <cfRule type="expression" dxfId="30" priority="36">
      <formula>AND(H$7&gt;=$C22,H$7&lt;=$E22,H$7&gt;=$G22)</formula>
    </cfRule>
  </conditionalFormatting>
  <conditionalFormatting sqref="F40">
    <cfRule type="expression" dxfId="29" priority="25">
      <formula>$B40&lt;&gt;""</formula>
    </cfRule>
  </conditionalFormatting>
  <conditionalFormatting sqref="H40:CH40">
    <cfRule type="expression" dxfId="28" priority="26">
      <formula>AND(H$7=$G$2,$B40&lt;&gt;"")</formula>
    </cfRule>
  </conditionalFormatting>
  <conditionalFormatting sqref="H40:CH40">
    <cfRule type="expression" dxfId="27" priority="27" stopIfTrue="1">
      <formula>$B40=""</formula>
    </cfRule>
    <cfRule type="expression" dxfId="26" priority="28">
      <formula>AND(H$7&gt;=$C40,H$7&lt;=$E40,H$7&lt;=$G40,$F40&gt;0)</formula>
    </cfRule>
    <cfRule type="expression" dxfId="25" priority="29">
      <formula>AND(H$7&gt;=$C40,H$7&lt;=$E40,H$7&gt;=$G40,H$7&gt;=TODAY())</formula>
    </cfRule>
    <cfRule type="expression" dxfId="24" priority="30">
      <formula>AND(H$7&gt;=$C40,H$7&lt;=$E40,H$7&gt;=$G40)</formula>
    </cfRule>
  </conditionalFormatting>
  <conditionalFormatting sqref="F35">
    <cfRule type="expression" dxfId="23" priority="19">
      <formula>$B35&lt;&gt;""</formula>
    </cfRule>
  </conditionalFormatting>
  <conditionalFormatting sqref="H35:CH35">
    <cfRule type="expression" dxfId="22" priority="20">
      <formula>AND(H$7=$G$2,$B35&lt;&gt;"")</formula>
    </cfRule>
  </conditionalFormatting>
  <conditionalFormatting sqref="H35:CH35">
    <cfRule type="expression" dxfId="21" priority="21" stopIfTrue="1">
      <formula>$B35=""</formula>
    </cfRule>
    <cfRule type="expression" dxfId="20" priority="22">
      <formula>AND(H$7&gt;=$C35,H$7&lt;=$E35,H$7&lt;=$G35,$F35&gt;0)</formula>
    </cfRule>
    <cfRule type="expression" dxfId="19" priority="23">
      <formula>AND(H$7&gt;=$C35,H$7&lt;=$E35,H$7&gt;=$G35,H$7&gt;=TODAY())</formula>
    </cfRule>
    <cfRule type="expression" dxfId="18" priority="24">
      <formula>AND(H$7&gt;=$C35,H$7&lt;=$E35,H$7&gt;=$G35)</formula>
    </cfRule>
  </conditionalFormatting>
  <conditionalFormatting sqref="F37">
    <cfRule type="expression" dxfId="17" priority="13">
      <formula>$B37&lt;&gt;""</formula>
    </cfRule>
  </conditionalFormatting>
  <conditionalFormatting sqref="H37:CH37">
    <cfRule type="expression" dxfId="16" priority="14">
      <formula>AND(H$7=$G$2,$B37&lt;&gt;"")</formula>
    </cfRule>
  </conditionalFormatting>
  <conditionalFormatting sqref="H37:CH37">
    <cfRule type="expression" dxfId="15" priority="15" stopIfTrue="1">
      <formula>$B37=""</formula>
    </cfRule>
    <cfRule type="expression" dxfId="14" priority="16">
      <formula>AND(H$7&gt;=$C37,H$7&lt;=$E37,H$7&lt;=$G37,$F37&gt;0)</formula>
    </cfRule>
    <cfRule type="expression" dxfId="13" priority="17">
      <formula>AND(H$7&gt;=$C37,H$7&lt;=$E37,H$7&gt;=$G37,H$7&gt;=TODAY())</formula>
    </cfRule>
    <cfRule type="expression" dxfId="12" priority="18">
      <formula>AND(H$7&gt;=$C37,H$7&lt;=$E37,H$7&gt;=$G37)</formula>
    </cfRule>
  </conditionalFormatting>
  <conditionalFormatting sqref="F32">
    <cfRule type="expression" dxfId="11" priority="7">
      <formula>$B32&lt;&gt;""</formula>
    </cfRule>
  </conditionalFormatting>
  <conditionalFormatting sqref="H32:CH32">
    <cfRule type="expression" dxfId="10" priority="8">
      <formula>AND(H$7=$G$2,$B32&lt;&gt;"")</formula>
    </cfRule>
  </conditionalFormatting>
  <conditionalFormatting sqref="H32:CH32">
    <cfRule type="expression" dxfId="9" priority="9" stopIfTrue="1">
      <formula>$B32=""</formula>
    </cfRule>
    <cfRule type="expression" dxfId="8" priority="10">
      <formula>AND(H$7&gt;=$C32,H$7&lt;=$E32,H$7&lt;=$G32,$F32&gt;0)</formula>
    </cfRule>
    <cfRule type="expression" dxfId="7" priority="11">
      <formula>AND(H$7&gt;=$C32,H$7&lt;=$E32,H$7&gt;=$G32,H$7&gt;=TODAY())</formula>
    </cfRule>
    <cfRule type="expression" dxfId="6" priority="12">
      <formula>AND(H$7&gt;=$C32,H$7&lt;=$E32,H$7&gt;=$G32)</formula>
    </cfRule>
  </conditionalFormatting>
  <conditionalFormatting sqref="F25">
    <cfRule type="expression" dxfId="5" priority="1">
      <formula>$B25&lt;&gt;""</formula>
    </cfRule>
  </conditionalFormatting>
  <conditionalFormatting sqref="H25:CH25">
    <cfRule type="expression" dxfId="4" priority="2">
      <formula>AND(H$7=$G$2,$B25&lt;&gt;"")</formula>
    </cfRule>
  </conditionalFormatting>
  <conditionalFormatting sqref="H25:CH25">
    <cfRule type="expression" dxfId="3" priority="3" stopIfTrue="1">
      <formula>$B25=""</formula>
    </cfRule>
    <cfRule type="expression" dxfId="2" priority="4">
      <formula>AND(H$7&gt;=$C25,H$7&lt;=$E25,H$7&lt;=$G25,$F25&gt;0)</formula>
    </cfRule>
    <cfRule type="expression" dxfId="1" priority="5">
      <formula>AND(H$7&gt;=$C25,H$7&lt;=$E25,H$7&gt;=$G25,H$7&gt;=TODAY())</formula>
    </cfRule>
    <cfRule type="expression" dxfId="0" priority="6">
      <formula>AND(H$7&gt;=$C25,H$7&lt;=$E25,H$7&gt;=$G25)</formula>
    </cfRule>
  </conditionalFormatting>
  <dataValidations disablePrompts="1"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defaultColWidth="11.42578125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0</v>
      </c>
      <c r="D1" t="s">
        <v>9</v>
      </c>
    </row>
    <row r="2" spans="1:4" x14ac:dyDescent="0.25">
      <c r="A2">
        <v>2</v>
      </c>
      <c r="B2" t="s">
        <v>1</v>
      </c>
      <c r="D2" t="s">
        <v>10</v>
      </c>
    </row>
    <row r="3" spans="1:4" x14ac:dyDescent="0.25">
      <c r="A3">
        <v>3</v>
      </c>
      <c r="B3" t="s">
        <v>1</v>
      </c>
    </row>
    <row r="4" spans="1:4" x14ac:dyDescent="0.25">
      <c r="A4">
        <v>4</v>
      </c>
      <c r="B4" t="s">
        <v>2</v>
      </c>
    </row>
    <row r="5" spans="1:4" x14ac:dyDescent="0.25">
      <c r="A5">
        <v>5</v>
      </c>
      <c r="B5" t="s">
        <v>3</v>
      </c>
    </row>
    <row r="6" spans="1:4" x14ac:dyDescent="0.25">
      <c r="A6">
        <v>6</v>
      </c>
      <c r="B6" t="s">
        <v>4</v>
      </c>
    </row>
    <row r="7" spans="1:4" x14ac:dyDescent="0.25">
      <c r="A7">
        <v>7</v>
      </c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3D Scanner</vt:lpstr>
      <vt:lpstr>Table</vt:lpstr>
      <vt:lpstr>ouinon</vt:lpstr>
      <vt:lpstr>'3D Scanner'!Print_Area</vt:lpstr>
      <vt:lpstr>semaine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Wajahat Akhtar</cp:lastModifiedBy>
  <cp:lastPrinted>2013-05-30T16:14:13Z</cp:lastPrinted>
  <dcterms:created xsi:type="dcterms:W3CDTF">2013-05-27T13:57:34Z</dcterms:created>
  <dcterms:modified xsi:type="dcterms:W3CDTF">2016-12-05T12:03:36Z</dcterms:modified>
</cp:coreProperties>
</file>