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755" tabRatio="670"/>
  </bookViews>
  <sheets>
    <sheet name="3D Scanner" sheetId="1" r:id="rId1"/>
    <sheet name="Table" sheetId="5" state="hidden" r:id="rId2"/>
  </sheets>
  <definedNames>
    <definedName name="ouinon">Table!$D$1:$D$2</definedName>
    <definedName name="_xlnm.Print_Area" localSheetId="0">'3D Scanner'!$A$1:$BO$39</definedName>
    <definedName name="semaine">Table!$A$1:$B$7</definedName>
  </definedNames>
  <calcPr calcId="144525" concurrentCalc="0"/>
</workbook>
</file>

<file path=xl/calcChain.xml><?xml version="1.0" encoding="utf-8"?>
<calcChain xmlns="http://schemas.openxmlformats.org/spreadsheetml/2006/main">
  <c r="E25" i="1" l="1"/>
  <c r="G25" i="1"/>
  <c r="E32" i="1"/>
  <c r="G32" i="1"/>
  <c r="G37" i="1"/>
  <c r="E35" i="1"/>
  <c r="G35" i="1"/>
  <c r="BW7" i="1"/>
  <c r="BX7" i="1"/>
  <c r="BY7" i="1"/>
  <c r="BZ7" i="1"/>
  <c r="CA7" i="1"/>
  <c r="CB7" i="1"/>
  <c r="CC7" i="1"/>
  <c r="CD7" i="1"/>
  <c r="CE7" i="1"/>
  <c r="CF7" i="1"/>
  <c r="CG7" i="1"/>
  <c r="CH7" i="1"/>
  <c r="BW9" i="1"/>
  <c r="BW8" i="1"/>
  <c r="BX9" i="1"/>
  <c r="BX8" i="1"/>
  <c r="BY9" i="1"/>
  <c r="BY8" i="1"/>
  <c r="BZ9" i="1"/>
  <c r="BZ8" i="1"/>
  <c r="CA9" i="1"/>
  <c r="CA8" i="1"/>
  <c r="CB9" i="1"/>
  <c r="CB8" i="1"/>
  <c r="CC9" i="1"/>
  <c r="CC8" i="1"/>
  <c r="CD9" i="1"/>
  <c r="CD8" i="1"/>
  <c r="CE9" i="1"/>
  <c r="CE8" i="1"/>
  <c r="CF9" i="1"/>
  <c r="CF8" i="1"/>
  <c r="CG9" i="1"/>
  <c r="CG8" i="1"/>
  <c r="CH9" i="1"/>
  <c r="CH8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AN9" i="1"/>
  <c r="AN8" i="1"/>
  <c r="AO9" i="1"/>
  <c r="AO8" i="1"/>
  <c r="AP9" i="1"/>
  <c r="AP8" i="1"/>
  <c r="AQ9" i="1"/>
  <c r="AQ8" i="1"/>
  <c r="AR9" i="1"/>
  <c r="AR8" i="1"/>
  <c r="AS9" i="1"/>
  <c r="AS8" i="1"/>
  <c r="AT9" i="1"/>
  <c r="AT8" i="1"/>
  <c r="AU9" i="1"/>
  <c r="AU8" i="1"/>
  <c r="AV9" i="1"/>
  <c r="AV8" i="1"/>
  <c r="AW9" i="1"/>
  <c r="AW8" i="1"/>
  <c r="AX9" i="1"/>
  <c r="AX8" i="1"/>
  <c r="AY9" i="1"/>
  <c r="AY8" i="1"/>
  <c r="AZ9" i="1"/>
  <c r="AZ8" i="1"/>
  <c r="BA9" i="1"/>
  <c r="BA8" i="1"/>
  <c r="BB9" i="1"/>
  <c r="BB8" i="1"/>
  <c r="BC9" i="1"/>
  <c r="BC8" i="1"/>
  <c r="BD9" i="1"/>
  <c r="BD8" i="1"/>
  <c r="BE9" i="1"/>
  <c r="BE8" i="1"/>
  <c r="BF9" i="1"/>
  <c r="BF8" i="1"/>
  <c r="BG9" i="1"/>
  <c r="BG8" i="1"/>
  <c r="BH9" i="1"/>
  <c r="BH8" i="1"/>
  <c r="BI9" i="1"/>
  <c r="BI8" i="1"/>
  <c r="BJ9" i="1"/>
  <c r="BJ8" i="1"/>
  <c r="BK9" i="1"/>
  <c r="BK8" i="1"/>
  <c r="BL9" i="1"/>
  <c r="BL8" i="1"/>
  <c r="BM9" i="1"/>
  <c r="BM8" i="1"/>
  <c r="BN9" i="1"/>
  <c r="BN8" i="1"/>
  <c r="BO9" i="1"/>
  <c r="BO8" i="1"/>
  <c r="BP9" i="1"/>
  <c r="BP8" i="1"/>
  <c r="BQ9" i="1"/>
  <c r="BQ8" i="1"/>
  <c r="BR9" i="1"/>
  <c r="BR8" i="1"/>
  <c r="BS9" i="1"/>
  <c r="BS8" i="1"/>
  <c r="BT9" i="1"/>
  <c r="BT8" i="1"/>
  <c r="BU9" i="1"/>
  <c r="BU8" i="1"/>
  <c r="BV9" i="1"/>
  <c r="BV8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H7" i="1"/>
  <c r="H8" i="1"/>
  <c r="I7" i="1"/>
  <c r="J7" i="1"/>
  <c r="J9" i="1"/>
  <c r="J8" i="1"/>
  <c r="H9" i="1"/>
  <c r="K7" i="1"/>
  <c r="L7" i="1"/>
  <c r="M7" i="1"/>
  <c r="N7" i="1"/>
  <c r="O7" i="1"/>
  <c r="P7" i="1"/>
  <c r="Q7" i="1"/>
  <c r="Q9" i="1"/>
  <c r="Q8" i="1"/>
  <c r="I9" i="1"/>
  <c r="I8" i="1"/>
  <c r="K9" i="1"/>
  <c r="K8" i="1"/>
  <c r="L9" i="1"/>
  <c r="L8" i="1"/>
  <c r="M9" i="1"/>
  <c r="M8" i="1"/>
  <c r="N9" i="1"/>
  <c r="N8" i="1"/>
  <c r="O9" i="1"/>
  <c r="O8" i="1"/>
  <c r="P9" i="1"/>
  <c r="P8" i="1"/>
  <c r="R7" i="1"/>
  <c r="R9" i="1"/>
  <c r="R8" i="1"/>
  <c r="S7" i="1"/>
  <c r="S9" i="1"/>
  <c r="S8" i="1"/>
  <c r="T7" i="1"/>
  <c r="T9" i="1"/>
  <c r="T8" i="1"/>
  <c r="U7" i="1"/>
  <c r="U9" i="1"/>
  <c r="U8" i="1"/>
  <c r="V7" i="1"/>
  <c r="V9" i="1"/>
  <c r="V8" i="1"/>
  <c r="W7" i="1"/>
  <c r="W9" i="1"/>
  <c r="W8" i="1"/>
  <c r="X7" i="1"/>
  <c r="X9" i="1"/>
  <c r="X8" i="1"/>
  <c r="Y7" i="1"/>
  <c r="Y9" i="1"/>
  <c r="Y8" i="1"/>
  <c r="Z7" i="1"/>
  <c r="Z9" i="1"/>
  <c r="Z8" i="1"/>
  <c r="AA7" i="1"/>
  <c r="AA9" i="1"/>
  <c r="AA8" i="1"/>
  <c r="AB7" i="1"/>
  <c r="AB9" i="1"/>
  <c r="AB8" i="1"/>
  <c r="AC7" i="1"/>
  <c r="AC9" i="1"/>
  <c r="AC8" i="1"/>
  <c r="AD7" i="1"/>
  <c r="AD9" i="1"/>
  <c r="AD8" i="1"/>
  <c r="AE7" i="1"/>
  <c r="AE9" i="1"/>
  <c r="AE8" i="1"/>
  <c r="AF7" i="1"/>
  <c r="AF9" i="1"/>
  <c r="AF8" i="1"/>
  <c r="AG7" i="1"/>
  <c r="AG9" i="1"/>
  <c r="AG8" i="1"/>
  <c r="AH7" i="1"/>
  <c r="AH9" i="1"/>
  <c r="AH8" i="1"/>
  <c r="AI7" i="1"/>
  <c r="AI9" i="1"/>
  <c r="AI8" i="1"/>
  <c r="AJ7" i="1"/>
  <c r="AJ9" i="1"/>
  <c r="AJ8" i="1"/>
  <c r="AK7" i="1"/>
  <c r="AK9" i="1"/>
  <c r="AK8" i="1"/>
  <c r="AL7" i="1"/>
  <c r="AL9" i="1"/>
  <c r="AL8" i="1"/>
  <c r="AM7" i="1"/>
  <c r="AM9" i="1"/>
  <c r="AM8" i="1"/>
  <c r="E24" i="1"/>
  <c r="G24" i="1"/>
  <c r="E23" i="1"/>
  <c r="G23" i="1"/>
  <c r="G31" i="1"/>
  <c r="E30" i="1"/>
  <c r="G30" i="1"/>
  <c r="E28" i="1"/>
  <c r="G28" i="1"/>
  <c r="E27" i="1"/>
  <c r="G27" i="1"/>
  <c r="E21" i="1"/>
  <c r="G21" i="1"/>
  <c r="E20" i="1"/>
  <c r="G20" i="1"/>
  <c r="E13" i="1"/>
  <c r="G13" i="1"/>
  <c r="E14" i="1"/>
  <c r="E16" i="1"/>
  <c r="E17" i="1"/>
  <c r="E18" i="1"/>
  <c r="E33" i="1"/>
  <c r="E36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I10" i="1"/>
  <c r="G2" i="1"/>
  <c r="J10" i="1"/>
  <c r="G12" i="1"/>
  <c r="G16" i="1"/>
  <c r="G18" i="1"/>
  <c r="G17" i="1"/>
  <c r="K10" i="1"/>
  <c r="G14" i="1"/>
  <c r="H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</calcChain>
</file>

<file path=xl/sharedStrings.xml><?xml version="1.0" encoding="utf-8"?>
<sst xmlns="http://schemas.openxmlformats.org/spreadsheetml/2006/main" count="64" uniqueCount="62">
  <si>
    <t>L</t>
  </si>
  <si>
    <t>M</t>
  </si>
  <si>
    <t>J</t>
  </si>
  <si>
    <t>V</t>
  </si>
  <si>
    <t>S</t>
  </si>
  <si>
    <t>D</t>
  </si>
  <si>
    <t>1.1</t>
  </si>
  <si>
    <t>1.2</t>
  </si>
  <si>
    <t>1.3</t>
  </si>
  <si>
    <t>OUI</t>
  </si>
  <si>
    <t>NON</t>
  </si>
  <si>
    <t>2.1</t>
  </si>
  <si>
    <t>2.2</t>
  </si>
  <si>
    <t>2.3</t>
  </si>
  <si>
    <t>3.1</t>
  </si>
  <si>
    <t>3.2</t>
  </si>
  <si>
    <t>3D Scanner</t>
  </si>
  <si>
    <t>RESEARCH ON SENSORS/LIBRARIES</t>
  </si>
  <si>
    <t>Research on the available sensors</t>
  </si>
  <si>
    <t>Installing PCL</t>
  </si>
  <si>
    <t>Running PCL Examples</t>
  </si>
  <si>
    <t>INTERFACING KINECT WITH QT</t>
  </si>
  <si>
    <t>Acquiring Point Cloud Data</t>
  </si>
  <si>
    <t>Saving Point Cloud Data in PCD/PLY format</t>
  </si>
  <si>
    <t>COMPRESSION</t>
  </si>
  <si>
    <t>Research on Compression Techniques</t>
  </si>
  <si>
    <t>Implementation of Compression Techniques on acquired PCD</t>
  </si>
  <si>
    <t>3D CONSTRUCTION</t>
  </si>
  <si>
    <t>Research on 3D Construction</t>
  </si>
  <si>
    <t>Implentation of Meshing/3D Construction</t>
  </si>
  <si>
    <t>Research on the Potential Functionalities of GUI</t>
  </si>
  <si>
    <t>Designing GUI</t>
  </si>
  <si>
    <t>6.2.1</t>
  </si>
  <si>
    <t>6.2.2</t>
  </si>
  <si>
    <t>Distribution/Arrangement of Functionalities of GUI</t>
  </si>
  <si>
    <t>Coding of GUI</t>
  </si>
  <si>
    <t>6.3.1</t>
  </si>
  <si>
    <t>Acquired Point Cloud Visualization</t>
  </si>
  <si>
    <t>6.3.2</t>
  </si>
  <si>
    <t>Display after Compression</t>
  </si>
  <si>
    <t>6.3.3</t>
  </si>
  <si>
    <t>6.3.4</t>
  </si>
  <si>
    <t>Display after 3D Construction/Meshing</t>
  </si>
  <si>
    <t>6.3.5</t>
  </si>
  <si>
    <t>Display after Additional Features</t>
  </si>
  <si>
    <t>Graphical User Interface (GUI)</t>
  </si>
  <si>
    <t>POINT REGISTRATION</t>
  </si>
  <si>
    <t>Research on Point Registration</t>
  </si>
  <si>
    <t>Task</t>
  </si>
  <si>
    <t>Start Date</t>
  </si>
  <si>
    <t>Duration</t>
  </si>
  <si>
    <t>End Date</t>
  </si>
  <si>
    <t>Results</t>
  </si>
  <si>
    <t>PROJECT</t>
  </si>
  <si>
    <t>PROJECT COORDINATOR</t>
  </si>
  <si>
    <t>Yohan Fougerolle</t>
  </si>
  <si>
    <t>PROJECT DETAILS</t>
  </si>
  <si>
    <t>Real Time Depth Filtering of Point Cloud Data</t>
  </si>
  <si>
    <t>Implementation of ICP Technique on acquired PCD</t>
  </si>
  <si>
    <t>Display afer Point Registration (ICP)</t>
  </si>
  <si>
    <t>Classification on the Potential Functionalities of GUI</t>
  </si>
  <si>
    <t xml:space="preserve">Pedestal/Planar Removal, Filteration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</si>
</sst>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8" fillId="0" borderId="8" xfId="0" applyFont="1" applyBorder="1" applyAlignment="1"/>
    <xf numFmtId="0" fontId="8" fillId="0" borderId="1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9" fontId="2" fillId="3" borderId="0" xfId="1" applyFont="1" applyFill="1" applyBorder="1" applyAlignment="1">
      <alignment horizontal="left"/>
    </xf>
    <xf numFmtId="14" fontId="2" fillId="3" borderId="0" xfId="1" applyNumberFormat="1" applyFont="1" applyFill="1"/>
    <xf numFmtId="0" fontId="2" fillId="3" borderId="0" xfId="0" applyNumberFormat="1" applyFont="1" applyFill="1"/>
    <xf numFmtId="9" fontId="2" fillId="3" borderId="0" xfId="1" applyFont="1" applyFill="1"/>
    <xf numFmtId="0" fontId="2" fillId="0" borderId="0" xfId="0" applyFont="1" applyFill="1" applyAlignment="1">
      <alignment horizontal="left" indent="1"/>
    </xf>
    <xf numFmtId="164" fontId="9" fillId="0" borderId="0" xfId="0" applyNumberFormat="1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57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rgb="FFFF0000"/>
    <pageSetUpPr fitToPage="1"/>
  </sheetPr>
  <dimension ref="A1:DH83"/>
  <sheetViews>
    <sheetView showGridLines="0" tabSelected="1" zoomScaleNormal="100" workbookViewId="0">
      <pane ySplit="10" topLeftCell="A32" activePane="bottomLeft" state="frozen"/>
      <selection pane="bottomLeft" activeCell="F33" sqref="F33"/>
    </sheetView>
  </sheetViews>
  <sheetFormatPr defaultColWidth="11" defaultRowHeight="11.25" x14ac:dyDescent="0.2"/>
  <cols>
    <col min="1" max="1" width="4" style="7" bestFit="1" customWidth="1"/>
    <col min="2" max="2" width="43.140625" style="1" bestFit="1" customWidth="1"/>
    <col min="3" max="3" width="11.85546875" style="7" customWidth="1"/>
    <col min="4" max="4" width="6.85546875" style="2" bestFit="1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86" width="3" style="1" bestFit="1" customWidth="1"/>
    <col min="87" max="16384" width="11" style="1"/>
  </cols>
  <sheetData>
    <row r="1" spans="1:112" ht="15" x14ac:dyDescent="0.25">
      <c r="A1" s="52" t="s">
        <v>56</v>
      </c>
      <c r="B1" s="52"/>
      <c r="C1" s="53"/>
      <c r="D1" s="53"/>
      <c r="E1" s="54"/>
      <c r="G1" s="1">
        <v>0</v>
      </c>
    </row>
    <row r="2" spans="1:112" ht="12" x14ac:dyDescent="0.2">
      <c r="A2" s="55" t="s">
        <v>53</v>
      </c>
      <c r="B2" s="55"/>
      <c r="C2" s="50" t="s">
        <v>16</v>
      </c>
      <c r="D2" s="50"/>
      <c r="E2" s="51"/>
      <c r="G2" s="3">
        <f ca="1">TODAY()</f>
        <v>42688</v>
      </c>
    </row>
    <row r="3" spans="1:112" ht="12" x14ac:dyDescent="0.2">
      <c r="A3" s="55" t="s">
        <v>54</v>
      </c>
      <c r="B3" s="55"/>
      <c r="C3" s="50" t="s">
        <v>55</v>
      </c>
      <c r="D3" s="50"/>
      <c r="E3" s="51"/>
      <c r="G3" s="3"/>
    </row>
    <row r="4" spans="1:112" ht="10.5" customHeight="1" x14ac:dyDescent="0.2">
      <c r="A4" s="56" t="s">
        <v>49</v>
      </c>
      <c r="B4" s="56"/>
      <c r="C4" s="35">
        <v>42644</v>
      </c>
      <c r="D4" s="36"/>
      <c r="E4" s="37"/>
      <c r="G4" s="3"/>
    </row>
    <row r="5" spans="1:112" ht="12" x14ac:dyDescent="0.2">
      <c r="A5" s="57"/>
      <c r="B5" s="57"/>
      <c r="C5" s="26"/>
      <c r="D5" s="33"/>
      <c r="E5" s="26"/>
      <c r="G5" s="3"/>
    </row>
    <row r="6" spans="1:112" ht="12" x14ac:dyDescent="0.2">
      <c r="A6" s="57"/>
      <c r="B6" s="57"/>
      <c r="C6" s="34"/>
      <c r="D6" s="33"/>
      <c r="E6" s="26"/>
      <c r="G6" s="3"/>
    </row>
    <row r="7" spans="1:112" s="4" customFormat="1" ht="35.25" customHeight="1" x14ac:dyDescent="0.2">
      <c r="A7" s="48"/>
      <c r="B7" s="49"/>
      <c r="C7" s="49"/>
      <c r="D7" s="49"/>
      <c r="E7" s="49"/>
      <c r="F7" s="18"/>
      <c r="G7" s="15"/>
      <c r="H7" s="5">
        <f>C4+G1</f>
        <v>42644</v>
      </c>
      <c r="I7" s="6">
        <f>H7+1</f>
        <v>42645</v>
      </c>
      <c r="J7" s="6">
        <f t="shared" ref="J7:AM7" si="0">I7+1</f>
        <v>42646</v>
      </c>
      <c r="K7" s="6">
        <f t="shared" si="0"/>
        <v>42647</v>
      </c>
      <c r="L7" s="6">
        <f t="shared" si="0"/>
        <v>42648</v>
      </c>
      <c r="M7" s="6">
        <f t="shared" si="0"/>
        <v>42649</v>
      </c>
      <c r="N7" s="6">
        <f t="shared" si="0"/>
        <v>42650</v>
      </c>
      <c r="O7" s="6">
        <f t="shared" si="0"/>
        <v>42651</v>
      </c>
      <c r="P7" s="6">
        <f t="shared" si="0"/>
        <v>42652</v>
      </c>
      <c r="Q7" s="6">
        <f t="shared" si="0"/>
        <v>42653</v>
      </c>
      <c r="R7" s="6">
        <f t="shared" si="0"/>
        <v>42654</v>
      </c>
      <c r="S7" s="6">
        <f t="shared" si="0"/>
        <v>42655</v>
      </c>
      <c r="T7" s="6">
        <f t="shared" si="0"/>
        <v>42656</v>
      </c>
      <c r="U7" s="6">
        <f t="shared" si="0"/>
        <v>42657</v>
      </c>
      <c r="V7" s="6">
        <f t="shared" si="0"/>
        <v>42658</v>
      </c>
      <c r="W7" s="6">
        <f t="shared" si="0"/>
        <v>42659</v>
      </c>
      <c r="X7" s="6">
        <f t="shared" si="0"/>
        <v>42660</v>
      </c>
      <c r="Y7" s="6">
        <f t="shared" si="0"/>
        <v>42661</v>
      </c>
      <c r="Z7" s="6">
        <f t="shared" si="0"/>
        <v>42662</v>
      </c>
      <c r="AA7" s="6">
        <f t="shared" si="0"/>
        <v>42663</v>
      </c>
      <c r="AB7" s="6">
        <f t="shared" si="0"/>
        <v>42664</v>
      </c>
      <c r="AC7" s="6">
        <f t="shared" si="0"/>
        <v>42665</v>
      </c>
      <c r="AD7" s="6">
        <f t="shared" si="0"/>
        <v>42666</v>
      </c>
      <c r="AE7" s="6">
        <f t="shared" si="0"/>
        <v>42667</v>
      </c>
      <c r="AF7" s="6">
        <f t="shared" si="0"/>
        <v>42668</v>
      </c>
      <c r="AG7" s="6">
        <f t="shared" si="0"/>
        <v>42669</v>
      </c>
      <c r="AH7" s="6">
        <f t="shared" si="0"/>
        <v>42670</v>
      </c>
      <c r="AI7" s="6">
        <f t="shared" si="0"/>
        <v>42671</v>
      </c>
      <c r="AJ7" s="6">
        <f t="shared" si="0"/>
        <v>42672</v>
      </c>
      <c r="AK7" s="6">
        <f t="shared" si="0"/>
        <v>42673</v>
      </c>
      <c r="AL7" s="6">
        <f t="shared" si="0"/>
        <v>42674</v>
      </c>
      <c r="AM7" s="6">
        <f t="shared" si="0"/>
        <v>42675</v>
      </c>
      <c r="AN7" s="6">
        <f t="shared" ref="AN7" si="1">AM7+1</f>
        <v>42676</v>
      </c>
      <c r="AO7" s="6">
        <f t="shared" ref="AO7" si="2">AN7+1</f>
        <v>42677</v>
      </c>
      <c r="AP7" s="6">
        <f t="shared" ref="AP7" si="3">AO7+1</f>
        <v>42678</v>
      </c>
      <c r="AQ7" s="6">
        <f t="shared" ref="AQ7" si="4">AP7+1</f>
        <v>42679</v>
      </c>
      <c r="AR7" s="6">
        <f t="shared" ref="AR7" si="5">AQ7+1</f>
        <v>42680</v>
      </c>
      <c r="AS7" s="6">
        <f t="shared" ref="AS7" si="6">AR7+1</f>
        <v>42681</v>
      </c>
      <c r="AT7" s="6">
        <f t="shared" ref="AT7" si="7">AS7+1</f>
        <v>42682</v>
      </c>
      <c r="AU7" s="6">
        <f t="shared" ref="AU7" si="8">AT7+1</f>
        <v>42683</v>
      </c>
      <c r="AV7" s="6">
        <f t="shared" ref="AV7" si="9">AU7+1</f>
        <v>42684</v>
      </c>
      <c r="AW7" s="6">
        <f t="shared" ref="AW7" si="10">AV7+1</f>
        <v>42685</v>
      </c>
      <c r="AX7" s="6">
        <f t="shared" ref="AX7" si="11">AW7+1</f>
        <v>42686</v>
      </c>
      <c r="AY7" s="6">
        <f t="shared" ref="AY7" si="12">AX7+1</f>
        <v>42687</v>
      </c>
      <c r="AZ7" s="6">
        <f t="shared" ref="AZ7" si="13">AY7+1</f>
        <v>42688</v>
      </c>
      <c r="BA7" s="6">
        <f t="shared" ref="BA7" si="14">AZ7+1</f>
        <v>42689</v>
      </c>
      <c r="BB7" s="6">
        <f t="shared" ref="BB7" si="15">BA7+1</f>
        <v>42690</v>
      </c>
      <c r="BC7" s="6">
        <f t="shared" ref="BC7" si="16">BB7+1</f>
        <v>42691</v>
      </c>
      <c r="BD7" s="6">
        <f t="shared" ref="BD7" si="17">BC7+1</f>
        <v>42692</v>
      </c>
      <c r="BE7" s="6">
        <f t="shared" ref="BE7" si="18">BD7+1</f>
        <v>42693</v>
      </c>
      <c r="BF7" s="6">
        <f t="shared" ref="BF7" si="19">BE7+1</f>
        <v>42694</v>
      </c>
      <c r="BG7" s="6">
        <f t="shared" ref="BG7" si="20">BF7+1</f>
        <v>42695</v>
      </c>
      <c r="BH7" s="6">
        <f t="shared" ref="BH7" si="21">BG7+1</f>
        <v>42696</v>
      </c>
      <c r="BI7" s="6">
        <f t="shared" ref="BI7" si="22">BH7+1</f>
        <v>42697</v>
      </c>
      <c r="BJ7" s="6">
        <f t="shared" ref="BJ7" si="23">BI7+1</f>
        <v>42698</v>
      </c>
      <c r="BK7" s="6">
        <f t="shared" ref="BK7" si="24">BJ7+1</f>
        <v>42699</v>
      </c>
      <c r="BL7" s="6">
        <f t="shared" ref="BL7" si="25">BK7+1</f>
        <v>42700</v>
      </c>
      <c r="BM7" s="6">
        <f t="shared" ref="BM7" si="26">BL7+1</f>
        <v>42701</v>
      </c>
      <c r="BN7" s="6">
        <f t="shared" ref="BN7" si="27">BM7+1</f>
        <v>42702</v>
      </c>
      <c r="BO7" s="6">
        <f t="shared" ref="BO7" si="28">BN7+1</f>
        <v>42703</v>
      </c>
      <c r="BP7" s="6">
        <f t="shared" ref="BP7" si="29">BO7+1</f>
        <v>42704</v>
      </c>
      <c r="BQ7" s="6">
        <f t="shared" ref="BQ7" si="30">BP7+1</f>
        <v>42705</v>
      </c>
      <c r="BR7" s="6">
        <f t="shared" ref="BR7" si="31">BQ7+1</f>
        <v>42706</v>
      </c>
      <c r="BS7" s="6">
        <f t="shared" ref="BS7" si="32">BR7+1</f>
        <v>42707</v>
      </c>
      <c r="BT7" s="6">
        <f t="shared" ref="BT7" si="33">BS7+1</f>
        <v>42708</v>
      </c>
      <c r="BU7" s="6">
        <f t="shared" ref="BU7" si="34">BT7+1</f>
        <v>42709</v>
      </c>
      <c r="BV7" s="6">
        <f t="shared" ref="BV7" si="35">BU7+1</f>
        <v>42710</v>
      </c>
      <c r="BW7" s="6">
        <f t="shared" ref="BW7" si="36">BV7+1</f>
        <v>42711</v>
      </c>
      <c r="BX7" s="6">
        <f t="shared" ref="BX7" si="37">BW7+1</f>
        <v>42712</v>
      </c>
      <c r="BY7" s="6">
        <f t="shared" ref="BY7" si="38">BX7+1</f>
        <v>42713</v>
      </c>
      <c r="BZ7" s="6">
        <f t="shared" ref="BZ7" si="39">BY7+1</f>
        <v>42714</v>
      </c>
      <c r="CA7" s="6">
        <f t="shared" ref="CA7" si="40">BZ7+1</f>
        <v>42715</v>
      </c>
      <c r="CB7" s="6">
        <f t="shared" ref="CB7" si="41">CA7+1</f>
        <v>42716</v>
      </c>
      <c r="CC7" s="6">
        <f t="shared" ref="CC7" si="42">CB7+1</f>
        <v>42717</v>
      </c>
      <c r="CD7" s="6">
        <f t="shared" ref="CD7" si="43">CC7+1</f>
        <v>42718</v>
      </c>
      <c r="CE7" s="6">
        <f t="shared" ref="CE7" si="44">CD7+1</f>
        <v>42719</v>
      </c>
      <c r="CF7" s="6">
        <f t="shared" ref="CF7" si="45">CE7+1</f>
        <v>42720</v>
      </c>
      <c r="CG7" s="6">
        <f t="shared" ref="CG7" si="46">CF7+1</f>
        <v>42721</v>
      </c>
      <c r="CH7" s="6">
        <f t="shared" ref="CH7" si="47">CG7+1</f>
        <v>42722</v>
      </c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7" customFormat="1" ht="28.5" customHeight="1" x14ac:dyDescent="0.2">
      <c r="D8" s="8"/>
      <c r="F8" s="19"/>
      <c r="G8" s="16"/>
      <c r="H8" s="9" t="str">
        <f>"S "&amp;WEEKNUM(H7,2)</f>
        <v>S 40</v>
      </c>
      <c r="I8" s="9" t="str">
        <f t="shared" ref="I8" si="48">IF(I9="L","S "&amp;WEEKNUM(I7,2),"")</f>
        <v/>
      </c>
      <c r="J8" s="9" t="str">
        <f>IF(J9="L","S "&amp;WEEKNUM(J7,2),"")</f>
        <v>S 41</v>
      </c>
      <c r="K8" s="9" t="str">
        <f t="shared" ref="K8:AM8" si="49">IF(K9="L","S "&amp;WEEKNUM(K7,2),"")</f>
        <v/>
      </c>
      <c r="L8" s="9" t="str">
        <f t="shared" si="49"/>
        <v/>
      </c>
      <c r="M8" s="9" t="str">
        <f t="shared" si="49"/>
        <v/>
      </c>
      <c r="N8" s="9" t="str">
        <f t="shared" si="49"/>
        <v/>
      </c>
      <c r="O8" s="9" t="str">
        <f t="shared" si="49"/>
        <v/>
      </c>
      <c r="P8" s="9" t="str">
        <f t="shared" si="49"/>
        <v/>
      </c>
      <c r="Q8" s="9" t="str">
        <f>IF(Q9="L","S "&amp;WEEKNUM(Q7,2),"")</f>
        <v>S 42</v>
      </c>
      <c r="R8" s="9" t="str">
        <f t="shared" si="49"/>
        <v/>
      </c>
      <c r="S8" s="9" t="str">
        <f t="shared" si="49"/>
        <v/>
      </c>
      <c r="T8" s="9" t="str">
        <f t="shared" si="49"/>
        <v/>
      </c>
      <c r="U8" s="9" t="str">
        <f t="shared" si="49"/>
        <v/>
      </c>
      <c r="V8" s="9" t="str">
        <f t="shared" si="49"/>
        <v/>
      </c>
      <c r="W8" s="9" t="str">
        <f t="shared" si="49"/>
        <v/>
      </c>
      <c r="X8" s="9" t="str">
        <f t="shared" si="49"/>
        <v>S 43</v>
      </c>
      <c r="Y8" s="9" t="str">
        <f t="shared" si="49"/>
        <v/>
      </c>
      <c r="Z8" s="9" t="str">
        <f t="shared" si="49"/>
        <v/>
      </c>
      <c r="AA8" s="9" t="str">
        <f t="shared" si="49"/>
        <v/>
      </c>
      <c r="AB8" s="9" t="str">
        <f t="shared" si="49"/>
        <v/>
      </c>
      <c r="AC8" s="9" t="str">
        <f t="shared" si="49"/>
        <v/>
      </c>
      <c r="AD8" s="9" t="str">
        <f t="shared" si="49"/>
        <v/>
      </c>
      <c r="AE8" s="9" t="str">
        <f t="shared" si="49"/>
        <v>S 44</v>
      </c>
      <c r="AF8" s="9" t="str">
        <f t="shared" si="49"/>
        <v/>
      </c>
      <c r="AG8" s="9" t="str">
        <f t="shared" si="49"/>
        <v/>
      </c>
      <c r="AH8" s="9" t="str">
        <f t="shared" si="49"/>
        <v/>
      </c>
      <c r="AI8" s="9" t="str">
        <f t="shared" si="49"/>
        <v/>
      </c>
      <c r="AJ8" s="9" t="str">
        <f t="shared" si="49"/>
        <v/>
      </c>
      <c r="AK8" s="9" t="str">
        <f t="shared" si="49"/>
        <v/>
      </c>
      <c r="AL8" s="9" t="str">
        <f t="shared" si="49"/>
        <v>S 45</v>
      </c>
      <c r="AM8" s="9" t="str">
        <f t="shared" si="49"/>
        <v/>
      </c>
      <c r="AN8" s="9" t="str">
        <f t="shared" ref="AN8:BW8" si="50">IF(AN9="L","S "&amp;WEEKNUM(AN7,2),"")</f>
        <v/>
      </c>
      <c r="AO8" s="9" t="str">
        <f t="shared" si="50"/>
        <v/>
      </c>
      <c r="AP8" s="9" t="str">
        <f t="shared" si="50"/>
        <v/>
      </c>
      <c r="AQ8" s="9" t="str">
        <f t="shared" si="50"/>
        <v/>
      </c>
      <c r="AR8" s="9" t="str">
        <f t="shared" si="50"/>
        <v/>
      </c>
      <c r="AS8" s="9" t="str">
        <f t="shared" si="50"/>
        <v>S 46</v>
      </c>
      <c r="AT8" s="9" t="str">
        <f t="shared" si="50"/>
        <v/>
      </c>
      <c r="AU8" s="9" t="str">
        <f t="shared" si="50"/>
        <v/>
      </c>
      <c r="AV8" s="9" t="str">
        <f t="shared" si="50"/>
        <v/>
      </c>
      <c r="AW8" s="9" t="str">
        <f t="shared" si="50"/>
        <v/>
      </c>
      <c r="AX8" s="9" t="str">
        <f t="shared" si="50"/>
        <v/>
      </c>
      <c r="AY8" s="9" t="str">
        <f t="shared" si="50"/>
        <v/>
      </c>
      <c r="AZ8" s="9" t="str">
        <f t="shared" si="50"/>
        <v>S 47</v>
      </c>
      <c r="BA8" s="9" t="str">
        <f t="shared" si="50"/>
        <v/>
      </c>
      <c r="BB8" s="9" t="str">
        <f t="shared" si="50"/>
        <v/>
      </c>
      <c r="BC8" s="9" t="str">
        <f t="shared" si="50"/>
        <v/>
      </c>
      <c r="BD8" s="9" t="str">
        <f t="shared" si="50"/>
        <v/>
      </c>
      <c r="BE8" s="9" t="str">
        <f t="shared" si="50"/>
        <v/>
      </c>
      <c r="BF8" s="9" t="str">
        <f t="shared" si="50"/>
        <v/>
      </c>
      <c r="BG8" s="9" t="str">
        <f t="shared" si="50"/>
        <v>S 48</v>
      </c>
      <c r="BH8" s="9" t="str">
        <f t="shared" si="50"/>
        <v/>
      </c>
      <c r="BI8" s="9" t="str">
        <f t="shared" si="50"/>
        <v/>
      </c>
      <c r="BJ8" s="9" t="str">
        <f t="shared" si="50"/>
        <v/>
      </c>
      <c r="BK8" s="9" t="str">
        <f t="shared" si="50"/>
        <v/>
      </c>
      <c r="BL8" s="9" t="str">
        <f t="shared" si="50"/>
        <v/>
      </c>
      <c r="BM8" s="9" t="str">
        <f t="shared" si="50"/>
        <v/>
      </c>
      <c r="BN8" s="9" t="str">
        <f t="shared" si="50"/>
        <v>S 49</v>
      </c>
      <c r="BO8" s="9" t="str">
        <f t="shared" si="50"/>
        <v/>
      </c>
      <c r="BP8" s="9" t="str">
        <f t="shared" si="50"/>
        <v/>
      </c>
      <c r="BQ8" s="9" t="str">
        <f t="shared" si="50"/>
        <v/>
      </c>
      <c r="BR8" s="9" t="str">
        <f t="shared" si="50"/>
        <v/>
      </c>
      <c r="BS8" s="9" t="str">
        <f t="shared" si="50"/>
        <v/>
      </c>
      <c r="BT8" s="9" t="str">
        <f t="shared" si="50"/>
        <v/>
      </c>
      <c r="BU8" s="9" t="str">
        <f t="shared" si="50"/>
        <v>S 50</v>
      </c>
      <c r="BV8" s="9" t="str">
        <f t="shared" si="50"/>
        <v/>
      </c>
      <c r="BW8" s="9" t="str">
        <f t="shared" si="50"/>
        <v/>
      </c>
      <c r="BX8" s="9" t="str">
        <f t="shared" ref="BX8:CH8" si="51">IF(BX9="L","S "&amp;WEEKNUM(BX7,2),"")</f>
        <v/>
      </c>
      <c r="BY8" s="9" t="str">
        <f t="shared" si="51"/>
        <v/>
      </c>
      <c r="BZ8" s="9" t="str">
        <f t="shared" si="51"/>
        <v/>
      </c>
      <c r="CA8" s="9" t="str">
        <f t="shared" si="51"/>
        <v/>
      </c>
      <c r="CB8" s="9" t="str">
        <f t="shared" si="51"/>
        <v>S 51</v>
      </c>
      <c r="CC8" s="9" t="str">
        <f t="shared" si="51"/>
        <v/>
      </c>
      <c r="CD8" s="9" t="str">
        <f t="shared" si="51"/>
        <v/>
      </c>
      <c r="CE8" s="9" t="str">
        <f t="shared" si="51"/>
        <v/>
      </c>
      <c r="CF8" s="9" t="str">
        <f t="shared" si="51"/>
        <v/>
      </c>
      <c r="CG8" s="9" t="str">
        <f t="shared" si="51"/>
        <v/>
      </c>
      <c r="CH8" s="9" t="str">
        <f t="shared" si="51"/>
        <v/>
      </c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2" customFormat="1" ht="12.95" customHeight="1" x14ac:dyDescent="0.2">
      <c r="A9" s="8"/>
      <c r="B9" s="59" t="s">
        <v>48</v>
      </c>
      <c r="C9" s="59" t="s">
        <v>49</v>
      </c>
      <c r="D9" s="60" t="s">
        <v>50</v>
      </c>
      <c r="E9" s="59" t="s">
        <v>51</v>
      </c>
      <c r="F9" s="58" t="s">
        <v>52</v>
      </c>
      <c r="G9" s="17"/>
      <c r="H9" s="10" t="str">
        <f t="shared" ref="H9:I9" si="52">VLOOKUP(WEEKDAY(H7,2),semaine,2,FALSE)</f>
        <v>S</v>
      </c>
      <c r="I9" s="10" t="str">
        <f t="shared" si="52"/>
        <v>D</v>
      </c>
      <c r="J9" s="10" t="str">
        <f t="shared" ref="J9:AM9" si="53">VLOOKUP(WEEKDAY(J7,2),semaine,2,FALSE)</f>
        <v>L</v>
      </c>
      <c r="K9" s="10" t="str">
        <f t="shared" si="53"/>
        <v>M</v>
      </c>
      <c r="L9" s="10" t="str">
        <f t="shared" si="53"/>
        <v>M</v>
      </c>
      <c r="M9" s="10" t="str">
        <f t="shared" si="53"/>
        <v>J</v>
      </c>
      <c r="N9" s="10" t="str">
        <f t="shared" si="53"/>
        <v>V</v>
      </c>
      <c r="O9" s="10" t="str">
        <f t="shared" si="53"/>
        <v>S</v>
      </c>
      <c r="P9" s="10" t="str">
        <f t="shared" si="53"/>
        <v>D</v>
      </c>
      <c r="Q9" s="10" t="str">
        <f t="shared" si="53"/>
        <v>L</v>
      </c>
      <c r="R9" s="10" t="str">
        <f t="shared" si="53"/>
        <v>M</v>
      </c>
      <c r="S9" s="10" t="str">
        <f t="shared" si="53"/>
        <v>M</v>
      </c>
      <c r="T9" s="10" t="str">
        <f t="shared" si="53"/>
        <v>J</v>
      </c>
      <c r="U9" s="10" t="str">
        <f t="shared" si="53"/>
        <v>V</v>
      </c>
      <c r="V9" s="10" t="str">
        <f t="shared" si="53"/>
        <v>S</v>
      </c>
      <c r="W9" s="10" t="str">
        <f t="shared" si="53"/>
        <v>D</v>
      </c>
      <c r="X9" s="10" t="str">
        <f t="shared" si="53"/>
        <v>L</v>
      </c>
      <c r="Y9" s="10" t="str">
        <f t="shared" si="53"/>
        <v>M</v>
      </c>
      <c r="Z9" s="10" t="str">
        <f t="shared" si="53"/>
        <v>M</v>
      </c>
      <c r="AA9" s="10" t="str">
        <f t="shared" si="53"/>
        <v>J</v>
      </c>
      <c r="AB9" s="10" t="str">
        <f t="shared" si="53"/>
        <v>V</v>
      </c>
      <c r="AC9" s="10" t="str">
        <f t="shared" si="53"/>
        <v>S</v>
      </c>
      <c r="AD9" s="10" t="str">
        <f t="shared" si="53"/>
        <v>D</v>
      </c>
      <c r="AE9" s="10" t="str">
        <f t="shared" si="53"/>
        <v>L</v>
      </c>
      <c r="AF9" s="10" t="str">
        <f t="shared" si="53"/>
        <v>M</v>
      </c>
      <c r="AG9" s="10" t="str">
        <f t="shared" si="53"/>
        <v>M</v>
      </c>
      <c r="AH9" s="10" t="str">
        <f t="shared" si="53"/>
        <v>J</v>
      </c>
      <c r="AI9" s="10" t="str">
        <f t="shared" si="53"/>
        <v>V</v>
      </c>
      <c r="AJ9" s="10" t="str">
        <f t="shared" si="53"/>
        <v>S</v>
      </c>
      <c r="AK9" s="10" t="str">
        <f t="shared" si="53"/>
        <v>D</v>
      </c>
      <c r="AL9" s="10" t="str">
        <f t="shared" si="53"/>
        <v>L</v>
      </c>
      <c r="AM9" s="10" t="str">
        <f t="shared" si="53"/>
        <v>M</v>
      </c>
      <c r="AN9" s="10" t="str">
        <f t="shared" ref="AN9:BW9" si="54">VLOOKUP(WEEKDAY(AN7,2),semaine,2,FALSE)</f>
        <v>M</v>
      </c>
      <c r="AO9" s="10" t="str">
        <f t="shared" si="54"/>
        <v>J</v>
      </c>
      <c r="AP9" s="10" t="str">
        <f t="shared" si="54"/>
        <v>V</v>
      </c>
      <c r="AQ9" s="10" t="str">
        <f t="shared" si="54"/>
        <v>S</v>
      </c>
      <c r="AR9" s="10" t="str">
        <f t="shared" si="54"/>
        <v>D</v>
      </c>
      <c r="AS9" s="10" t="str">
        <f t="shared" si="54"/>
        <v>L</v>
      </c>
      <c r="AT9" s="10" t="str">
        <f t="shared" si="54"/>
        <v>M</v>
      </c>
      <c r="AU9" s="10" t="str">
        <f t="shared" si="54"/>
        <v>M</v>
      </c>
      <c r="AV9" s="10" t="str">
        <f t="shared" si="54"/>
        <v>J</v>
      </c>
      <c r="AW9" s="10" t="str">
        <f t="shared" si="54"/>
        <v>V</v>
      </c>
      <c r="AX9" s="10" t="str">
        <f t="shared" si="54"/>
        <v>S</v>
      </c>
      <c r="AY9" s="10" t="str">
        <f t="shared" si="54"/>
        <v>D</v>
      </c>
      <c r="AZ9" s="10" t="str">
        <f t="shared" si="54"/>
        <v>L</v>
      </c>
      <c r="BA9" s="10" t="str">
        <f t="shared" si="54"/>
        <v>M</v>
      </c>
      <c r="BB9" s="10" t="str">
        <f t="shared" si="54"/>
        <v>M</v>
      </c>
      <c r="BC9" s="10" t="str">
        <f t="shared" si="54"/>
        <v>J</v>
      </c>
      <c r="BD9" s="10" t="str">
        <f t="shared" si="54"/>
        <v>V</v>
      </c>
      <c r="BE9" s="10" t="str">
        <f t="shared" si="54"/>
        <v>S</v>
      </c>
      <c r="BF9" s="10" t="str">
        <f t="shared" si="54"/>
        <v>D</v>
      </c>
      <c r="BG9" s="10" t="str">
        <f t="shared" si="54"/>
        <v>L</v>
      </c>
      <c r="BH9" s="10" t="str">
        <f t="shared" si="54"/>
        <v>M</v>
      </c>
      <c r="BI9" s="10" t="str">
        <f t="shared" si="54"/>
        <v>M</v>
      </c>
      <c r="BJ9" s="10" t="str">
        <f t="shared" si="54"/>
        <v>J</v>
      </c>
      <c r="BK9" s="10" t="str">
        <f t="shared" si="54"/>
        <v>V</v>
      </c>
      <c r="BL9" s="10" t="str">
        <f t="shared" si="54"/>
        <v>S</v>
      </c>
      <c r="BM9" s="10" t="str">
        <f t="shared" si="54"/>
        <v>D</v>
      </c>
      <c r="BN9" s="10" t="str">
        <f t="shared" si="54"/>
        <v>L</v>
      </c>
      <c r="BO9" s="10" t="str">
        <f t="shared" si="54"/>
        <v>M</v>
      </c>
      <c r="BP9" s="10" t="str">
        <f t="shared" si="54"/>
        <v>M</v>
      </c>
      <c r="BQ9" s="10" t="str">
        <f t="shared" si="54"/>
        <v>J</v>
      </c>
      <c r="BR9" s="10" t="str">
        <f t="shared" si="54"/>
        <v>V</v>
      </c>
      <c r="BS9" s="10" t="str">
        <f t="shared" si="54"/>
        <v>S</v>
      </c>
      <c r="BT9" s="10" t="str">
        <f t="shared" si="54"/>
        <v>D</v>
      </c>
      <c r="BU9" s="10" t="str">
        <f t="shared" si="54"/>
        <v>L</v>
      </c>
      <c r="BV9" s="10" t="str">
        <f t="shared" si="54"/>
        <v>M</v>
      </c>
      <c r="BW9" s="10" t="str">
        <f t="shared" si="54"/>
        <v>M</v>
      </c>
      <c r="BX9" s="10" t="str">
        <f t="shared" ref="BX9:CH9" si="55">VLOOKUP(WEEKDAY(BX7,2),semaine,2,FALSE)</f>
        <v>J</v>
      </c>
      <c r="BY9" s="10" t="str">
        <f t="shared" si="55"/>
        <v>V</v>
      </c>
      <c r="BZ9" s="10" t="str">
        <f t="shared" si="55"/>
        <v>S</v>
      </c>
      <c r="CA9" s="10" t="str">
        <f t="shared" si="55"/>
        <v>D</v>
      </c>
      <c r="CB9" s="10" t="str">
        <f t="shared" si="55"/>
        <v>L</v>
      </c>
      <c r="CC9" s="10" t="str">
        <f t="shared" si="55"/>
        <v>M</v>
      </c>
      <c r="CD9" s="10" t="str">
        <f t="shared" si="55"/>
        <v>M</v>
      </c>
      <c r="CE9" s="10" t="str">
        <f t="shared" si="55"/>
        <v>J</v>
      </c>
      <c r="CF9" s="10" t="str">
        <f t="shared" si="55"/>
        <v>V</v>
      </c>
      <c r="CG9" s="10" t="str">
        <f t="shared" si="55"/>
        <v>S</v>
      </c>
      <c r="CH9" s="10" t="str">
        <f t="shared" si="55"/>
        <v>D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2" s="2" customFormat="1" ht="12.95" customHeight="1" x14ac:dyDescent="0.2">
      <c r="A10" s="8"/>
      <c r="B10" s="59"/>
      <c r="C10" s="59"/>
      <c r="D10" s="60"/>
      <c r="E10" s="59"/>
      <c r="F10" s="58"/>
      <c r="G10" s="17"/>
      <c r="H10" s="10">
        <f>DAY(H7)</f>
        <v>1</v>
      </c>
      <c r="I10" s="10">
        <f t="shared" ref="I10" si="56">DAY(I7)</f>
        <v>2</v>
      </c>
      <c r="J10" s="10">
        <f t="shared" ref="J10:AM10" si="57">DAY(J7)</f>
        <v>3</v>
      </c>
      <c r="K10" s="10">
        <f t="shared" si="57"/>
        <v>4</v>
      </c>
      <c r="L10" s="10">
        <f t="shared" si="57"/>
        <v>5</v>
      </c>
      <c r="M10" s="10">
        <f t="shared" si="57"/>
        <v>6</v>
      </c>
      <c r="N10" s="10">
        <f t="shared" si="57"/>
        <v>7</v>
      </c>
      <c r="O10" s="10">
        <f t="shared" si="57"/>
        <v>8</v>
      </c>
      <c r="P10" s="10">
        <f t="shared" si="57"/>
        <v>9</v>
      </c>
      <c r="Q10" s="10">
        <f t="shared" si="57"/>
        <v>10</v>
      </c>
      <c r="R10" s="10">
        <f t="shared" si="57"/>
        <v>11</v>
      </c>
      <c r="S10" s="10">
        <f t="shared" si="57"/>
        <v>12</v>
      </c>
      <c r="T10" s="10">
        <f t="shared" si="57"/>
        <v>13</v>
      </c>
      <c r="U10" s="10">
        <f t="shared" si="57"/>
        <v>14</v>
      </c>
      <c r="V10" s="10">
        <f t="shared" si="57"/>
        <v>15</v>
      </c>
      <c r="W10" s="10">
        <f t="shared" si="57"/>
        <v>16</v>
      </c>
      <c r="X10" s="10">
        <f t="shared" si="57"/>
        <v>17</v>
      </c>
      <c r="Y10" s="10">
        <f t="shared" si="57"/>
        <v>18</v>
      </c>
      <c r="Z10" s="10">
        <f t="shared" si="57"/>
        <v>19</v>
      </c>
      <c r="AA10" s="10">
        <f t="shared" si="57"/>
        <v>20</v>
      </c>
      <c r="AB10" s="10">
        <f t="shared" si="57"/>
        <v>21</v>
      </c>
      <c r="AC10" s="10">
        <f t="shared" si="57"/>
        <v>22</v>
      </c>
      <c r="AD10" s="10">
        <f t="shared" si="57"/>
        <v>23</v>
      </c>
      <c r="AE10" s="10">
        <f t="shared" si="57"/>
        <v>24</v>
      </c>
      <c r="AF10" s="10">
        <f t="shared" si="57"/>
        <v>25</v>
      </c>
      <c r="AG10" s="10">
        <f t="shared" si="57"/>
        <v>26</v>
      </c>
      <c r="AH10" s="10">
        <f t="shared" si="57"/>
        <v>27</v>
      </c>
      <c r="AI10" s="10">
        <f t="shared" si="57"/>
        <v>28</v>
      </c>
      <c r="AJ10" s="10">
        <f t="shared" si="57"/>
        <v>29</v>
      </c>
      <c r="AK10" s="10">
        <f t="shared" si="57"/>
        <v>30</v>
      </c>
      <c r="AL10" s="10">
        <f t="shared" si="57"/>
        <v>31</v>
      </c>
      <c r="AM10" s="10">
        <f t="shared" si="57"/>
        <v>1</v>
      </c>
      <c r="AN10" s="10">
        <f t="shared" ref="AN10:BW10" si="58">DAY(AN7)</f>
        <v>2</v>
      </c>
      <c r="AO10" s="10">
        <f t="shared" si="58"/>
        <v>3</v>
      </c>
      <c r="AP10" s="10">
        <f t="shared" si="58"/>
        <v>4</v>
      </c>
      <c r="AQ10" s="10">
        <f t="shared" si="58"/>
        <v>5</v>
      </c>
      <c r="AR10" s="10">
        <f t="shared" si="58"/>
        <v>6</v>
      </c>
      <c r="AS10" s="10">
        <f t="shared" si="58"/>
        <v>7</v>
      </c>
      <c r="AT10" s="10">
        <f t="shared" si="58"/>
        <v>8</v>
      </c>
      <c r="AU10" s="10">
        <f t="shared" si="58"/>
        <v>9</v>
      </c>
      <c r="AV10" s="10">
        <f t="shared" si="58"/>
        <v>10</v>
      </c>
      <c r="AW10" s="10">
        <f t="shared" si="58"/>
        <v>11</v>
      </c>
      <c r="AX10" s="10">
        <f t="shared" si="58"/>
        <v>12</v>
      </c>
      <c r="AY10" s="10">
        <f t="shared" si="58"/>
        <v>13</v>
      </c>
      <c r="AZ10" s="10">
        <f t="shared" si="58"/>
        <v>14</v>
      </c>
      <c r="BA10" s="10">
        <f t="shared" si="58"/>
        <v>15</v>
      </c>
      <c r="BB10" s="10">
        <f t="shared" si="58"/>
        <v>16</v>
      </c>
      <c r="BC10" s="10">
        <f t="shared" si="58"/>
        <v>17</v>
      </c>
      <c r="BD10" s="10">
        <f t="shared" si="58"/>
        <v>18</v>
      </c>
      <c r="BE10" s="10">
        <f t="shared" si="58"/>
        <v>19</v>
      </c>
      <c r="BF10" s="10">
        <f t="shared" si="58"/>
        <v>20</v>
      </c>
      <c r="BG10" s="10">
        <f t="shared" si="58"/>
        <v>21</v>
      </c>
      <c r="BH10" s="10">
        <f t="shared" si="58"/>
        <v>22</v>
      </c>
      <c r="BI10" s="10">
        <f t="shared" si="58"/>
        <v>23</v>
      </c>
      <c r="BJ10" s="10">
        <f t="shared" si="58"/>
        <v>24</v>
      </c>
      <c r="BK10" s="10">
        <f t="shared" si="58"/>
        <v>25</v>
      </c>
      <c r="BL10" s="10">
        <f t="shared" si="58"/>
        <v>26</v>
      </c>
      <c r="BM10" s="10">
        <f t="shared" si="58"/>
        <v>27</v>
      </c>
      <c r="BN10" s="10">
        <f t="shared" si="58"/>
        <v>28</v>
      </c>
      <c r="BO10" s="10">
        <f t="shared" si="58"/>
        <v>29</v>
      </c>
      <c r="BP10" s="10">
        <f t="shared" si="58"/>
        <v>30</v>
      </c>
      <c r="BQ10" s="10">
        <f t="shared" si="58"/>
        <v>1</v>
      </c>
      <c r="BR10" s="10">
        <f t="shared" si="58"/>
        <v>2</v>
      </c>
      <c r="BS10" s="10">
        <f t="shared" si="58"/>
        <v>3</v>
      </c>
      <c r="BT10" s="10">
        <f t="shared" si="58"/>
        <v>4</v>
      </c>
      <c r="BU10" s="10">
        <f t="shared" si="58"/>
        <v>5</v>
      </c>
      <c r="BV10" s="10">
        <f t="shared" si="58"/>
        <v>6</v>
      </c>
      <c r="BW10" s="10">
        <f t="shared" si="58"/>
        <v>7</v>
      </c>
      <c r="BX10" s="10">
        <f t="shared" ref="BX10:CH10" si="59">DAY(BX7)</f>
        <v>8</v>
      </c>
      <c r="BY10" s="10">
        <f t="shared" si="59"/>
        <v>9</v>
      </c>
      <c r="BZ10" s="10">
        <f t="shared" si="59"/>
        <v>10</v>
      </c>
      <c r="CA10" s="10">
        <f t="shared" si="59"/>
        <v>11</v>
      </c>
      <c r="CB10" s="10">
        <f t="shared" si="59"/>
        <v>12</v>
      </c>
      <c r="CC10" s="10">
        <f t="shared" si="59"/>
        <v>13</v>
      </c>
      <c r="CD10" s="10">
        <f t="shared" si="59"/>
        <v>14</v>
      </c>
      <c r="CE10" s="10">
        <f t="shared" si="59"/>
        <v>15</v>
      </c>
      <c r="CF10" s="10">
        <f t="shared" si="59"/>
        <v>16</v>
      </c>
      <c r="CG10" s="10">
        <f t="shared" si="59"/>
        <v>17</v>
      </c>
      <c r="CH10" s="10">
        <f t="shared" si="59"/>
        <v>18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2" s="2" customFormat="1" ht="12.95" customHeight="1" x14ac:dyDescent="0.2">
      <c r="A11" s="21">
        <v>1</v>
      </c>
      <c r="B11" s="22" t="s">
        <v>17</v>
      </c>
      <c r="C11" s="21"/>
      <c r="D11" s="23"/>
      <c r="E11" s="21"/>
      <c r="F11" s="27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112" ht="12.95" customHeight="1" x14ac:dyDescent="0.2">
      <c r="A12" s="7" t="s">
        <v>6</v>
      </c>
      <c r="B12" s="11" t="s">
        <v>18</v>
      </c>
      <c r="C12" s="30">
        <v>42644</v>
      </c>
      <c r="D12" s="12">
        <v>7</v>
      </c>
      <c r="E12" s="29">
        <f>IF(B12="","",IF($C$5="OUI",WORKDAY(C12,IF(WEEKDAY(C12,2)&gt;=6,D12,D12-1)),C12+D12-1))</f>
        <v>42650</v>
      </c>
      <c r="F12" s="28">
        <v>1</v>
      </c>
      <c r="G12" s="20">
        <f t="shared" ref="G12:G18" si="60">C12+F12*(E12-C12)</f>
        <v>42650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112" ht="12.95" customHeight="1" x14ac:dyDescent="0.2">
      <c r="A13" s="7" t="s">
        <v>7</v>
      </c>
      <c r="B13" s="11" t="s">
        <v>19</v>
      </c>
      <c r="C13" s="30">
        <v>42651</v>
      </c>
      <c r="D13" s="13">
        <v>14</v>
      </c>
      <c r="E13" s="29">
        <f>IF(B13="","",IF($C$5="OUI",WORKDAY(C13,IF(WEEKDAY(C13,2)&gt;=6,D13,D13-1)),C13+D13-1))</f>
        <v>42664</v>
      </c>
      <c r="F13" s="28">
        <v>1</v>
      </c>
      <c r="G13" s="20">
        <f t="shared" si="60"/>
        <v>42664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112" ht="12.95" customHeight="1" x14ac:dyDescent="0.2">
      <c r="A14" s="7" t="s">
        <v>8</v>
      </c>
      <c r="B14" s="11" t="s">
        <v>20</v>
      </c>
      <c r="C14" s="30">
        <v>42651</v>
      </c>
      <c r="D14" s="13">
        <v>14</v>
      </c>
      <c r="E14" s="29">
        <f>IF(B14="","",IF($C$5="OUI",WORKDAY(C14,IF(WEEKDAY(C14,2)&gt;=6,D14,D14-1)),C14+D14-1))</f>
        <v>42664</v>
      </c>
      <c r="F14" s="28">
        <v>1</v>
      </c>
      <c r="G14" s="20">
        <f t="shared" si="60"/>
        <v>42664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112" s="2" customFormat="1" ht="12.95" customHeight="1" x14ac:dyDescent="0.2">
      <c r="A15" s="21">
        <v>2</v>
      </c>
      <c r="B15" s="22" t="s">
        <v>21</v>
      </c>
      <c r="C15" s="21"/>
      <c r="D15" s="23"/>
      <c r="E15" s="21"/>
      <c r="F15" s="27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spans="1:112" ht="12.95" customHeight="1" x14ac:dyDescent="0.2">
      <c r="A16" s="7" t="s">
        <v>11</v>
      </c>
      <c r="B16" s="11" t="s">
        <v>22</v>
      </c>
      <c r="C16" s="30">
        <v>42651</v>
      </c>
      <c r="D16" s="13">
        <v>8</v>
      </c>
      <c r="E16" s="29">
        <f>IF(B16="","",IF($C$5="OUI",WORKDAY(C16,IF(WEEKDAY(C16,2)&gt;=6,D16,D16-1)),C16+D16-1))</f>
        <v>42658</v>
      </c>
      <c r="F16" s="19">
        <v>1</v>
      </c>
      <c r="G16" s="20">
        <f t="shared" si="60"/>
        <v>42658</v>
      </c>
    </row>
    <row r="17" spans="1:86" ht="12.95" customHeight="1" x14ac:dyDescent="0.2">
      <c r="A17" s="7" t="s">
        <v>12</v>
      </c>
      <c r="B17" s="11" t="s">
        <v>23</v>
      </c>
      <c r="C17" s="30">
        <v>42651</v>
      </c>
      <c r="D17" s="13">
        <v>8</v>
      </c>
      <c r="E17" s="29">
        <f>IF(B17="","",IF($C$5="OUI",WORKDAY(C17,IF(WEEKDAY(C17,2)&gt;=6,D17,D17-1)),C17+D17-1))</f>
        <v>42658</v>
      </c>
      <c r="F17" s="19">
        <v>1</v>
      </c>
      <c r="G17" s="20">
        <f t="shared" si="60"/>
        <v>42658</v>
      </c>
    </row>
    <row r="18" spans="1:86" ht="12.95" customHeight="1" x14ac:dyDescent="0.2">
      <c r="A18" s="7" t="s">
        <v>13</v>
      </c>
      <c r="B18" s="11" t="s">
        <v>57</v>
      </c>
      <c r="C18" s="30">
        <v>42651</v>
      </c>
      <c r="D18" s="13">
        <v>8</v>
      </c>
      <c r="E18" s="29">
        <f>IF(B18="","",IF($C$5="OUI",WORKDAY(C18,IF(WEEKDAY(C18,2)&gt;=6,D18,D18-1)),C18+D18-1))</f>
        <v>42658</v>
      </c>
      <c r="F18" s="19">
        <v>1</v>
      </c>
      <c r="G18" s="20">
        <f t="shared" si="60"/>
        <v>42658</v>
      </c>
    </row>
    <row r="19" spans="1:86" s="2" customFormat="1" ht="12.95" customHeight="1" x14ac:dyDescent="0.2">
      <c r="A19" s="21">
        <v>3</v>
      </c>
      <c r="B19" s="22" t="s">
        <v>46</v>
      </c>
      <c r="C19" s="21"/>
      <c r="D19" s="23"/>
      <c r="E19" s="21"/>
      <c r="F19" s="27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spans="1:86" ht="12.95" customHeight="1" x14ac:dyDescent="0.2">
      <c r="A20" s="7" t="s">
        <v>14</v>
      </c>
      <c r="B20" s="11" t="s">
        <v>47</v>
      </c>
      <c r="C20" s="30">
        <v>42659</v>
      </c>
      <c r="D20" s="13">
        <v>10</v>
      </c>
      <c r="E20" s="29">
        <f>IF(B20="","",IF($C$5="OUI",WORKDAY(C20,IF(WEEKDAY(C20,2)&gt;=6,D20,D20-1)),C20+D20-1))</f>
        <v>42668</v>
      </c>
      <c r="F20" s="19">
        <v>1</v>
      </c>
      <c r="G20" s="20">
        <f t="shared" ref="G20:G21" si="61">C20+F20*(E20-C20)</f>
        <v>42668</v>
      </c>
    </row>
    <row r="21" spans="1:86" ht="12.95" customHeight="1" x14ac:dyDescent="0.2">
      <c r="A21" s="7" t="s">
        <v>15</v>
      </c>
      <c r="B21" s="11" t="s">
        <v>58</v>
      </c>
      <c r="C21" s="30">
        <v>42660</v>
      </c>
      <c r="D21" s="13">
        <v>20</v>
      </c>
      <c r="E21" s="29">
        <f>IF(B21="","",IF($C$5="OUI",WORKDAY(C21,IF(WEEKDAY(C21,2)&gt;=6,D21,D21-1)),C21+D21-1))</f>
        <v>42679</v>
      </c>
      <c r="F21" s="19">
        <v>0.95</v>
      </c>
      <c r="G21" s="20">
        <f t="shared" si="61"/>
        <v>42678.05</v>
      </c>
    </row>
    <row r="22" spans="1:86" s="2" customFormat="1" ht="12.95" customHeight="1" x14ac:dyDescent="0.2">
      <c r="A22" s="21">
        <v>4</v>
      </c>
      <c r="B22" s="22" t="s">
        <v>24</v>
      </c>
      <c r="C22" s="21"/>
      <c r="D22" s="23"/>
      <c r="E22" s="21"/>
      <c r="F22" s="27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spans="1:86" ht="12.95" customHeight="1" x14ac:dyDescent="0.2">
      <c r="A23" s="7">
        <v>4.0999999999999996</v>
      </c>
      <c r="B23" s="11" t="s">
        <v>25</v>
      </c>
      <c r="C23" s="30">
        <v>42664</v>
      </c>
      <c r="D23" s="13">
        <v>10</v>
      </c>
      <c r="E23" s="29">
        <f>IF(B23="","",IF($C$5="OUI",WORKDAY(C23,IF(WEEKDAY(C23,2)&gt;=6,D23,D23-1)),C23+D23-1))</f>
        <v>42673</v>
      </c>
      <c r="F23" s="19">
        <v>1</v>
      </c>
      <c r="G23" s="20">
        <f t="shared" ref="G23:G24" si="62">C23+F23*(E23-C23)</f>
        <v>42673</v>
      </c>
    </row>
    <row r="24" spans="1:86" ht="12.95" customHeight="1" x14ac:dyDescent="0.2">
      <c r="A24" s="7">
        <v>4.2</v>
      </c>
      <c r="B24" s="11" t="s">
        <v>26</v>
      </c>
      <c r="C24" s="30">
        <v>42665</v>
      </c>
      <c r="D24" s="13">
        <v>20</v>
      </c>
      <c r="E24" s="29">
        <f>IF(B24="","",IF($C$5="OUI",WORKDAY(C24,IF(WEEKDAY(C24,2)&gt;=6,D24,D24-1)),C24+D24-1))</f>
        <v>42684</v>
      </c>
      <c r="F24" s="19">
        <v>1</v>
      </c>
      <c r="G24" s="20">
        <f t="shared" si="62"/>
        <v>42684</v>
      </c>
    </row>
    <row r="25" spans="1:86" ht="12.95" customHeight="1" x14ac:dyDescent="0.2">
      <c r="A25" s="7">
        <v>4.3</v>
      </c>
      <c r="B25" s="11" t="s">
        <v>61</v>
      </c>
      <c r="C25" s="30">
        <v>42665</v>
      </c>
      <c r="D25" s="13">
        <v>20</v>
      </c>
      <c r="E25" s="29">
        <f>IF(B25="","",IF($C$5="OUI",WORKDAY(C25,IF(WEEKDAY(C25,2)&gt;=6,D25,D25-1)),C25+D25-1))</f>
        <v>42684</v>
      </c>
      <c r="F25" s="19">
        <v>0.9</v>
      </c>
      <c r="G25" s="20">
        <f t="shared" ref="G25" si="63">C25+F25*(E25-C25)</f>
        <v>42682.1</v>
      </c>
    </row>
    <row r="26" spans="1:86" s="2" customFormat="1" ht="12.95" customHeight="1" x14ac:dyDescent="0.2">
      <c r="A26" s="21">
        <v>5</v>
      </c>
      <c r="B26" s="22" t="s">
        <v>27</v>
      </c>
      <c r="C26" s="21"/>
      <c r="D26" s="23"/>
      <c r="E26" s="21"/>
      <c r="F26" s="27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spans="1:86" ht="12.95" customHeight="1" x14ac:dyDescent="0.2">
      <c r="A27" s="7">
        <v>5.0999999999999996</v>
      </c>
      <c r="B27" s="11" t="s">
        <v>28</v>
      </c>
      <c r="C27" s="30">
        <v>42680</v>
      </c>
      <c r="D27" s="13">
        <v>10</v>
      </c>
      <c r="E27" s="29">
        <f>IF(B27="","",IF($C$5="OUI",WORKDAY(C27,IF(WEEKDAY(C27,2)&gt;=6,D27,D27-1)),C27+D27-1))</f>
        <v>42689</v>
      </c>
      <c r="F27" s="19">
        <v>0.95</v>
      </c>
      <c r="G27" s="20">
        <f t="shared" ref="G27:G28" si="64">C27+F27*(E27-C27)</f>
        <v>42688.55</v>
      </c>
    </row>
    <row r="28" spans="1:86" ht="12.95" customHeight="1" x14ac:dyDescent="0.2">
      <c r="A28" s="7">
        <v>5.2</v>
      </c>
      <c r="B28" s="11" t="s">
        <v>29</v>
      </c>
      <c r="C28" s="30">
        <v>42681</v>
      </c>
      <c r="D28" s="13">
        <v>20</v>
      </c>
      <c r="E28" s="29">
        <f>IF(B28="","",IF($C$5="OUI",WORKDAY(C28,IF(WEEKDAY(C28,2)&gt;=6,D28,D28-1)),C28+D28-1))</f>
        <v>42700</v>
      </c>
      <c r="F28" s="19">
        <v>0.8</v>
      </c>
      <c r="G28" s="20">
        <f t="shared" si="64"/>
        <v>42696.2</v>
      </c>
    </row>
    <row r="29" spans="1:86" s="2" customFormat="1" ht="12.95" customHeight="1" x14ac:dyDescent="0.2">
      <c r="A29" s="21">
        <v>6</v>
      </c>
      <c r="B29" s="22" t="s">
        <v>45</v>
      </c>
      <c r="C29" s="21"/>
      <c r="D29" s="23"/>
      <c r="E29" s="21"/>
      <c r="F29" s="27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spans="1:86" ht="12.95" customHeight="1" x14ac:dyDescent="0.2">
      <c r="A30" s="7">
        <v>6.1</v>
      </c>
      <c r="B30" s="11" t="s">
        <v>30</v>
      </c>
      <c r="C30" s="30">
        <v>42658</v>
      </c>
      <c r="D30" s="13">
        <v>7</v>
      </c>
      <c r="E30" s="29">
        <f>IF(B30="","",IF($C$5="OUI",WORKDAY(C30,IF(WEEKDAY(C30,2)&gt;=6,D30,D30-1)),C30+D30-1))</f>
        <v>42664</v>
      </c>
      <c r="F30" s="19">
        <v>1</v>
      </c>
      <c r="G30" s="20">
        <f t="shared" ref="G30:G31" si="65">C30+F30*(E30-C30)</f>
        <v>42664</v>
      </c>
    </row>
    <row r="31" spans="1:86" s="39" customFormat="1" ht="12.95" customHeight="1" x14ac:dyDescent="0.2">
      <c r="A31" s="38">
        <v>6.2</v>
      </c>
      <c r="B31" s="39" t="s">
        <v>31</v>
      </c>
      <c r="C31" s="40"/>
      <c r="D31" s="41"/>
      <c r="E31" s="42"/>
      <c r="F31" s="43">
        <v>1</v>
      </c>
      <c r="G31" s="44">
        <f t="shared" si="65"/>
        <v>0</v>
      </c>
    </row>
    <row r="32" spans="1:86" ht="12.95" customHeight="1" x14ac:dyDescent="0.2">
      <c r="A32" s="7" t="s">
        <v>32</v>
      </c>
      <c r="B32" s="47" t="s">
        <v>60</v>
      </c>
      <c r="C32" s="30">
        <v>42660</v>
      </c>
      <c r="D32" s="13">
        <v>7</v>
      </c>
      <c r="E32" s="29">
        <f>IF(B32="","",IF($C$5="OUI",WORKDAY(C32,IF(WEEKDAY(C32,2)&gt;=6,D32,D32-1)),C32+D32-1))</f>
        <v>42666</v>
      </c>
      <c r="F32" s="19">
        <v>1</v>
      </c>
      <c r="G32" s="20">
        <f t="shared" ref="G32" si="66">C32+F32*(E32-C32)</f>
        <v>42666</v>
      </c>
    </row>
    <row r="33" spans="1:7" ht="12.95" customHeight="1" x14ac:dyDescent="0.2">
      <c r="A33" s="7" t="s">
        <v>33</v>
      </c>
      <c r="B33" s="32" t="s">
        <v>34</v>
      </c>
      <c r="C33" s="31">
        <v>42661</v>
      </c>
      <c r="D33" s="2">
        <v>10</v>
      </c>
      <c r="E33" s="29">
        <f>IF(B33="","",IF($C$5="OUI",WORKDAY(C33,IF(WEEKDAY(C33,2)&gt;=6,D33,D33-1)),C33+D33-1))</f>
        <v>42670</v>
      </c>
      <c r="F33" s="19">
        <v>0.9</v>
      </c>
    </row>
    <row r="34" spans="1:7" s="39" customFormat="1" ht="12.95" customHeight="1" x14ac:dyDescent="0.2">
      <c r="A34" s="38">
        <v>6.3</v>
      </c>
      <c r="B34" s="39" t="s">
        <v>35</v>
      </c>
      <c r="C34" s="40"/>
      <c r="D34" s="45"/>
      <c r="E34" s="42"/>
      <c r="F34" s="43"/>
      <c r="G34" s="46"/>
    </row>
    <row r="35" spans="1:7" ht="12.95" customHeight="1" x14ac:dyDescent="0.2">
      <c r="A35" s="7" t="s">
        <v>36</v>
      </c>
      <c r="B35" s="47" t="s">
        <v>37</v>
      </c>
      <c r="C35" s="30">
        <v>42658</v>
      </c>
      <c r="D35" s="13">
        <v>7</v>
      </c>
      <c r="E35" s="29">
        <f>IF(B35="","",IF($C$5="OUI",WORKDAY(C35,IF(WEEKDAY(C35,2)&gt;=6,D35,D35-1)),C35+D35-1))</f>
        <v>42664</v>
      </c>
      <c r="F35" s="19">
        <v>1</v>
      </c>
      <c r="G35" s="20">
        <f t="shared" ref="G35" si="67">C35+F35*(E35-C35)</f>
        <v>42664</v>
      </c>
    </row>
    <row r="36" spans="1:7" ht="12.95" customHeight="1" x14ac:dyDescent="0.2">
      <c r="A36" s="7" t="s">
        <v>38</v>
      </c>
      <c r="B36" s="32" t="s">
        <v>39</v>
      </c>
      <c r="C36" s="31">
        <v>42685</v>
      </c>
      <c r="D36" s="2">
        <v>10</v>
      </c>
      <c r="E36" s="29">
        <f t="shared" ref="E36:E66" si="68">IF(B36="","",IF($C$5="OUI",WORKDAY(C36,IF(WEEKDAY(C36,2)&gt;=6,D36,D36-1)),C36+D36-1))</f>
        <v>42694</v>
      </c>
      <c r="F36" s="19">
        <v>1</v>
      </c>
    </row>
    <row r="37" spans="1:7" ht="12.95" customHeight="1" x14ac:dyDescent="0.2">
      <c r="A37" s="7" t="s">
        <v>40</v>
      </c>
      <c r="B37" s="47" t="s">
        <v>59</v>
      </c>
      <c r="C37" s="30">
        <v>42686</v>
      </c>
      <c r="D37" s="13">
        <v>7</v>
      </c>
      <c r="E37" s="29">
        <v>42695</v>
      </c>
      <c r="F37" s="19">
        <v>0.95</v>
      </c>
      <c r="G37" s="20">
        <f t="shared" ref="G37" si="69">C37+F37*(E37-C37)</f>
        <v>42694.55</v>
      </c>
    </row>
    <row r="38" spans="1:7" ht="12.95" customHeight="1" x14ac:dyDescent="0.2">
      <c r="A38" s="7" t="s">
        <v>41</v>
      </c>
      <c r="B38" s="32" t="s">
        <v>42</v>
      </c>
      <c r="C38" s="31">
        <v>42687</v>
      </c>
      <c r="D38" s="2">
        <v>10</v>
      </c>
      <c r="E38" s="29">
        <f t="shared" si="68"/>
        <v>42696</v>
      </c>
      <c r="F38" s="19">
        <v>0.4</v>
      </c>
    </row>
    <row r="39" spans="1:7" ht="12.95" customHeight="1" x14ac:dyDescent="0.2">
      <c r="A39" s="7" t="s">
        <v>43</v>
      </c>
      <c r="B39" s="32" t="s">
        <v>44</v>
      </c>
      <c r="C39" s="31">
        <v>42705</v>
      </c>
      <c r="D39" s="2">
        <v>18</v>
      </c>
      <c r="E39" s="29">
        <f t="shared" si="68"/>
        <v>42722</v>
      </c>
      <c r="F39" s="19">
        <v>0.2</v>
      </c>
    </row>
    <row r="40" spans="1:7" ht="12.95" customHeight="1" x14ac:dyDescent="0.2">
      <c r="B40" s="11"/>
      <c r="C40" s="30"/>
      <c r="D40" s="13"/>
      <c r="E40" s="29"/>
      <c r="G40" s="20"/>
    </row>
    <row r="41" spans="1:7" ht="12.95" customHeight="1" x14ac:dyDescent="0.2">
      <c r="E41" s="29" t="str">
        <f t="shared" si="68"/>
        <v/>
      </c>
    </row>
    <row r="42" spans="1:7" ht="12.95" customHeight="1" x14ac:dyDescent="0.2">
      <c r="E42" s="29" t="str">
        <f t="shared" si="68"/>
        <v/>
      </c>
    </row>
    <row r="43" spans="1:7" ht="12.95" customHeight="1" x14ac:dyDescent="0.2">
      <c r="E43" s="29" t="str">
        <f t="shared" si="68"/>
        <v/>
      </c>
    </row>
    <row r="44" spans="1:7" ht="12.95" customHeight="1" x14ac:dyDescent="0.2">
      <c r="E44" s="29" t="str">
        <f t="shared" si="68"/>
        <v/>
      </c>
    </row>
    <row r="45" spans="1:7" ht="12.95" customHeight="1" x14ac:dyDescent="0.2">
      <c r="E45" s="29" t="str">
        <f t="shared" si="68"/>
        <v/>
      </c>
    </row>
    <row r="46" spans="1:7" ht="12.95" customHeight="1" x14ac:dyDescent="0.2">
      <c r="E46" s="29" t="str">
        <f t="shared" si="68"/>
        <v/>
      </c>
    </row>
    <row r="47" spans="1:7" ht="12.95" customHeight="1" x14ac:dyDescent="0.2">
      <c r="E47" s="29" t="str">
        <f t="shared" si="68"/>
        <v/>
      </c>
    </row>
    <row r="48" spans="1:7" ht="12.95" customHeight="1" x14ac:dyDescent="0.2">
      <c r="E48" s="29" t="str">
        <f t="shared" si="68"/>
        <v/>
      </c>
    </row>
    <row r="49" spans="5:5" ht="12.95" customHeight="1" x14ac:dyDescent="0.2">
      <c r="E49" s="29" t="str">
        <f t="shared" si="68"/>
        <v/>
      </c>
    </row>
    <row r="50" spans="5:5" ht="12.95" customHeight="1" x14ac:dyDescent="0.2">
      <c r="E50" s="29" t="str">
        <f t="shared" si="68"/>
        <v/>
      </c>
    </row>
    <row r="51" spans="5:5" ht="12.95" customHeight="1" x14ac:dyDescent="0.2">
      <c r="E51" s="29" t="str">
        <f t="shared" si="68"/>
        <v/>
      </c>
    </row>
    <row r="52" spans="5:5" ht="12.95" customHeight="1" x14ac:dyDescent="0.2">
      <c r="E52" s="29" t="str">
        <f t="shared" si="68"/>
        <v/>
      </c>
    </row>
    <row r="53" spans="5:5" ht="12.95" customHeight="1" x14ac:dyDescent="0.2">
      <c r="E53" s="29" t="str">
        <f t="shared" si="68"/>
        <v/>
      </c>
    </row>
    <row r="54" spans="5:5" ht="12.95" customHeight="1" x14ac:dyDescent="0.2">
      <c r="E54" s="29" t="str">
        <f t="shared" si="68"/>
        <v/>
      </c>
    </row>
    <row r="55" spans="5:5" ht="12.95" customHeight="1" x14ac:dyDescent="0.2">
      <c r="E55" s="29" t="str">
        <f t="shared" si="68"/>
        <v/>
      </c>
    </row>
    <row r="56" spans="5:5" ht="12.95" customHeight="1" x14ac:dyDescent="0.2">
      <c r="E56" s="29" t="str">
        <f t="shared" si="68"/>
        <v/>
      </c>
    </row>
    <row r="57" spans="5:5" ht="12.95" customHeight="1" x14ac:dyDescent="0.2">
      <c r="E57" s="29" t="str">
        <f t="shared" si="68"/>
        <v/>
      </c>
    </row>
    <row r="58" spans="5:5" ht="12.95" customHeight="1" x14ac:dyDescent="0.2">
      <c r="E58" s="29" t="str">
        <f t="shared" si="68"/>
        <v/>
      </c>
    </row>
    <row r="59" spans="5:5" ht="12.95" customHeight="1" x14ac:dyDescent="0.2">
      <c r="E59" s="29" t="str">
        <f t="shared" si="68"/>
        <v/>
      </c>
    </row>
    <row r="60" spans="5:5" ht="12.95" customHeight="1" x14ac:dyDescent="0.2">
      <c r="E60" s="29" t="str">
        <f t="shared" si="68"/>
        <v/>
      </c>
    </row>
    <row r="61" spans="5:5" ht="12.95" customHeight="1" x14ac:dyDescent="0.2">
      <c r="E61" s="29" t="str">
        <f t="shared" si="68"/>
        <v/>
      </c>
    </row>
    <row r="62" spans="5:5" ht="12.95" customHeight="1" x14ac:dyDescent="0.2">
      <c r="E62" s="29" t="str">
        <f t="shared" si="68"/>
        <v/>
      </c>
    </row>
    <row r="63" spans="5:5" ht="12.95" customHeight="1" x14ac:dyDescent="0.2">
      <c r="E63" s="29" t="str">
        <f t="shared" si="68"/>
        <v/>
      </c>
    </row>
    <row r="64" spans="5:5" ht="12.95" customHeight="1" x14ac:dyDescent="0.2">
      <c r="E64" s="29" t="str">
        <f t="shared" si="68"/>
        <v/>
      </c>
    </row>
    <row r="65" spans="5:5" ht="12.95" customHeight="1" x14ac:dyDescent="0.2">
      <c r="E65" s="29" t="str">
        <f t="shared" si="68"/>
        <v/>
      </c>
    </row>
    <row r="66" spans="5:5" ht="12.95" customHeight="1" x14ac:dyDescent="0.2">
      <c r="E66" s="29" t="str">
        <f t="shared" si="68"/>
        <v/>
      </c>
    </row>
    <row r="67" spans="5:5" ht="12.95" customHeight="1" x14ac:dyDescent="0.2">
      <c r="E67" s="29" t="str">
        <f t="shared" ref="E67:E83" si="70">IF(B67="","",IF($C$5="OUI",WORKDAY(C67,IF(WEEKDAY(C67,2)&gt;=6,D67,D67-1)),C67+D67-1))</f>
        <v/>
      </c>
    </row>
    <row r="68" spans="5:5" ht="12.95" customHeight="1" x14ac:dyDescent="0.2">
      <c r="E68" s="29" t="str">
        <f t="shared" si="70"/>
        <v/>
      </c>
    </row>
    <row r="69" spans="5:5" ht="12.95" customHeight="1" x14ac:dyDescent="0.2">
      <c r="E69" s="29" t="str">
        <f t="shared" si="70"/>
        <v/>
      </c>
    </row>
    <row r="70" spans="5:5" ht="12.95" customHeight="1" x14ac:dyDescent="0.2">
      <c r="E70" s="29" t="str">
        <f t="shared" si="70"/>
        <v/>
      </c>
    </row>
    <row r="71" spans="5:5" ht="12.95" customHeight="1" x14ac:dyDescent="0.2">
      <c r="E71" s="29" t="str">
        <f t="shared" si="70"/>
        <v/>
      </c>
    </row>
    <row r="72" spans="5:5" ht="12.95" customHeight="1" x14ac:dyDescent="0.2">
      <c r="E72" s="29" t="str">
        <f t="shared" si="70"/>
        <v/>
      </c>
    </row>
    <row r="73" spans="5:5" ht="12.95" customHeight="1" x14ac:dyDescent="0.2">
      <c r="E73" s="29" t="str">
        <f t="shared" si="70"/>
        <v/>
      </c>
    </row>
    <row r="74" spans="5:5" ht="12.95" customHeight="1" x14ac:dyDescent="0.2">
      <c r="E74" s="29" t="str">
        <f t="shared" si="70"/>
        <v/>
      </c>
    </row>
    <row r="75" spans="5:5" ht="12.95" customHeight="1" x14ac:dyDescent="0.2">
      <c r="E75" s="29" t="str">
        <f t="shared" si="70"/>
        <v/>
      </c>
    </row>
    <row r="76" spans="5:5" ht="12.95" customHeight="1" x14ac:dyDescent="0.2">
      <c r="E76" s="29" t="str">
        <f t="shared" si="70"/>
        <v/>
      </c>
    </row>
    <row r="77" spans="5:5" ht="12.95" customHeight="1" x14ac:dyDescent="0.2">
      <c r="E77" s="29" t="str">
        <f t="shared" si="70"/>
        <v/>
      </c>
    </row>
    <row r="78" spans="5:5" x14ac:dyDescent="0.2">
      <c r="E78" s="29" t="str">
        <f t="shared" si="70"/>
        <v/>
      </c>
    </row>
    <row r="79" spans="5:5" x14ac:dyDescent="0.2">
      <c r="E79" s="29" t="str">
        <f t="shared" si="70"/>
        <v/>
      </c>
    </row>
    <row r="80" spans="5:5" x14ac:dyDescent="0.2">
      <c r="E80" s="29" t="str">
        <f t="shared" si="70"/>
        <v/>
      </c>
    </row>
    <row r="81" spans="5:5" x14ac:dyDescent="0.2">
      <c r="E81" s="29" t="str">
        <f t="shared" si="70"/>
        <v/>
      </c>
    </row>
    <row r="82" spans="5:5" x14ac:dyDescent="0.2">
      <c r="E82" s="29" t="str">
        <f t="shared" si="70"/>
        <v/>
      </c>
    </row>
    <row r="83" spans="5:5" x14ac:dyDescent="0.2">
      <c r="E83" s="29" t="str">
        <f t="shared" si="70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DH8">
    <cfRule type="expression" dxfId="56" priority="60">
      <formula>H8&lt;&gt;""</formula>
    </cfRule>
  </conditionalFormatting>
  <conditionalFormatting sqref="I7:DH7">
    <cfRule type="expression" dxfId="55" priority="59">
      <formula>I10&lt;&gt;1</formula>
    </cfRule>
  </conditionalFormatting>
  <conditionalFormatting sqref="I7:DH10">
    <cfRule type="expression" dxfId="54" priority="57">
      <formula>I$10=1</formula>
    </cfRule>
  </conditionalFormatting>
  <conditionalFormatting sqref="F11:F21 F33:F34 F41:F86 F36 F38:F39">
    <cfRule type="expression" dxfId="53" priority="51">
      <formula>$B11&lt;&gt;""</formula>
    </cfRule>
  </conditionalFormatting>
  <conditionalFormatting sqref="H7:DH10 H11:CH21 H33:CH34 BP41:CH52 H41:BO83 H36:CH36 H38:CH39">
    <cfRule type="expression" dxfId="52" priority="73">
      <formula>AND(H$7=$G$2,$B7&lt;&gt;"")</formula>
    </cfRule>
  </conditionalFormatting>
  <conditionalFormatting sqref="H12:CH21 H33:CH34 BP41:CH52 H41:BO83 H36:CH36 H38:CH39">
    <cfRule type="expression" dxfId="51" priority="74" stopIfTrue="1">
      <formula>$B12=""</formula>
    </cfRule>
    <cfRule type="expression" dxfId="50" priority="75">
      <formula>AND(H$7&gt;=$C12,H$7&lt;=$E12,H$7&lt;=$G12,$F12&gt;0)</formula>
    </cfRule>
    <cfRule type="expression" dxfId="49" priority="76">
      <formula>AND(H$7&gt;=$C12,H$7&lt;=$E12,H$7&gt;=$G12,H$7&gt;=TODAY())</formula>
    </cfRule>
    <cfRule type="expression" dxfId="48" priority="77">
      <formula>AND(H$7&gt;=$C12,H$7&lt;=$E12,H$7&gt;=$G12)</formula>
    </cfRule>
  </conditionalFormatting>
  <conditionalFormatting sqref="F26:F28">
    <cfRule type="expression" dxfId="47" priority="43">
      <formula>$B26&lt;&gt;""</formula>
    </cfRule>
  </conditionalFormatting>
  <conditionalFormatting sqref="H26:CH28">
    <cfRule type="expression" dxfId="46" priority="44">
      <formula>AND(H$7=$G$2,$B26&lt;&gt;"")</formula>
    </cfRule>
  </conditionalFormatting>
  <conditionalFormatting sqref="H26:CH28">
    <cfRule type="expression" dxfId="45" priority="45" stopIfTrue="1">
      <formula>$B26=""</formula>
    </cfRule>
    <cfRule type="expression" dxfId="44" priority="46">
      <formula>AND(H$7&gt;=$C26,H$7&lt;=$E26,H$7&lt;=$G26,$F26&gt;0)</formula>
    </cfRule>
    <cfRule type="expression" dxfId="43" priority="47">
      <formula>AND(H$7&gt;=$C26,H$7&lt;=$E26,H$7&gt;=$G26,H$7&gt;=TODAY())</formula>
    </cfRule>
    <cfRule type="expression" dxfId="42" priority="48">
      <formula>AND(H$7&gt;=$C26,H$7&lt;=$E26,H$7&gt;=$G26)</formula>
    </cfRule>
  </conditionalFormatting>
  <conditionalFormatting sqref="F29:F31">
    <cfRule type="expression" dxfId="41" priority="37">
      <formula>$B29&lt;&gt;""</formula>
    </cfRule>
  </conditionalFormatting>
  <conditionalFormatting sqref="H29:CH31">
    <cfRule type="expression" dxfId="40" priority="38">
      <formula>AND(H$7=$G$2,$B29&lt;&gt;"")</formula>
    </cfRule>
  </conditionalFormatting>
  <conditionalFormatting sqref="H29:CH31">
    <cfRule type="expression" dxfId="39" priority="39" stopIfTrue="1">
      <formula>$B29=""</formula>
    </cfRule>
    <cfRule type="expression" dxfId="38" priority="40">
      <formula>AND(H$7&gt;=$C29,H$7&lt;=$E29,H$7&lt;=$G29,$F29&gt;0)</formula>
    </cfRule>
    <cfRule type="expression" dxfId="37" priority="41">
      <formula>AND(H$7&gt;=$C29,H$7&lt;=$E29,H$7&gt;=$G29,H$7&gt;=TODAY())</formula>
    </cfRule>
    <cfRule type="expression" dxfId="36" priority="42">
      <formula>AND(H$7&gt;=$C29,H$7&lt;=$E29,H$7&gt;=$G29)</formula>
    </cfRule>
  </conditionalFormatting>
  <conditionalFormatting sqref="F22:F24">
    <cfRule type="expression" dxfId="35" priority="31">
      <formula>$B22&lt;&gt;""</formula>
    </cfRule>
  </conditionalFormatting>
  <conditionalFormatting sqref="H22:CH24">
    <cfRule type="expression" dxfId="34" priority="32">
      <formula>AND(H$7=$G$2,$B22&lt;&gt;"")</formula>
    </cfRule>
  </conditionalFormatting>
  <conditionalFormatting sqref="H22:CH24">
    <cfRule type="expression" dxfId="33" priority="33" stopIfTrue="1">
      <formula>$B22=""</formula>
    </cfRule>
    <cfRule type="expression" dxfId="32" priority="34">
      <formula>AND(H$7&gt;=$C22,H$7&lt;=$E22,H$7&lt;=$G22,$F22&gt;0)</formula>
    </cfRule>
    <cfRule type="expression" dxfId="31" priority="35">
      <formula>AND(H$7&gt;=$C22,H$7&lt;=$E22,H$7&gt;=$G22,H$7&gt;=TODAY())</formula>
    </cfRule>
    <cfRule type="expression" dxfId="30" priority="36">
      <formula>AND(H$7&gt;=$C22,H$7&lt;=$E22,H$7&gt;=$G22)</formula>
    </cfRule>
  </conditionalFormatting>
  <conditionalFormatting sqref="F40">
    <cfRule type="expression" dxfId="29" priority="25">
      <formula>$B40&lt;&gt;""</formula>
    </cfRule>
  </conditionalFormatting>
  <conditionalFormatting sqref="H40:CH40">
    <cfRule type="expression" dxfId="28" priority="26">
      <formula>AND(H$7=$G$2,$B40&lt;&gt;"")</formula>
    </cfRule>
  </conditionalFormatting>
  <conditionalFormatting sqref="H40:CH40">
    <cfRule type="expression" dxfId="27" priority="27" stopIfTrue="1">
      <formula>$B40=""</formula>
    </cfRule>
    <cfRule type="expression" dxfId="26" priority="28">
      <formula>AND(H$7&gt;=$C40,H$7&lt;=$E40,H$7&lt;=$G40,$F40&gt;0)</formula>
    </cfRule>
    <cfRule type="expression" dxfId="25" priority="29">
      <formula>AND(H$7&gt;=$C40,H$7&lt;=$E40,H$7&gt;=$G40,H$7&gt;=TODAY())</formula>
    </cfRule>
    <cfRule type="expression" dxfId="24" priority="30">
      <formula>AND(H$7&gt;=$C40,H$7&lt;=$E40,H$7&gt;=$G40)</formula>
    </cfRule>
  </conditionalFormatting>
  <conditionalFormatting sqref="F35">
    <cfRule type="expression" dxfId="23" priority="19">
      <formula>$B35&lt;&gt;""</formula>
    </cfRule>
  </conditionalFormatting>
  <conditionalFormatting sqref="H35:CH35">
    <cfRule type="expression" dxfId="22" priority="20">
      <formula>AND(H$7=$G$2,$B35&lt;&gt;"")</formula>
    </cfRule>
  </conditionalFormatting>
  <conditionalFormatting sqref="H35:CH35">
    <cfRule type="expression" dxfId="21" priority="21" stopIfTrue="1">
      <formula>$B35=""</formula>
    </cfRule>
    <cfRule type="expression" dxfId="20" priority="22">
      <formula>AND(H$7&gt;=$C35,H$7&lt;=$E35,H$7&lt;=$G35,$F35&gt;0)</formula>
    </cfRule>
    <cfRule type="expression" dxfId="19" priority="23">
      <formula>AND(H$7&gt;=$C35,H$7&lt;=$E35,H$7&gt;=$G35,H$7&gt;=TODAY())</formula>
    </cfRule>
    <cfRule type="expression" dxfId="18" priority="24">
      <formula>AND(H$7&gt;=$C35,H$7&lt;=$E35,H$7&gt;=$G35)</formula>
    </cfRule>
  </conditionalFormatting>
  <conditionalFormatting sqref="F37">
    <cfRule type="expression" dxfId="17" priority="13">
      <formula>$B37&lt;&gt;""</formula>
    </cfRule>
  </conditionalFormatting>
  <conditionalFormatting sqref="H37:CH37">
    <cfRule type="expression" dxfId="16" priority="14">
      <formula>AND(H$7=$G$2,$B37&lt;&gt;"")</formula>
    </cfRule>
  </conditionalFormatting>
  <conditionalFormatting sqref="H37:CH37">
    <cfRule type="expression" dxfId="15" priority="15" stopIfTrue="1">
      <formula>$B37=""</formula>
    </cfRule>
    <cfRule type="expression" dxfId="14" priority="16">
      <formula>AND(H$7&gt;=$C37,H$7&lt;=$E37,H$7&lt;=$G37,$F37&gt;0)</formula>
    </cfRule>
    <cfRule type="expression" dxfId="13" priority="17">
      <formula>AND(H$7&gt;=$C37,H$7&lt;=$E37,H$7&gt;=$G37,H$7&gt;=TODAY())</formula>
    </cfRule>
    <cfRule type="expression" dxfId="12" priority="18">
      <formula>AND(H$7&gt;=$C37,H$7&lt;=$E37,H$7&gt;=$G37)</formula>
    </cfRule>
  </conditionalFormatting>
  <conditionalFormatting sqref="F32">
    <cfRule type="expression" dxfId="11" priority="7">
      <formula>$B32&lt;&gt;""</formula>
    </cfRule>
  </conditionalFormatting>
  <conditionalFormatting sqref="H32:CH32">
    <cfRule type="expression" dxfId="10" priority="8">
      <formula>AND(H$7=$G$2,$B32&lt;&gt;"")</formula>
    </cfRule>
  </conditionalFormatting>
  <conditionalFormatting sqref="H32:CH32">
    <cfRule type="expression" dxfId="9" priority="9" stopIfTrue="1">
      <formula>$B32=""</formula>
    </cfRule>
    <cfRule type="expression" dxfId="8" priority="10">
      <formula>AND(H$7&gt;=$C32,H$7&lt;=$E32,H$7&lt;=$G32,$F32&gt;0)</formula>
    </cfRule>
    <cfRule type="expression" dxfId="7" priority="11">
      <formula>AND(H$7&gt;=$C32,H$7&lt;=$E32,H$7&gt;=$G32,H$7&gt;=TODAY())</formula>
    </cfRule>
    <cfRule type="expression" dxfId="6" priority="12">
      <formula>AND(H$7&gt;=$C32,H$7&lt;=$E32,H$7&gt;=$G32)</formula>
    </cfRule>
  </conditionalFormatting>
  <conditionalFormatting sqref="F25">
    <cfRule type="expression" dxfId="5" priority="1">
      <formula>$B25&lt;&gt;""</formula>
    </cfRule>
  </conditionalFormatting>
  <conditionalFormatting sqref="H25:CH25">
    <cfRule type="expression" dxfId="4" priority="2">
      <formula>AND(H$7=$G$2,$B25&lt;&gt;"")</formula>
    </cfRule>
  </conditionalFormatting>
  <conditionalFormatting sqref="H25:CH25">
    <cfRule type="expression" dxfId="3" priority="3" stopIfTrue="1">
      <formula>$B25=""</formula>
    </cfRule>
    <cfRule type="expression" dxfId="2" priority="4">
      <formula>AND(H$7&gt;=$C25,H$7&lt;=$E25,H$7&lt;=$G25,$F25&gt;0)</formula>
    </cfRule>
    <cfRule type="expression" dxfId="1" priority="5">
      <formula>AND(H$7&gt;=$C25,H$7&lt;=$E25,H$7&gt;=$G25,H$7&gt;=TODAY())</formula>
    </cfRule>
    <cfRule type="expression" dxfId="0" priority="6">
      <formula>AND(H$7&gt;=$C25,H$7&lt;=$E25,H$7&gt;=$G25)</formula>
    </cfRule>
  </conditionalFormatting>
  <dataValidations disablePrompts="1"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defaultColWidth="11.42578125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0</v>
      </c>
      <c r="D1" t="s">
        <v>9</v>
      </c>
    </row>
    <row r="2" spans="1:4" x14ac:dyDescent="0.25">
      <c r="A2">
        <v>2</v>
      </c>
      <c r="B2" t="s">
        <v>1</v>
      </c>
      <c r="D2" t="s">
        <v>10</v>
      </c>
    </row>
    <row r="3" spans="1:4" x14ac:dyDescent="0.25">
      <c r="A3">
        <v>3</v>
      </c>
      <c r="B3" t="s">
        <v>1</v>
      </c>
    </row>
    <row r="4" spans="1:4" x14ac:dyDescent="0.25">
      <c r="A4">
        <v>4</v>
      </c>
      <c r="B4" t="s">
        <v>2</v>
      </c>
    </row>
    <row r="5" spans="1:4" x14ac:dyDescent="0.25">
      <c r="A5">
        <v>5</v>
      </c>
      <c r="B5" t="s">
        <v>3</v>
      </c>
    </row>
    <row r="6" spans="1:4" x14ac:dyDescent="0.25">
      <c r="A6">
        <v>6</v>
      </c>
      <c r="B6" t="s">
        <v>4</v>
      </c>
    </row>
    <row r="7" spans="1:4" x14ac:dyDescent="0.25">
      <c r="A7">
        <v>7</v>
      </c>
      <c r="B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3D Scanner</vt:lpstr>
      <vt:lpstr>Table</vt:lpstr>
      <vt:lpstr>ouinon</vt:lpstr>
      <vt:lpstr>'3D Scanner'!Print_Area</vt:lpstr>
      <vt:lpstr>semaine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Wajahat Akhtar</cp:lastModifiedBy>
  <cp:lastPrinted>2013-05-30T16:14:13Z</cp:lastPrinted>
  <dcterms:created xsi:type="dcterms:W3CDTF">2013-05-27T13:57:34Z</dcterms:created>
  <dcterms:modified xsi:type="dcterms:W3CDTF">2016-11-14T09:00:39Z</dcterms:modified>
</cp:coreProperties>
</file>