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gat\Documents\training\Excel\"/>
    </mc:Choice>
  </mc:AlternateContent>
  <xr:revisionPtr revIDLastSave="0" documentId="8_{3547A028-96B2-4E2D-B867-8189C0302280}" xr6:coauthVersionLast="47" xr6:coauthVersionMax="47" xr10:uidLastSave="{00000000-0000-0000-0000-000000000000}"/>
  <bookViews>
    <workbookView xWindow="-110" yWindow="-110" windowWidth="19420" windowHeight="10420" xr2:uid="{21251DB3-0959-48E6-BA57-A3E564784E0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4" i="1" l="1"/>
  <c r="B44" i="1"/>
  <c r="B35" i="1"/>
  <c r="B31" i="1"/>
  <c r="B41" i="1"/>
  <c r="C41" i="1"/>
  <c r="B24" i="1"/>
  <c r="B21" i="1" s="1"/>
  <c r="B26" i="1" s="1"/>
  <c r="B15" i="1"/>
  <c r="B5" i="1"/>
</calcChain>
</file>

<file path=xl/sharedStrings.xml><?xml version="1.0" encoding="utf-8"?>
<sst xmlns="http://schemas.openxmlformats.org/spreadsheetml/2006/main" count="35" uniqueCount="22">
  <si>
    <t>PV</t>
  </si>
  <si>
    <t>FV</t>
  </si>
  <si>
    <t>i</t>
  </si>
  <si>
    <t>n</t>
  </si>
  <si>
    <t>А</t>
  </si>
  <si>
    <t>k</t>
  </si>
  <si>
    <t>Инвестору исполнилось только что 30 лет. Он хочет выйти на пенсию в 60 лет и жить на доход с капитала. Допустим, его целевой уровень капитала к пенсии составляет $350 000. Если он ожидает ставку доходности на рынке порядка 8% годовых, то какую сумму ему надо инвестировать каждый год для достижения цели?</t>
  </si>
  <si>
    <t>Человек взял ипотечный кредит на сумму 8 млн руб., на 20 лет под 10% годовых. Погашение кредита будет происходить ежемесячными аннуитетными платежами. Определить, сколько составит общая переплата (сумма процентов) по кредиту.</t>
  </si>
  <si>
    <t>Известно, что безрисковая ставка на рынке составляет 1%, инфляция ожидается 6% годовых и для данного проекта премия за риск равна 4%. Пусть ставка дисконтирования определяется как сумма этих трех составляющих, тогда чему равна приведенная стоимость потоков по проекту, если в первый год ожидается $2000, во второй $5000 и в третьем году проект будет продан за $10000?</t>
  </si>
  <si>
    <t>Что выгодней: положить деньги на депозит под 11% годовых с ежемесячной капитализацией или на депозит под 11,5% с ежегодной капитализацией процентов?</t>
  </si>
  <si>
    <t>Инвестор купил акцию 6 лет назад по цене $10. Сейчас он продал ее за $50. Определить, какую доходность принесла ему эта инвестиция в процентах годовых.</t>
  </si>
  <si>
    <t>Ответ: 31%</t>
  </si>
  <si>
    <t>Ответ: 3089,6 долларов</t>
  </si>
  <si>
    <t>Ответ: переплата составит 131,61 %</t>
  </si>
  <si>
    <t>CF1</t>
  </si>
  <si>
    <t>CF2</t>
  </si>
  <si>
    <t>CF3</t>
  </si>
  <si>
    <t>r</t>
  </si>
  <si>
    <t>ПС</t>
  </si>
  <si>
    <t>Ответ: приведенная стоимость будет равна 13171,83 доллара</t>
  </si>
  <si>
    <t>i_эф</t>
  </si>
  <si>
    <t>Ответ: вариант с ежемесячной капитализацией под 11% годовых выгоднее.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</si>
</sst>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₽&quot;;[Red]\-#,##0.00\ &quot;₽&quot;"/>
    <numFmt numFmtId="164" formatCode="_-* #,##0.00\ [$₽-419]_-;\-* #,##0.00\ [$₽-419]_-;_-* &quot;-&quot;??\ [$₽-419]_-;_-@_-"/>
    <numFmt numFmtId="165" formatCode="_-[$$-409]* #,##0.00_ ;_-[$$-409]* \-#,##0.00\ ;_-[$$-409]* &quot;-&quot;??_ ;_-@_ 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left" vertical="center" wrapText="1"/>
    </xf>
    <xf numFmtId="164" fontId="0" fillId="0" borderId="0" xfId="0" applyNumberFormat="1"/>
    <xf numFmtId="9" fontId="0" fillId="0" borderId="0" xfId="0" applyNumberFormat="1"/>
    <xf numFmtId="165" fontId="0" fillId="0" borderId="0" xfId="0" applyNumberFormat="1"/>
    <xf numFmtId="0" fontId="2" fillId="0" borderId="0" xfId="0" applyFont="1"/>
    <xf numFmtId="8" fontId="0" fillId="0" borderId="0" xfId="0" applyNumberFormat="1"/>
    <xf numFmtId="2" fontId="0" fillId="0" borderId="0" xfId="0" applyNumberFormat="1"/>
    <xf numFmtId="10" fontId="0" fillId="0" borderId="0" xfId="0" applyNumberFormat="1"/>
    <xf numFmtId="10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CFDFE-4B84-408D-8A6B-DB696CAE0ECA}">
  <dimension ref="A1:Q45"/>
  <sheetViews>
    <sheetView tabSelected="1" workbookViewId="0">
      <selection activeCell="A45" sqref="A45"/>
    </sheetView>
  </sheetViews>
  <sheetFormatPr defaultRowHeight="14.5" x14ac:dyDescent="0.35"/>
  <cols>
    <col min="2" max="3" width="14" bestFit="1" customWidth="1"/>
  </cols>
  <sheetData>
    <row r="1" spans="1:17" ht="24" customHeight="1" x14ac:dyDescent="0.3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3" spans="1:17" x14ac:dyDescent="0.35">
      <c r="A3" t="s">
        <v>0</v>
      </c>
      <c r="B3" s="4">
        <v>10</v>
      </c>
      <c r="C3" s="2"/>
    </row>
    <row r="4" spans="1:17" x14ac:dyDescent="0.35">
      <c r="A4" t="s">
        <v>1</v>
      </c>
      <c r="B4" s="4">
        <v>50</v>
      </c>
    </row>
    <row r="5" spans="1:17" x14ac:dyDescent="0.35">
      <c r="A5" t="s">
        <v>2</v>
      </c>
      <c r="B5" s="3">
        <f>RATE(B6,0,-B3,B4)</f>
        <v>0.30766048601564883</v>
      </c>
    </row>
    <row r="6" spans="1:17" x14ac:dyDescent="0.35">
      <c r="A6" t="s">
        <v>3</v>
      </c>
      <c r="B6">
        <v>6</v>
      </c>
    </row>
    <row r="7" spans="1:17" ht="15.5" x14ac:dyDescent="0.35">
      <c r="A7" s="5" t="s">
        <v>11</v>
      </c>
    </row>
    <row r="9" spans="1:17" ht="28" customHeight="1" x14ac:dyDescent="0.35">
      <c r="A9" s="1" t="s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1" spans="1:17" x14ac:dyDescent="0.35">
      <c r="A11" t="s">
        <v>0</v>
      </c>
      <c r="B11">
        <v>0</v>
      </c>
    </row>
    <row r="12" spans="1:17" x14ac:dyDescent="0.35">
      <c r="A12" t="s">
        <v>1</v>
      </c>
      <c r="B12" s="4">
        <v>350000</v>
      </c>
    </row>
    <row r="13" spans="1:17" x14ac:dyDescent="0.35">
      <c r="A13" t="s">
        <v>2</v>
      </c>
      <c r="B13" s="3">
        <v>0.08</v>
      </c>
    </row>
    <row r="14" spans="1:17" x14ac:dyDescent="0.35">
      <c r="A14" t="s">
        <v>3</v>
      </c>
      <c r="B14">
        <v>30</v>
      </c>
    </row>
    <row r="15" spans="1:17" x14ac:dyDescent="0.35">
      <c r="A15" t="s">
        <v>4</v>
      </c>
      <c r="B15" s="4">
        <f>PMT(B13,B14,0,-B12)</f>
        <v>3089.6016855453004</v>
      </c>
    </row>
    <row r="16" spans="1:17" ht="15.5" x14ac:dyDescent="0.35">
      <c r="A16" s="5" t="s">
        <v>12</v>
      </c>
    </row>
    <row r="18" spans="1:17" ht="29.5" customHeight="1" x14ac:dyDescent="0.35">
      <c r="A18" s="1" t="s">
        <v>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20" spans="1:17" x14ac:dyDescent="0.35">
      <c r="A20" t="s">
        <v>0</v>
      </c>
      <c r="B20">
        <v>8000000</v>
      </c>
    </row>
    <row r="21" spans="1:17" x14ac:dyDescent="0.35">
      <c r="A21" t="s">
        <v>1</v>
      </c>
      <c r="B21" s="6">
        <f>B24*B25*B23</f>
        <v>18528415.585420951</v>
      </c>
    </row>
    <row r="22" spans="1:17" x14ac:dyDescent="0.35">
      <c r="A22" t="s">
        <v>2</v>
      </c>
      <c r="B22" s="3">
        <v>0.1</v>
      </c>
    </row>
    <row r="23" spans="1:17" x14ac:dyDescent="0.35">
      <c r="A23" t="s">
        <v>3</v>
      </c>
      <c r="B23">
        <v>20</v>
      </c>
    </row>
    <row r="24" spans="1:17" x14ac:dyDescent="0.35">
      <c r="A24" t="s">
        <v>4</v>
      </c>
      <c r="B24" s="6">
        <f>PMT(B22/B25,B23*B25,-B20)</f>
        <v>77201.731605920635</v>
      </c>
    </row>
    <row r="25" spans="1:17" x14ac:dyDescent="0.35">
      <c r="A25" t="s">
        <v>5</v>
      </c>
      <c r="B25">
        <v>12</v>
      </c>
    </row>
    <row r="26" spans="1:17" x14ac:dyDescent="0.35">
      <c r="B26" s="7">
        <f>(B21-B20)*100/B20</f>
        <v>131.60519481776188</v>
      </c>
    </row>
    <row r="27" spans="1:17" ht="15.5" x14ac:dyDescent="0.35">
      <c r="A27" s="5" t="s">
        <v>13</v>
      </c>
    </row>
    <row r="29" spans="1:17" ht="45" customHeight="1" x14ac:dyDescent="0.35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1" spans="1:17" x14ac:dyDescent="0.35">
      <c r="A31" t="s">
        <v>17</v>
      </c>
      <c r="B31" s="8">
        <f>1%+6%+4%</f>
        <v>0.10999999999999999</v>
      </c>
      <c r="C31" s="8"/>
    </row>
    <row r="32" spans="1:17" x14ac:dyDescent="0.35">
      <c r="A32" t="s">
        <v>14</v>
      </c>
      <c r="B32" s="4">
        <v>2000</v>
      </c>
    </row>
    <row r="33" spans="1:17" x14ac:dyDescent="0.35">
      <c r="A33" t="s">
        <v>15</v>
      </c>
      <c r="B33" s="4">
        <v>5000</v>
      </c>
    </row>
    <row r="34" spans="1:17" x14ac:dyDescent="0.35">
      <c r="A34" t="s">
        <v>16</v>
      </c>
      <c r="B34" s="4">
        <v>10000</v>
      </c>
    </row>
    <row r="35" spans="1:17" x14ac:dyDescent="0.35">
      <c r="A35" t="s">
        <v>18</v>
      </c>
      <c r="B35" s="4">
        <f>B32/(1+B31)+B33/((1+B31)^2)+B34/((1+B31)^3)</f>
        <v>13171.827781031581</v>
      </c>
    </row>
    <row r="36" spans="1:17" ht="15.5" x14ac:dyDescent="0.35">
      <c r="A36" s="5" t="s">
        <v>19</v>
      </c>
    </row>
    <row r="38" spans="1:17" x14ac:dyDescent="0.35">
      <c r="A38" s="1" t="s">
        <v>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40" spans="1:17" x14ac:dyDescent="0.35">
      <c r="A40" t="s">
        <v>0</v>
      </c>
      <c r="B40">
        <v>1</v>
      </c>
      <c r="C40">
        <v>1</v>
      </c>
    </row>
    <row r="41" spans="1:17" x14ac:dyDescent="0.35">
      <c r="A41" t="s">
        <v>1</v>
      </c>
      <c r="B41" s="6">
        <f>FV(B42/12,12*B43,0,-B40)</f>
        <v>2.1522036124360837</v>
      </c>
      <c r="C41" s="6">
        <f>FV(C42,C43,0,-C40)</f>
        <v>2.1425159893117227</v>
      </c>
    </row>
    <row r="42" spans="1:17" x14ac:dyDescent="0.35">
      <c r="A42" t="s">
        <v>2</v>
      </c>
      <c r="B42" s="3">
        <v>0.11</v>
      </c>
      <c r="C42" s="8">
        <v>0.115</v>
      </c>
    </row>
    <row r="43" spans="1:17" x14ac:dyDescent="0.35">
      <c r="A43" t="s">
        <v>3</v>
      </c>
      <c r="B43">
        <v>7</v>
      </c>
      <c r="C43">
        <v>7</v>
      </c>
    </row>
    <row r="44" spans="1:17" x14ac:dyDescent="0.35">
      <c r="A44" t="s">
        <v>20</v>
      </c>
      <c r="B44" s="9">
        <f>(1+B42/12)^12-1</f>
        <v>0.11571883619521484</v>
      </c>
      <c r="C44" s="9">
        <f>(1+C42/1)^1-1</f>
        <v>0.11499999999999999</v>
      </c>
    </row>
    <row r="45" spans="1:17" ht="15.5" x14ac:dyDescent="0.35">
      <c r="A45" s="5" t="s">
        <v>21</v>
      </c>
    </row>
  </sheetData>
  <mergeCells count="5">
    <mergeCell ref="A1:Q1"/>
    <mergeCell ref="A9:Q9"/>
    <mergeCell ref="A18:Q18"/>
    <mergeCell ref="A29:Q29"/>
    <mergeCell ref="A38:Q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olgat</dc:creator>
  <cp:lastModifiedBy>olgat</cp:lastModifiedBy>
  <dcterms:created xsi:type="dcterms:W3CDTF">2023-10-24T02:27:51Z</dcterms:created>
  <dcterms:modified xsi:type="dcterms:W3CDTF">2023-10-24T03:32:39Z</dcterms:modified>
</cp:coreProperties>
</file>