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CCD025C-0CF2-3348-A65C-EB9EE195998C}" xr6:coauthVersionLast="47" xr6:coauthVersionMax="47" xr10:uidLastSave="{00000000-0000-0000-0000-000000000000}"/>
  <bookViews>
    <workbookView xWindow="60" yWindow="560" windowWidth="33480" windowHeight="20380" activeTab="9" xr2:uid="{CE5E1F58-89A2-BD42-AA5E-6DDAA3F3C6F4}"/>
  </bookViews>
  <sheets>
    <sheet name="Etape" sheetId="3" r:id="rId1"/>
    <sheet name="DemiEtape" sheetId="2" r:id="rId2"/>
    <sheet name="GenTemps" sheetId="1" r:id="rId3"/>
    <sheet name="GenPoints" sheetId="5" r:id="rId4"/>
    <sheet name="GenJeune" sheetId="9" r:id="rId5"/>
    <sheet name="GenKOM" sheetId="6" r:id="rId6"/>
    <sheet name="GenEquipe" sheetId="7" r:id="rId7"/>
    <sheet name="Abitibien" sheetId="4" r:id="rId8"/>
    <sheet name="Total" sheetId="8" r:id="rId9"/>
    <sheet name="Verif_UCI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0" l="1"/>
  <c r="G22" i="10"/>
  <c r="F22" i="10"/>
  <c r="E22" i="10"/>
  <c r="D22" i="10"/>
  <c r="C22" i="10"/>
  <c r="I22" i="10" s="1"/>
  <c r="J22" i="10" s="1"/>
  <c r="C21" i="1" s="1"/>
  <c r="B22" i="10"/>
  <c r="H21" i="10"/>
  <c r="G21" i="10"/>
  <c r="F21" i="10"/>
  <c r="E21" i="10"/>
  <c r="D21" i="10"/>
  <c r="I21" i="10" s="1"/>
  <c r="J21" i="10" s="1"/>
  <c r="C20" i="1" s="1"/>
  <c r="C21" i="10"/>
  <c r="B21" i="10"/>
  <c r="H20" i="10"/>
  <c r="G20" i="10"/>
  <c r="F20" i="10"/>
  <c r="E20" i="10"/>
  <c r="D20" i="10"/>
  <c r="C20" i="10"/>
  <c r="B20" i="10"/>
  <c r="I20" i="10" s="1"/>
  <c r="J20" i="10" s="1"/>
  <c r="C19" i="1" s="1"/>
  <c r="I19" i="10"/>
  <c r="J19" i="10" s="1"/>
  <c r="C18" i="1" s="1"/>
  <c r="H19" i="10"/>
  <c r="G19" i="10"/>
  <c r="F19" i="10"/>
  <c r="E19" i="10"/>
  <c r="D19" i="10"/>
  <c r="C19" i="10"/>
  <c r="B19" i="10"/>
  <c r="I18" i="10"/>
  <c r="J18" i="10" s="1"/>
  <c r="C17" i="1" s="1"/>
  <c r="H18" i="10"/>
  <c r="G18" i="10"/>
  <c r="F18" i="10"/>
  <c r="E18" i="10"/>
  <c r="D18" i="10"/>
  <c r="C18" i="10"/>
  <c r="B18" i="10"/>
  <c r="H17" i="10"/>
  <c r="G17" i="10"/>
  <c r="F17" i="10"/>
  <c r="E17" i="10"/>
  <c r="D17" i="10"/>
  <c r="C17" i="10"/>
  <c r="B17" i="10"/>
  <c r="I17" i="10" s="1"/>
  <c r="J17" i="10" s="1"/>
  <c r="C16" i="1" s="1"/>
  <c r="H16" i="10"/>
  <c r="G16" i="10"/>
  <c r="F16" i="10"/>
  <c r="E16" i="10"/>
  <c r="D16" i="10"/>
  <c r="C16" i="10"/>
  <c r="I16" i="10" s="1"/>
  <c r="J16" i="10" s="1"/>
  <c r="C15" i="1" s="1"/>
  <c r="B16" i="10"/>
  <c r="H15" i="10"/>
  <c r="G15" i="10"/>
  <c r="F15" i="10"/>
  <c r="E15" i="10"/>
  <c r="D15" i="10"/>
  <c r="C15" i="10"/>
  <c r="B15" i="10"/>
  <c r="I15" i="10" s="1"/>
  <c r="J15" i="10" s="1"/>
  <c r="C14" i="1" s="1"/>
  <c r="H14" i="10"/>
  <c r="G14" i="10"/>
  <c r="F14" i="10"/>
  <c r="E14" i="10"/>
  <c r="D14" i="10"/>
  <c r="C14" i="10"/>
  <c r="B14" i="10"/>
  <c r="I14" i="10" s="1"/>
  <c r="J14" i="10" s="1"/>
  <c r="C13" i="1" s="1"/>
  <c r="H13" i="10"/>
  <c r="G13" i="10"/>
  <c r="F13" i="10"/>
  <c r="E13" i="10"/>
  <c r="D13" i="10"/>
  <c r="C13" i="10"/>
  <c r="I13" i="10" s="1"/>
  <c r="J13" i="10" s="1"/>
  <c r="C12" i="1" s="1"/>
  <c r="B13" i="10"/>
  <c r="H12" i="10"/>
  <c r="G12" i="10"/>
  <c r="F12" i="10"/>
  <c r="E12" i="10"/>
  <c r="D12" i="10"/>
  <c r="C12" i="10"/>
  <c r="B12" i="10"/>
  <c r="I12" i="10" s="1"/>
  <c r="J12" i="10" s="1"/>
  <c r="C11" i="1" s="1"/>
  <c r="H11" i="10"/>
  <c r="G11" i="10"/>
  <c r="F11" i="10"/>
  <c r="E11" i="10"/>
  <c r="I11" i="10" s="1"/>
  <c r="J11" i="10" s="1"/>
  <c r="C10" i="1" s="1"/>
  <c r="D11" i="10"/>
  <c r="C11" i="10"/>
  <c r="B11" i="10"/>
  <c r="H10" i="10"/>
  <c r="G10" i="10"/>
  <c r="F10" i="10"/>
  <c r="E10" i="10"/>
  <c r="D10" i="10"/>
  <c r="I10" i="10" s="1"/>
  <c r="J10" i="10" s="1"/>
  <c r="C9" i="1" s="1"/>
  <c r="C10" i="10"/>
  <c r="B10" i="10"/>
  <c r="H9" i="10"/>
  <c r="G9" i="10"/>
  <c r="F9" i="10"/>
  <c r="E9" i="10"/>
  <c r="D9" i="10"/>
  <c r="C9" i="10"/>
  <c r="B9" i="10"/>
  <c r="I9" i="10" s="1"/>
  <c r="J9" i="10" s="1"/>
  <c r="C8" i="1" s="1"/>
  <c r="H8" i="10"/>
  <c r="G8" i="10"/>
  <c r="F8" i="10"/>
  <c r="E8" i="10"/>
  <c r="D8" i="10"/>
  <c r="C8" i="10"/>
  <c r="I8" i="10" s="1"/>
  <c r="J8" i="10" s="1"/>
  <c r="C7" i="1" s="1"/>
  <c r="B8" i="10"/>
  <c r="I7" i="10"/>
  <c r="J7" i="10" s="1"/>
  <c r="C6" i="1" s="1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I6" i="10" s="1"/>
  <c r="J6" i="10" s="1"/>
  <c r="C5" i="1" s="1"/>
  <c r="H5" i="10"/>
  <c r="G5" i="10"/>
  <c r="F5" i="10"/>
  <c r="E5" i="10"/>
  <c r="D5" i="10"/>
  <c r="C5" i="10"/>
  <c r="I5" i="10" s="1"/>
  <c r="J5" i="10" s="1"/>
  <c r="C4" i="1" s="1"/>
  <c r="B5" i="10"/>
  <c r="H4" i="10"/>
  <c r="G4" i="10"/>
  <c r="F4" i="10"/>
  <c r="E4" i="10"/>
  <c r="D4" i="10"/>
  <c r="C4" i="10"/>
  <c r="B4" i="10"/>
  <c r="I4" i="10" s="1"/>
  <c r="J4" i="10" s="1"/>
  <c r="H3" i="10"/>
  <c r="G3" i="10"/>
  <c r="F3" i="10"/>
  <c r="E3" i="10"/>
  <c r="I3" i="10" s="1"/>
  <c r="D3" i="10"/>
  <c r="C3" i="10"/>
  <c r="B3" i="10"/>
  <c r="C13" i="3"/>
  <c r="D13" i="3" s="1"/>
  <c r="D12" i="3"/>
  <c r="C7" i="3"/>
  <c r="D7" i="3" s="1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C8" i="2"/>
  <c r="C9" i="2"/>
  <c r="C10" i="2"/>
  <c r="C11" i="2"/>
  <c r="C7" i="2"/>
  <c r="C14" i="2"/>
  <c r="C15" i="2" s="1"/>
  <c r="C16" i="2" s="1"/>
  <c r="C17" i="2" s="1"/>
  <c r="C18" i="2" s="1"/>
  <c r="C19" i="2" s="1"/>
  <c r="C20" i="2" s="1"/>
  <c r="C21" i="2" s="1"/>
  <c r="C13" i="2"/>
  <c r="B5" i="9"/>
  <c r="B6" i="8" s="1"/>
  <c r="D6" i="8" s="1"/>
  <c r="B5" i="7"/>
  <c r="B4" i="8" s="1"/>
  <c r="D4" i="8" s="1"/>
  <c r="B5" i="6"/>
  <c r="B5" i="8" s="1"/>
  <c r="D5" i="8" s="1"/>
  <c r="B5" i="5"/>
  <c r="B3" i="8" s="1"/>
  <c r="D3" i="8" s="1"/>
  <c r="B3" i="4"/>
  <c r="B7" i="8" s="1"/>
  <c r="D7" i="8" s="1"/>
  <c r="B14" i="3"/>
  <c r="B15" i="3" s="1"/>
  <c r="B16" i="3" s="1"/>
  <c r="B17" i="3" s="1"/>
  <c r="B18" i="3" s="1"/>
  <c r="B19" i="3" s="1"/>
  <c r="B20" i="3" s="1"/>
  <c r="B21" i="3" s="1"/>
  <c r="B13" i="3"/>
  <c r="B7" i="3"/>
  <c r="B8" i="3" s="1"/>
  <c r="B9" i="3" s="1"/>
  <c r="B10" i="3" s="1"/>
  <c r="B11" i="3" s="1"/>
  <c r="B13" i="2"/>
  <c r="B14" i="2" s="1"/>
  <c r="B15" i="2" s="1"/>
  <c r="B16" i="2" s="1"/>
  <c r="B17" i="2" s="1"/>
  <c r="B18" i="2" s="1"/>
  <c r="B19" i="2" s="1"/>
  <c r="B20" i="2" s="1"/>
  <c r="B21" i="2" s="1"/>
  <c r="B7" i="2"/>
  <c r="B8" i="2" s="1"/>
  <c r="B9" i="2" s="1"/>
  <c r="B10" i="2" s="1"/>
  <c r="B11" i="2" s="1"/>
  <c r="B22" i="1"/>
  <c r="B2" i="8" s="1"/>
  <c r="D2" i="8" s="1"/>
  <c r="I24" i="10" l="1"/>
  <c r="J3" i="10"/>
  <c r="C2" i="1" s="1"/>
  <c r="C8" i="3"/>
  <c r="C9" i="3" s="1"/>
  <c r="C3" i="1"/>
  <c r="C10" i="3"/>
  <c r="D9" i="3"/>
  <c r="D8" i="3"/>
  <c r="C14" i="3"/>
  <c r="B22" i="3"/>
  <c r="B8" i="8" s="1"/>
  <c r="D8" i="8" s="1"/>
  <c r="B22" i="2"/>
  <c r="B9" i="8" s="1"/>
  <c r="D9" i="8" s="1"/>
  <c r="D10" i="8" l="1"/>
  <c r="C15" i="3"/>
  <c r="D14" i="3"/>
  <c r="C11" i="3"/>
  <c r="D11" i="3" s="1"/>
  <c r="D10" i="3"/>
  <c r="C16" i="3" l="1"/>
  <c r="D15" i="3"/>
  <c r="C17" i="3" l="1"/>
  <c r="D16" i="3"/>
  <c r="D17" i="3" l="1"/>
  <c r="C18" i="3"/>
  <c r="C19" i="3" l="1"/>
  <c r="D18" i="3"/>
  <c r="C20" i="3" l="1"/>
  <c r="D19" i="3"/>
  <c r="C21" i="3" l="1"/>
  <c r="D21" i="3" s="1"/>
  <c r="D20" i="3"/>
</calcChain>
</file>

<file path=xl/sharedStrings.xml><?xml version="1.0" encoding="utf-8"?>
<sst xmlns="http://schemas.openxmlformats.org/spreadsheetml/2006/main" count="66" uniqueCount="36">
  <si>
    <t>montant</t>
  </si>
  <si>
    <t>pos</t>
  </si>
  <si>
    <t>Total</t>
  </si>
  <si>
    <t>Etape</t>
  </si>
  <si>
    <t>Type</t>
  </si>
  <si>
    <t>Qtee</t>
  </si>
  <si>
    <t>Montant</t>
  </si>
  <si>
    <t>GenTemps</t>
  </si>
  <si>
    <t>GenPoints</t>
  </si>
  <si>
    <t>GenEquipe</t>
  </si>
  <si>
    <t>GenKOM</t>
  </si>
  <si>
    <t>Abitibien</t>
  </si>
  <si>
    <t>DemiEtape</t>
  </si>
  <si>
    <t>GrandTotal</t>
  </si>
  <si>
    <t>GenJeune</t>
  </si>
  <si>
    <t>Places</t>
  </si>
  <si>
    <t>E1</t>
  </si>
  <si>
    <t>E2</t>
  </si>
  <si>
    <t>E3</t>
  </si>
  <si>
    <t>E4</t>
  </si>
  <si>
    <t>E5</t>
  </si>
  <si>
    <t>E6</t>
  </si>
  <si>
    <t>E7</t>
  </si>
  <si>
    <t>Full</t>
  </si>
  <si>
    <t>Half</t>
  </si>
  <si>
    <t>GC min</t>
  </si>
  <si>
    <t>Min_UCI</t>
  </si>
  <si>
    <t>Taux de change officiel UCI (https://assets.ctfassets.net/761l7gh5x5an/5G5JfslUY9ynE73LV2g9Zi/83a927bf79ee339a0df921fef64fe385/FX_officiel_UCI_2023_-_Multi.pdf)</t>
  </si>
  <si>
    <t>Obligations minimales pour 2023</t>
  </si>
  <si>
    <t>https://assets.ctfassets.net/761l7gh5x5an/4LhHQ0knlVpQFA1wf3X2Re/d6066b0cb0f95507c1117cf0e1afdb13/ROA-20220420_-_2023_Road_Financial_Obligations_-v2_PW_Lbo_Corrected_17.06.2022.pdf</t>
  </si>
  <si>
    <t>Validation se fait en rouge si montant pas assez élevé, dans Onglets Etape, Demi-Étape, GenTemps</t>
  </si>
  <si>
    <t>euro_min_UCI</t>
  </si>
  <si>
    <t>CAD_conv_min</t>
  </si>
  <si>
    <t xml:space="preserve"> --&gt; à mettre à jour annuellement en utilisant le taux de change UCI</t>
  </si>
  <si>
    <t xml:space="preserve"> --&gt; à valider en fonction des montants officiels UCI dans "2023 - ROUTE Obligations Financières"</t>
  </si>
  <si>
    <t>Étapes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</si>
</sst>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3" fillId="0" borderId="0" xfId="0" applyFont="1"/>
    <xf numFmtId="0" fontId="0" fillId="0" borderId="0" xfId="0" applyAlignment="1">
      <alignment vertical="center"/>
    </xf>
    <xf numFmtId="0" fontId="4" fillId="0" borderId="0" xfId="2"/>
    <xf numFmtId="0" fontId="5" fillId="0" borderId="0" xfId="0" applyFont="1"/>
  </cellXfs>
  <cellStyles count="3">
    <cellStyle name="Lien hypertexte" xfId="2" builtinId="8"/>
    <cellStyle name="Normal" xfId="0" builtinId="0"/>
    <cellStyle name="Pourcentage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ctfassets.net/761l7gh5x5an/4LhHQ0knlVpQFA1wf3X2Re/d6066b0cb0f95507c1117cf0e1afdb13/ROA-20220420_-_2023_Road_Financial_Obligations_-v2_PW_Lbo_Corrected_17.06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AF19-C74A-2446-B83A-283A67BC0B24}">
  <dimension ref="A1:D22"/>
  <sheetViews>
    <sheetView zoomScale="120" zoomScaleNormal="120" workbookViewId="0">
      <selection activeCell="C29" sqref="C29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31</v>
      </c>
      <c r="D1" t="s">
        <v>32</v>
      </c>
    </row>
    <row r="2" spans="1:4" x14ac:dyDescent="0.2">
      <c r="A2">
        <v>1</v>
      </c>
      <c r="B2">
        <v>255</v>
      </c>
      <c r="C2">
        <v>175</v>
      </c>
      <c r="D2" s="3">
        <f>ROUNDUP(C2*Verif_UCI!$B$29,0)</f>
        <v>254</v>
      </c>
    </row>
    <row r="3" spans="1:4" x14ac:dyDescent="0.2">
      <c r="A3">
        <v>2</v>
      </c>
      <c r="B3">
        <v>145</v>
      </c>
      <c r="C3">
        <v>100</v>
      </c>
      <c r="D3" s="3">
        <f>ROUNDUP(C3*Verif_UCI!$B$29,0)</f>
        <v>145</v>
      </c>
    </row>
    <row r="4" spans="1:4" x14ac:dyDescent="0.2">
      <c r="A4">
        <v>3</v>
      </c>
      <c r="B4">
        <v>110</v>
      </c>
      <c r="C4">
        <v>75</v>
      </c>
      <c r="D4" s="3">
        <f>ROUNDUP(C4*Verif_UCI!$B$29,0)</f>
        <v>109</v>
      </c>
    </row>
    <row r="5" spans="1:4" x14ac:dyDescent="0.2">
      <c r="A5">
        <v>4</v>
      </c>
      <c r="B5">
        <v>90</v>
      </c>
      <c r="C5">
        <v>60</v>
      </c>
      <c r="D5" s="3">
        <f>ROUNDUP(C5*Verif_UCI!$B$29,0)</f>
        <v>87</v>
      </c>
    </row>
    <row r="6" spans="1:4" x14ac:dyDescent="0.2">
      <c r="A6">
        <v>5</v>
      </c>
      <c r="B6">
        <v>75</v>
      </c>
      <c r="C6">
        <v>50</v>
      </c>
      <c r="D6" s="3">
        <f>ROUNDUP(C6*Verif_UCI!$B$29,0)</f>
        <v>73</v>
      </c>
    </row>
    <row r="7" spans="1:4" x14ac:dyDescent="0.2">
      <c r="A7">
        <v>6</v>
      </c>
      <c r="B7">
        <f>B6</f>
        <v>75</v>
      </c>
      <c r="C7">
        <f>C6</f>
        <v>50</v>
      </c>
      <c r="D7" s="3">
        <f>ROUNDUP(C7*Verif_UCI!$B$29,0)</f>
        <v>73</v>
      </c>
    </row>
    <row r="8" spans="1:4" x14ac:dyDescent="0.2">
      <c r="A8">
        <v>7</v>
      </c>
      <c r="B8">
        <f t="shared" ref="B8:C11" si="0">B7</f>
        <v>75</v>
      </c>
      <c r="C8">
        <f t="shared" si="0"/>
        <v>50</v>
      </c>
      <c r="D8" s="3">
        <f>ROUNDUP(C8*Verif_UCI!$B$29,0)</f>
        <v>73</v>
      </c>
    </row>
    <row r="9" spans="1:4" x14ac:dyDescent="0.2">
      <c r="A9">
        <v>8</v>
      </c>
      <c r="B9">
        <f t="shared" si="0"/>
        <v>75</v>
      </c>
      <c r="C9">
        <f t="shared" si="0"/>
        <v>50</v>
      </c>
      <c r="D9" s="3">
        <f>ROUNDUP(C9*Verif_UCI!$B$29,0)</f>
        <v>73</v>
      </c>
    </row>
    <row r="10" spans="1:4" x14ac:dyDescent="0.2">
      <c r="A10">
        <v>9</v>
      </c>
      <c r="B10">
        <f t="shared" si="0"/>
        <v>75</v>
      </c>
      <c r="C10">
        <f t="shared" si="0"/>
        <v>50</v>
      </c>
      <c r="D10" s="3">
        <f>ROUNDUP(C10*Verif_UCI!$B$29,0)</f>
        <v>73</v>
      </c>
    </row>
    <row r="11" spans="1:4" x14ac:dyDescent="0.2">
      <c r="A11">
        <v>10</v>
      </c>
      <c r="B11">
        <f t="shared" si="0"/>
        <v>75</v>
      </c>
      <c r="C11">
        <f t="shared" si="0"/>
        <v>50</v>
      </c>
      <c r="D11" s="3">
        <f>ROUNDUP(C11*Verif_UCI!$B$29,0)</f>
        <v>73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29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29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29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29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29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29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29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29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29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29</v>
      </c>
    </row>
    <row r="22" spans="1:4" x14ac:dyDescent="0.2">
      <c r="A22" t="s">
        <v>2</v>
      </c>
      <c r="B22">
        <f>SUM(B2:B21)</f>
        <v>1350</v>
      </c>
    </row>
  </sheetData>
  <conditionalFormatting sqref="B2:B21">
    <cfRule type="expression" dxfId="3" priority="1">
      <formula>B2-D2 &lt;0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42B4-1C8C-8141-80D3-BFAEF59EC119}">
  <dimension ref="A1:J34"/>
  <sheetViews>
    <sheetView tabSelected="1" workbookViewId="0">
      <selection activeCell="D38" sqref="D38"/>
    </sheetView>
  </sheetViews>
  <sheetFormatPr baseColWidth="10" defaultRowHeight="16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</v>
      </c>
      <c r="J1" t="s">
        <v>25</v>
      </c>
    </row>
    <row r="2" spans="1:10" x14ac:dyDescent="0.2">
      <c r="B2" t="s">
        <v>23</v>
      </c>
      <c r="C2" t="s">
        <v>23</v>
      </c>
      <c r="D2" t="s">
        <v>24</v>
      </c>
      <c r="E2" t="s">
        <v>24</v>
      </c>
      <c r="F2" t="s">
        <v>23</v>
      </c>
      <c r="G2" t="s">
        <v>23</v>
      </c>
      <c r="H2" t="s">
        <v>23</v>
      </c>
      <c r="I2" t="s">
        <v>35</v>
      </c>
      <c r="J2" s="2">
        <v>0.2</v>
      </c>
    </row>
    <row r="3" spans="1:10" x14ac:dyDescent="0.2">
      <c r="A3">
        <v>1</v>
      </c>
      <c r="B3">
        <f>IF(B$2 = "FULL", Etape!$B2,DemiEtape!$B2)</f>
        <v>255</v>
      </c>
      <c r="C3">
        <f>IF(C$2 = "FULL", Etape!$B2,DemiEtape!$B2)</f>
        <v>255</v>
      </c>
      <c r="D3">
        <f>IF(D$2 = "FULL", Etape!$B2,DemiEtape!$B2)</f>
        <v>145</v>
      </c>
      <c r="E3">
        <f>IF(E$2 = "FULL", Etape!$B2,DemiEtape!$B2)</f>
        <v>145</v>
      </c>
      <c r="F3">
        <f>IF(F$2 = "FULL", Etape!$B2,DemiEtape!$B2)</f>
        <v>255</v>
      </c>
      <c r="G3">
        <f>IF(G$2 = "FULL", Etape!$B2,DemiEtape!$B2)</f>
        <v>255</v>
      </c>
      <c r="H3">
        <f>IF(H$2 = "FULL", Etape!$B2,DemiEtape!$B2)</f>
        <v>255</v>
      </c>
      <c r="I3">
        <f>SUM(B3:H3)</f>
        <v>1565</v>
      </c>
      <c r="J3">
        <f>I3*$J$2</f>
        <v>313</v>
      </c>
    </row>
    <row r="4" spans="1:10" x14ac:dyDescent="0.2">
      <c r="A4">
        <v>2</v>
      </c>
      <c r="B4">
        <f>IF(B$2 = "FULL", Etape!$B3,DemiEtape!$B3)</f>
        <v>145</v>
      </c>
      <c r="C4">
        <f>IF(C$2 = "FULL", Etape!$B3,DemiEtape!$B3)</f>
        <v>145</v>
      </c>
      <c r="D4">
        <f>IF(D$2 = "FULL", Etape!$B3,DemiEtape!$B3)</f>
        <v>110</v>
      </c>
      <c r="E4">
        <f>IF(E$2 = "FULL", Etape!$B3,DemiEtape!$B3)</f>
        <v>110</v>
      </c>
      <c r="F4">
        <f>IF(F$2 = "FULL", Etape!$B3,DemiEtape!$B3)</f>
        <v>145</v>
      </c>
      <c r="G4">
        <f>IF(G$2 = "FULL", Etape!$B3,DemiEtape!$B3)</f>
        <v>145</v>
      </c>
      <c r="H4">
        <f>IF(H$2 = "FULL", Etape!$B3,DemiEtape!$B3)</f>
        <v>145</v>
      </c>
      <c r="I4">
        <f>SUM(B4:H4)</f>
        <v>945</v>
      </c>
      <c r="J4">
        <f>I4*$J$2</f>
        <v>189</v>
      </c>
    </row>
    <row r="5" spans="1:10" x14ac:dyDescent="0.2">
      <c r="A5">
        <v>3</v>
      </c>
      <c r="B5">
        <f>IF(B$2 = "FULL", Etape!$B4,DemiEtape!$B4)</f>
        <v>110</v>
      </c>
      <c r="C5">
        <f>IF(C$2 = "FULL", Etape!$B4,DemiEtape!$B4)</f>
        <v>110</v>
      </c>
      <c r="D5">
        <f>IF(D$2 = "FULL", Etape!$B4,DemiEtape!$B4)</f>
        <v>75</v>
      </c>
      <c r="E5">
        <f>IF(E$2 = "FULL", Etape!$B4,DemiEtape!$B4)</f>
        <v>75</v>
      </c>
      <c r="F5">
        <f>IF(F$2 = "FULL", Etape!$B4,DemiEtape!$B4)</f>
        <v>110</v>
      </c>
      <c r="G5">
        <f>IF(G$2 = "FULL", Etape!$B4,DemiEtape!$B4)</f>
        <v>110</v>
      </c>
      <c r="H5">
        <f>IF(H$2 = "FULL", Etape!$B4,DemiEtape!$B4)</f>
        <v>110</v>
      </c>
      <c r="I5">
        <f>SUM(B5:H5)</f>
        <v>700</v>
      </c>
      <c r="J5">
        <f>I5*$J$2</f>
        <v>140</v>
      </c>
    </row>
    <row r="6" spans="1:10" x14ac:dyDescent="0.2">
      <c r="A6">
        <v>4</v>
      </c>
      <c r="B6">
        <f>IF(B$2 = "FULL", Etape!$B5,DemiEtape!$B5)</f>
        <v>90</v>
      </c>
      <c r="C6">
        <f>IF(C$2 = "FULL", Etape!$B5,DemiEtape!$B5)</f>
        <v>90</v>
      </c>
      <c r="D6">
        <f>IF(D$2 = "FULL", Etape!$B5,DemiEtape!$B5)</f>
        <v>60</v>
      </c>
      <c r="E6">
        <f>IF(E$2 = "FULL", Etape!$B5,DemiEtape!$B5)</f>
        <v>60</v>
      </c>
      <c r="F6">
        <f>IF(F$2 = "FULL", Etape!$B5,DemiEtape!$B5)</f>
        <v>90</v>
      </c>
      <c r="G6">
        <f>IF(G$2 = "FULL", Etape!$B5,DemiEtape!$B5)</f>
        <v>90</v>
      </c>
      <c r="H6">
        <f>IF(H$2 = "FULL", Etape!$B5,DemiEtape!$B5)</f>
        <v>90</v>
      </c>
      <c r="I6">
        <f>SUM(B6:H6)</f>
        <v>570</v>
      </c>
      <c r="J6">
        <f>I6*$J$2</f>
        <v>114</v>
      </c>
    </row>
    <row r="7" spans="1:10" x14ac:dyDescent="0.2">
      <c r="A7">
        <v>5</v>
      </c>
      <c r="B7">
        <f>IF(B$2 = "FULL", Etape!$B6,DemiEtape!$B6)</f>
        <v>75</v>
      </c>
      <c r="C7">
        <f>IF(C$2 = "FULL", Etape!$B6,DemiEtape!$B6)</f>
        <v>75</v>
      </c>
      <c r="D7">
        <f>IF(D$2 = "FULL", Etape!$B6,DemiEtape!$B6)</f>
        <v>45</v>
      </c>
      <c r="E7">
        <f>IF(E$2 = "FULL", Etape!$B6,DemiEtape!$B6)</f>
        <v>45</v>
      </c>
      <c r="F7">
        <f>IF(F$2 = "FULL", Etape!$B6,DemiEtape!$B6)</f>
        <v>75</v>
      </c>
      <c r="G7">
        <f>IF(G$2 = "FULL", Etape!$B6,DemiEtape!$B6)</f>
        <v>75</v>
      </c>
      <c r="H7">
        <f>IF(H$2 = "FULL", Etape!$B6,DemiEtape!$B6)</f>
        <v>75</v>
      </c>
      <c r="I7">
        <f>SUM(B7:H7)</f>
        <v>465</v>
      </c>
      <c r="J7">
        <f>I7*$J$2</f>
        <v>93</v>
      </c>
    </row>
    <row r="8" spans="1:10" x14ac:dyDescent="0.2">
      <c r="A8">
        <v>6</v>
      </c>
      <c r="B8">
        <f>IF(B$2 = "FULL", Etape!$B7,DemiEtape!$B7)</f>
        <v>75</v>
      </c>
      <c r="C8">
        <f>IF(C$2 = "FULL", Etape!$B7,DemiEtape!$B7)</f>
        <v>75</v>
      </c>
      <c r="D8">
        <f>IF(D$2 = "FULL", Etape!$B7,DemiEtape!$B7)</f>
        <v>45</v>
      </c>
      <c r="E8">
        <f>IF(E$2 = "FULL", Etape!$B7,DemiEtape!$B7)</f>
        <v>45</v>
      </c>
      <c r="F8">
        <f>IF(F$2 = "FULL", Etape!$B7,DemiEtape!$B7)</f>
        <v>75</v>
      </c>
      <c r="G8">
        <f>IF(G$2 = "FULL", Etape!$B7,DemiEtape!$B7)</f>
        <v>75</v>
      </c>
      <c r="H8">
        <f>IF(H$2 = "FULL", Etape!$B7,DemiEtape!$B7)</f>
        <v>75</v>
      </c>
      <c r="I8">
        <f>SUM(B8:H8)</f>
        <v>465</v>
      </c>
      <c r="J8">
        <f>I8*$J$2</f>
        <v>93</v>
      </c>
    </row>
    <row r="9" spans="1:10" x14ac:dyDescent="0.2">
      <c r="A9">
        <v>7</v>
      </c>
      <c r="B9">
        <f>IF(B$2 = "FULL", Etape!$B8,DemiEtape!$B8)</f>
        <v>75</v>
      </c>
      <c r="C9">
        <f>IF(C$2 = "FULL", Etape!$B8,DemiEtape!$B8)</f>
        <v>75</v>
      </c>
      <c r="D9">
        <f>IF(D$2 = "FULL", Etape!$B8,DemiEtape!$B8)</f>
        <v>45</v>
      </c>
      <c r="E9">
        <f>IF(E$2 = "FULL", Etape!$B8,DemiEtape!$B8)</f>
        <v>45</v>
      </c>
      <c r="F9">
        <f>IF(F$2 = "FULL", Etape!$B8,DemiEtape!$B8)</f>
        <v>75</v>
      </c>
      <c r="G9">
        <f>IF(G$2 = "FULL", Etape!$B8,DemiEtape!$B8)</f>
        <v>75</v>
      </c>
      <c r="H9">
        <f>IF(H$2 = "FULL", Etape!$B8,DemiEtape!$B8)</f>
        <v>75</v>
      </c>
      <c r="I9">
        <f>SUM(B9:H9)</f>
        <v>465</v>
      </c>
      <c r="J9">
        <f>I9*$J$2</f>
        <v>93</v>
      </c>
    </row>
    <row r="10" spans="1:10" x14ac:dyDescent="0.2">
      <c r="A10">
        <v>8</v>
      </c>
      <c r="B10">
        <f>IF(B$2 = "FULL", Etape!$B9,DemiEtape!$B9)</f>
        <v>75</v>
      </c>
      <c r="C10">
        <f>IF(C$2 = "FULL", Etape!$B9,DemiEtape!$B9)</f>
        <v>75</v>
      </c>
      <c r="D10">
        <f>IF(D$2 = "FULL", Etape!$B9,DemiEtape!$B9)</f>
        <v>45</v>
      </c>
      <c r="E10">
        <f>IF(E$2 = "FULL", Etape!$B9,DemiEtape!$B9)</f>
        <v>45</v>
      </c>
      <c r="F10">
        <f>IF(F$2 = "FULL", Etape!$B9,DemiEtape!$B9)</f>
        <v>75</v>
      </c>
      <c r="G10">
        <f>IF(G$2 = "FULL", Etape!$B9,DemiEtape!$B9)</f>
        <v>75</v>
      </c>
      <c r="H10">
        <f>IF(H$2 = "FULL", Etape!$B9,DemiEtape!$B9)</f>
        <v>75</v>
      </c>
      <c r="I10">
        <f>SUM(B10:H10)</f>
        <v>465</v>
      </c>
      <c r="J10">
        <f>I10*$J$2</f>
        <v>93</v>
      </c>
    </row>
    <row r="11" spans="1:10" x14ac:dyDescent="0.2">
      <c r="A11">
        <v>9</v>
      </c>
      <c r="B11">
        <f>IF(B$2 = "FULL", Etape!$B10,DemiEtape!$B10)</f>
        <v>75</v>
      </c>
      <c r="C11">
        <f>IF(C$2 = "FULL", Etape!$B10,DemiEtape!$B10)</f>
        <v>75</v>
      </c>
      <c r="D11">
        <f>IF(D$2 = "FULL", Etape!$B10,DemiEtape!$B10)</f>
        <v>45</v>
      </c>
      <c r="E11">
        <f>IF(E$2 = "FULL", Etape!$B10,DemiEtape!$B10)</f>
        <v>45</v>
      </c>
      <c r="F11">
        <f>IF(F$2 = "FULL", Etape!$B10,DemiEtape!$B10)</f>
        <v>75</v>
      </c>
      <c r="G11">
        <f>IF(G$2 = "FULL", Etape!$B10,DemiEtape!$B10)</f>
        <v>75</v>
      </c>
      <c r="H11">
        <f>IF(H$2 = "FULL", Etape!$B10,DemiEtape!$B10)</f>
        <v>75</v>
      </c>
      <c r="I11">
        <f>SUM(B11:H11)</f>
        <v>465</v>
      </c>
      <c r="J11">
        <f>I11*$J$2</f>
        <v>93</v>
      </c>
    </row>
    <row r="12" spans="1:10" x14ac:dyDescent="0.2">
      <c r="A12">
        <v>10</v>
      </c>
      <c r="B12">
        <f>IF(B$2 = "FULL", Etape!$B11,DemiEtape!$B11)</f>
        <v>75</v>
      </c>
      <c r="C12">
        <f>IF(C$2 = "FULL", Etape!$B11,DemiEtape!$B11)</f>
        <v>75</v>
      </c>
      <c r="D12">
        <f>IF(D$2 = "FULL", Etape!$B11,DemiEtape!$B11)</f>
        <v>45</v>
      </c>
      <c r="E12">
        <f>IF(E$2 = "FULL", Etape!$B11,DemiEtape!$B11)</f>
        <v>45</v>
      </c>
      <c r="F12">
        <f>IF(F$2 = "FULL", Etape!$B11,DemiEtape!$B11)</f>
        <v>75</v>
      </c>
      <c r="G12">
        <f>IF(G$2 = "FULL", Etape!$B11,DemiEtape!$B11)</f>
        <v>75</v>
      </c>
      <c r="H12">
        <f>IF(H$2 = "FULL", Etape!$B11,DemiEtape!$B11)</f>
        <v>75</v>
      </c>
      <c r="I12">
        <f>SUM(B12:H12)</f>
        <v>465</v>
      </c>
      <c r="J12">
        <f>I12*$J$2</f>
        <v>93</v>
      </c>
    </row>
    <row r="13" spans="1:10" x14ac:dyDescent="0.2">
      <c r="A13">
        <v>11</v>
      </c>
      <c r="B13">
        <f>IF(B$2 = "FULL", Etape!$B12,DemiEtape!$B12)</f>
        <v>30</v>
      </c>
      <c r="C13">
        <f>IF(C$2 = "FULL", Etape!$B12,DemiEtape!$B12)</f>
        <v>30</v>
      </c>
      <c r="D13">
        <f>IF(D$2 = "FULL", Etape!$B12,DemiEtape!$B12)</f>
        <v>30</v>
      </c>
      <c r="E13">
        <f>IF(E$2 = "FULL", Etape!$B12,DemiEtape!$B12)</f>
        <v>30</v>
      </c>
      <c r="F13">
        <f>IF(F$2 = "FULL", Etape!$B12,DemiEtape!$B12)</f>
        <v>30</v>
      </c>
      <c r="G13">
        <f>IF(G$2 = "FULL", Etape!$B12,DemiEtape!$B12)</f>
        <v>30</v>
      </c>
      <c r="H13">
        <f>IF(H$2 = "FULL", Etape!$B12,DemiEtape!$B12)</f>
        <v>30</v>
      </c>
      <c r="I13">
        <f>SUM(B13:H13)</f>
        <v>210</v>
      </c>
      <c r="J13">
        <f>I13*$J$2</f>
        <v>42</v>
      </c>
    </row>
    <row r="14" spans="1:10" x14ac:dyDescent="0.2">
      <c r="A14">
        <v>12</v>
      </c>
      <c r="B14">
        <f>IF(B$2 = "FULL", Etape!$B13,DemiEtape!$B13)</f>
        <v>30</v>
      </c>
      <c r="C14">
        <f>IF(C$2 = "FULL", Etape!$B13,DemiEtape!$B13)</f>
        <v>30</v>
      </c>
      <c r="D14">
        <f>IF(D$2 = "FULL", Etape!$B13,DemiEtape!$B13)</f>
        <v>30</v>
      </c>
      <c r="E14">
        <f>IF(E$2 = "FULL", Etape!$B13,DemiEtape!$B13)</f>
        <v>30</v>
      </c>
      <c r="F14">
        <f>IF(F$2 = "FULL", Etape!$B13,DemiEtape!$B13)</f>
        <v>30</v>
      </c>
      <c r="G14">
        <f>IF(G$2 = "FULL", Etape!$B13,DemiEtape!$B13)</f>
        <v>30</v>
      </c>
      <c r="H14">
        <f>IF(H$2 = "FULL", Etape!$B13,DemiEtape!$B13)</f>
        <v>30</v>
      </c>
      <c r="I14">
        <f>SUM(B14:H14)</f>
        <v>210</v>
      </c>
      <c r="J14">
        <f>I14*$J$2</f>
        <v>42</v>
      </c>
    </row>
    <row r="15" spans="1:10" x14ac:dyDescent="0.2">
      <c r="A15">
        <v>13</v>
      </c>
      <c r="B15">
        <f>IF(B$2 = "FULL", Etape!$B14,DemiEtape!$B14)</f>
        <v>30</v>
      </c>
      <c r="C15">
        <f>IF(C$2 = "FULL", Etape!$B14,DemiEtape!$B14)</f>
        <v>30</v>
      </c>
      <c r="D15">
        <f>IF(D$2 = "FULL", Etape!$B14,DemiEtape!$B14)</f>
        <v>30</v>
      </c>
      <c r="E15">
        <f>IF(E$2 = "FULL", Etape!$B14,DemiEtape!$B14)</f>
        <v>30</v>
      </c>
      <c r="F15">
        <f>IF(F$2 = "FULL", Etape!$B14,DemiEtape!$B14)</f>
        <v>30</v>
      </c>
      <c r="G15">
        <f>IF(G$2 = "FULL", Etape!$B14,DemiEtape!$B14)</f>
        <v>30</v>
      </c>
      <c r="H15">
        <f>IF(H$2 = "FULL", Etape!$B14,DemiEtape!$B14)</f>
        <v>30</v>
      </c>
      <c r="I15">
        <f>SUM(B15:H15)</f>
        <v>210</v>
      </c>
      <c r="J15">
        <f>I15*$J$2</f>
        <v>42</v>
      </c>
    </row>
    <row r="16" spans="1:10" x14ac:dyDescent="0.2">
      <c r="A16">
        <v>14</v>
      </c>
      <c r="B16">
        <f>IF(B$2 = "FULL", Etape!$B15,DemiEtape!$B15)</f>
        <v>30</v>
      </c>
      <c r="C16">
        <f>IF(C$2 = "FULL", Etape!$B15,DemiEtape!$B15)</f>
        <v>30</v>
      </c>
      <c r="D16">
        <f>IF(D$2 = "FULL", Etape!$B15,DemiEtape!$B15)</f>
        <v>30</v>
      </c>
      <c r="E16">
        <f>IF(E$2 = "FULL", Etape!$B15,DemiEtape!$B15)</f>
        <v>30</v>
      </c>
      <c r="F16">
        <f>IF(F$2 = "FULL", Etape!$B15,DemiEtape!$B15)</f>
        <v>30</v>
      </c>
      <c r="G16">
        <f>IF(G$2 = "FULL", Etape!$B15,DemiEtape!$B15)</f>
        <v>30</v>
      </c>
      <c r="H16">
        <f>IF(H$2 = "FULL", Etape!$B15,DemiEtape!$B15)</f>
        <v>30</v>
      </c>
      <c r="I16">
        <f>SUM(B16:H16)</f>
        <v>210</v>
      </c>
      <c r="J16">
        <f>I16*$J$2</f>
        <v>42</v>
      </c>
    </row>
    <row r="17" spans="1:10" x14ac:dyDescent="0.2">
      <c r="A17">
        <v>15</v>
      </c>
      <c r="B17">
        <f>IF(B$2 = "FULL", Etape!$B16,DemiEtape!$B16)</f>
        <v>30</v>
      </c>
      <c r="C17">
        <f>IF(C$2 = "FULL", Etape!$B16,DemiEtape!$B16)</f>
        <v>30</v>
      </c>
      <c r="D17">
        <f>IF(D$2 = "FULL", Etape!$B16,DemiEtape!$B16)</f>
        <v>30</v>
      </c>
      <c r="E17">
        <f>IF(E$2 = "FULL", Etape!$B16,DemiEtape!$B16)</f>
        <v>30</v>
      </c>
      <c r="F17">
        <f>IF(F$2 = "FULL", Etape!$B16,DemiEtape!$B16)</f>
        <v>30</v>
      </c>
      <c r="G17">
        <f>IF(G$2 = "FULL", Etape!$B16,DemiEtape!$B16)</f>
        <v>30</v>
      </c>
      <c r="H17">
        <f>IF(H$2 = "FULL", Etape!$B16,DemiEtape!$B16)</f>
        <v>30</v>
      </c>
      <c r="I17">
        <f>SUM(B17:H17)</f>
        <v>210</v>
      </c>
      <c r="J17">
        <f>I17*$J$2</f>
        <v>42</v>
      </c>
    </row>
    <row r="18" spans="1:10" x14ac:dyDescent="0.2">
      <c r="A18">
        <v>16</v>
      </c>
      <c r="B18">
        <f>IF(B$2 = "FULL", Etape!$B17,DemiEtape!$B17)</f>
        <v>30</v>
      </c>
      <c r="C18">
        <f>IF(C$2 = "FULL", Etape!$B17,DemiEtape!$B17)</f>
        <v>30</v>
      </c>
      <c r="D18">
        <f>IF(D$2 = "FULL", Etape!$B17,DemiEtape!$B17)</f>
        <v>30</v>
      </c>
      <c r="E18">
        <f>IF(E$2 = "FULL", Etape!$B17,DemiEtape!$B17)</f>
        <v>30</v>
      </c>
      <c r="F18">
        <f>IF(F$2 = "FULL", Etape!$B17,DemiEtape!$B17)</f>
        <v>30</v>
      </c>
      <c r="G18">
        <f>IF(G$2 = "FULL", Etape!$B17,DemiEtape!$B17)</f>
        <v>30</v>
      </c>
      <c r="H18">
        <f>IF(H$2 = "FULL", Etape!$B17,DemiEtape!$B17)</f>
        <v>30</v>
      </c>
      <c r="I18">
        <f>SUM(B18:H18)</f>
        <v>210</v>
      </c>
      <c r="J18">
        <f>I18*$J$2</f>
        <v>42</v>
      </c>
    </row>
    <row r="19" spans="1:10" x14ac:dyDescent="0.2">
      <c r="A19">
        <v>17</v>
      </c>
      <c r="B19">
        <f>IF(B$2 = "FULL", Etape!$B18,DemiEtape!$B18)</f>
        <v>30</v>
      </c>
      <c r="C19">
        <f>IF(C$2 = "FULL", Etape!$B18,DemiEtape!$B18)</f>
        <v>30</v>
      </c>
      <c r="D19">
        <f>IF(D$2 = "FULL", Etape!$B18,DemiEtape!$B18)</f>
        <v>30</v>
      </c>
      <c r="E19">
        <f>IF(E$2 = "FULL", Etape!$B18,DemiEtape!$B18)</f>
        <v>30</v>
      </c>
      <c r="F19">
        <f>IF(F$2 = "FULL", Etape!$B18,DemiEtape!$B18)</f>
        <v>30</v>
      </c>
      <c r="G19">
        <f>IF(G$2 = "FULL", Etape!$B18,DemiEtape!$B18)</f>
        <v>30</v>
      </c>
      <c r="H19">
        <f>IF(H$2 = "FULL", Etape!$B18,DemiEtape!$B18)</f>
        <v>30</v>
      </c>
      <c r="I19">
        <f>SUM(B19:H19)</f>
        <v>210</v>
      </c>
      <c r="J19">
        <f>I19*$J$2</f>
        <v>42</v>
      </c>
    </row>
    <row r="20" spans="1:10" x14ac:dyDescent="0.2">
      <c r="A20">
        <v>18</v>
      </c>
      <c r="B20">
        <f>IF(B$2 = "FULL", Etape!$B19,DemiEtape!$B19)</f>
        <v>30</v>
      </c>
      <c r="C20">
        <f>IF(C$2 = "FULL", Etape!$B19,DemiEtape!$B19)</f>
        <v>30</v>
      </c>
      <c r="D20">
        <f>IF(D$2 = "FULL", Etape!$B19,DemiEtape!$B19)</f>
        <v>30</v>
      </c>
      <c r="E20">
        <f>IF(E$2 = "FULL", Etape!$B19,DemiEtape!$B19)</f>
        <v>30</v>
      </c>
      <c r="F20">
        <f>IF(F$2 = "FULL", Etape!$B19,DemiEtape!$B19)</f>
        <v>30</v>
      </c>
      <c r="G20">
        <f>IF(G$2 = "FULL", Etape!$B19,DemiEtape!$B19)</f>
        <v>30</v>
      </c>
      <c r="H20">
        <f>IF(H$2 = "FULL", Etape!$B19,DemiEtape!$B19)</f>
        <v>30</v>
      </c>
      <c r="I20">
        <f>SUM(B20:H20)</f>
        <v>210</v>
      </c>
      <c r="J20">
        <f>I20*$J$2</f>
        <v>42</v>
      </c>
    </row>
    <row r="21" spans="1:10" x14ac:dyDescent="0.2">
      <c r="A21">
        <v>19</v>
      </c>
      <c r="B21">
        <f>IF(B$2 = "FULL", Etape!$B20,DemiEtape!$B20)</f>
        <v>30</v>
      </c>
      <c r="C21">
        <f>IF(C$2 = "FULL", Etape!$B20,DemiEtape!$B20)</f>
        <v>30</v>
      </c>
      <c r="D21">
        <f>IF(D$2 = "FULL", Etape!$B20,DemiEtape!$B20)</f>
        <v>30</v>
      </c>
      <c r="E21">
        <f>IF(E$2 = "FULL", Etape!$B20,DemiEtape!$B20)</f>
        <v>30</v>
      </c>
      <c r="F21">
        <f>IF(F$2 = "FULL", Etape!$B20,DemiEtape!$B20)</f>
        <v>30</v>
      </c>
      <c r="G21">
        <f>IF(G$2 = "FULL", Etape!$B20,DemiEtape!$B20)</f>
        <v>30</v>
      </c>
      <c r="H21">
        <f>IF(H$2 = "FULL", Etape!$B20,DemiEtape!$B20)</f>
        <v>30</v>
      </c>
      <c r="I21">
        <f>SUM(B21:H21)</f>
        <v>210</v>
      </c>
      <c r="J21">
        <f>I21*$J$2</f>
        <v>42</v>
      </c>
    </row>
    <row r="22" spans="1:10" x14ac:dyDescent="0.2">
      <c r="A22">
        <v>20</v>
      </c>
      <c r="B22">
        <f>IF(B$2 = "FULL", Etape!$B21,DemiEtape!$B21)</f>
        <v>30</v>
      </c>
      <c r="C22">
        <f>IF(C$2 = "FULL", Etape!$B21,DemiEtape!$B21)</f>
        <v>30</v>
      </c>
      <c r="D22">
        <f>IF(D$2 = "FULL", Etape!$B21,DemiEtape!$B21)</f>
        <v>30</v>
      </c>
      <c r="E22">
        <f>IF(E$2 = "FULL", Etape!$B21,DemiEtape!$B21)</f>
        <v>30</v>
      </c>
      <c r="F22">
        <f>IF(F$2 = "FULL", Etape!$B21,DemiEtape!$B21)</f>
        <v>30</v>
      </c>
      <c r="G22">
        <f>IF(G$2 = "FULL", Etape!$B21,DemiEtape!$B21)</f>
        <v>30</v>
      </c>
      <c r="H22">
        <f>IF(H$2 = "FULL", Etape!$B21,DemiEtape!$B21)</f>
        <v>30</v>
      </c>
      <c r="I22">
        <f>SUM(B22:H22)</f>
        <v>210</v>
      </c>
      <c r="J22">
        <f>I22*$J$2</f>
        <v>42</v>
      </c>
    </row>
    <row r="24" spans="1:10" x14ac:dyDescent="0.2">
      <c r="I24">
        <f>SUM(I3:I22)</f>
        <v>8670</v>
      </c>
    </row>
    <row r="28" spans="1:10" x14ac:dyDescent="0.2">
      <c r="A28" t="s">
        <v>27</v>
      </c>
    </row>
    <row r="29" spans="1:10" x14ac:dyDescent="0.2">
      <c r="A29" s="1">
        <v>2023</v>
      </c>
      <c r="B29" s="1">
        <v>1.4487000000000001</v>
      </c>
      <c r="C29" s="4" t="s">
        <v>33</v>
      </c>
    </row>
    <row r="31" spans="1:10" x14ac:dyDescent="0.2">
      <c r="A31" t="s">
        <v>28</v>
      </c>
      <c r="D31" s="4" t="s">
        <v>34</v>
      </c>
    </row>
    <row r="32" spans="1:10" x14ac:dyDescent="0.2">
      <c r="A32" s="6" t="s">
        <v>29</v>
      </c>
    </row>
    <row r="34" spans="1:1" x14ac:dyDescent="0.2">
      <c r="A34" s="7" t="s">
        <v>30</v>
      </c>
    </row>
  </sheetData>
  <hyperlinks>
    <hyperlink ref="A32" r:id="rId1" xr:uid="{E5D767CF-292E-DC4B-BC13-706ECDC64A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9C4E-32B1-BC46-A3D7-E19804EE9E33}">
  <dimension ref="A1:D22"/>
  <sheetViews>
    <sheetView zoomScale="120" zoomScaleNormal="120" workbookViewId="0">
      <selection activeCell="G7" sqref="G7"/>
    </sheetView>
  </sheetViews>
  <sheetFormatPr baseColWidth="10" defaultRowHeight="16" x14ac:dyDescent="0.2"/>
  <cols>
    <col min="1" max="1" width="8.83203125" customWidth="1"/>
    <col min="3" max="3" width="16.83203125" bestFit="1" customWidth="1"/>
    <col min="4" max="4" width="17.33203125" bestFit="1" customWidth="1"/>
  </cols>
  <sheetData>
    <row r="1" spans="1:4" x14ac:dyDescent="0.2">
      <c r="A1" t="s">
        <v>1</v>
      </c>
      <c r="B1" t="s">
        <v>0</v>
      </c>
      <c r="C1" t="s">
        <v>31</v>
      </c>
      <c r="D1" t="s">
        <v>32</v>
      </c>
    </row>
    <row r="2" spans="1:4" x14ac:dyDescent="0.2">
      <c r="A2">
        <v>1</v>
      </c>
      <c r="B2">
        <v>145</v>
      </c>
      <c r="C2">
        <v>100</v>
      </c>
      <c r="D2" s="3">
        <f>ROUNDUP(C2*Verif_UCI!$B$29,0)</f>
        <v>145</v>
      </c>
    </row>
    <row r="3" spans="1:4" x14ac:dyDescent="0.2">
      <c r="A3">
        <v>2</v>
      </c>
      <c r="B3">
        <v>110</v>
      </c>
      <c r="C3">
        <v>75</v>
      </c>
      <c r="D3" s="3">
        <f>ROUNDUP(C3*Verif_UCI!$B$29,0)</f>
        <v>109</v>
      </c>
    </row>
    <row r="4" spans="1:4" x14ac:dyDescent="0.2">
      <c r="A4">
        <v>3</v>
      </c>
      <c r="B4">
        <v>75</v>
      </c>
      <c r="C4">
        <v>50</v>
      </c>
      <c r="D4" s="3">
        <f>ROUNDUP(C4*Verif_UCI!$B$29,0)</f>
        <v>73</v>
      </c>
    </row>
    <row r="5" spans="1:4" x14ac:dyDescent="0.2">
      <c r="A5">
        <v>4</v>
      </c>
      <c r="B5">
        <v>60</v>
      </c>
      <c r="C5">
        <v>40</v>
      </c>
      <c r="D5" s="3">
        <f>ROUNDUP(C5*Verif_UCI!$B$29,0)</f>
        <v>58</v>
      </c>
    </row>
    <row r="6" spans="1:4" x14ac:dyDescent="0.2">
      <c r="A6">
        <v>5</v>
      </c>
      <c r="B6">
        <v>45</v>
      </c>
      <c r="C6">
        <v>30</v>
      </c>
      <c r="D6" s="3">
        <f>ROUNDUP(C6*Verif_UCI!$B$29,0)</f>
        <v>44</v>
      </c>
    </row>
    <row r="7" spans="1:4" x14ac:dyDescent="0.2">
      <c r="A7">
        <v>6</v>
      </c>
      <c r="B7">
        <f>B6</f>
        <v>45</v>
      </c>
      <c r="C7">
        <f>C6</f>
        <v>30</v>
      </c>
      <c r="D7" s="3">
        <f>ROUNDUP(C7*Verif_UCI!$B$29,0)</f>
        <v>44</v>
      </c>
    </row>
    <row r="8" spans="1:4" x14ac:dyDescent="0.2">
      <c r="A8">
        <v>7</v>
      </c>
      <c r="B8">
        <f t="shared" ref="B8:C11" si="0">B7</f>
        <v>45</v>
      </c>
      <c r="C8">
        <f t="shared" si="0"/>
        <v>30</v>
      </c>
      <c r="D8" s="3">
        <f>ROUNDUP(C8*Verif_UCI!$B$29,0)</f>
        <v>44</v>
      </c>
    </row>
    <row r="9" spans="1:4" x14ac:dyDescent="0.2">
      <c r="A9">
        <v>8</v>
      </c>
      <c r="B9">
        <f t="shared" si="0"/>
        <v>45</v>
      </c>
      <c r="C9">
        <f t="shared" si="0"/>
        <v>30</v>
      </c>
      <c r="D9" s="3">
        <f>ROUNDUP(C9*Verif_UCI!$B$29,0)</f>
        <v>44</v>
      </c>
    </row>
    <row r="10" spans="1:4" x14ac:dyDescent="0.2">
      <c r="A10">
        <v>9</v>
      </c>
      <c r="B10">
        <f t="shared" si="0"/>
        <v>45</v>
      </c>
      <c r="C10">
        <f t="shared" si="0"/>
        <v>30</v>
      </c>
      <c r="D10" s="3">
        <f>ROUNDUP(C10*Verif_UCI!$B$29,0)</f>
        <v>44</v>
      </c>
    </row>
    <row r="11" spans="1:4" x14ac:dyDescent="0.2">
      <c r="A11">
        <v>10</v>
      </c>
      <c r="B11">
        <f t="shared" si="0"/>
        <v>45</v>
      </c>
      <c r="C11">
        <f t="shared" si="0"/>
        <v>30</v>
      </c>
      <c r="D11" s="3">
        <f>ROUNDUP(C11*Verif_UCI!$B$29,0)</f>
        <v>44</v>
      </c>
    </row>
    <row r="12" spans="1:4" x14ac:dyDescent="0.2">
      <c r="A12">
        <v>11</v>
      </c>
      <c r="B12">
        <v>30</v>
      </c>
      <c r="C12">
        <v>20</v>
      </c>
      <c r="D12" s="3">
        <f>ROUNDUP(C12*Verif_UCI!$B$29,0)</f>
        <v>29</v>
      </c>
    </row>
    <row r="13" spans="1:4" x14ac:dyDescent="0.2">
      <c r="A13">
        <v>12</v>
      </c>
      <c r="B13">
        <f>B12</f>
        <v>30</v>
      </c>
      <c r="C13">
        <f>C12</f>
        <v>20</v>
      </c>
      <c r="D13" s="3">
        <f>ROUNDUP(C13*Verif_UCI!$B$29,0)</f>
        <v>29</v>
      </c>
    </row>
    <row r="14" spans="1:4" x14ac:dyDescent="0.2">
      <c r="A14">
        <v>13</v>
      </c>
      <c r="B14">
        <f t="shared" ref="B14:C21" si="1">B13</f>
        <v>30</v>
      </c>
      <c r="C14">
        <f t="shared" si="1"/>
        <v>20</v>
      </c>
      <c r="D14" s="3">
        <f>ROUNDUP(C14*Verif_UCI!$B$29,0)</f>
        <v>29</v>
      </c>
    </row>
    <row r="15" spans="1:4" x14ac:dyDescent="0.2">
      <c r="A15">
        <v>14</v>
      </c>
      <c r="B15">
        <f t="shared" si="1"/>
        <v>30</v>
      </c>
      <c r="C15">
        <f t="shared" si="1"/>
        <v>20</v>
      </c>
      <c r="D15" s="3">
        <f>ROUNDUP(C15*Verif_UCI!$B$29,0)</f>
        <v>29</v>
      </c>
    </row>
    <row r="16" spans="1:4" x14ac:dyDescent="0.2">
      <c r="A16">
        <v>15</v>
      </c>
      <c r="B16">
        <f t="shared" si="1"/>
        <v>30</v>
      </c>
      <c r="C16">
        <f t="shared" si="1"/>
        <v>20</v>
      </c>
      <c r="D16" s="3">
        <f>ROUNDUP(C16*Verif_UCI!$B$29,0)</f>
        <v>29</v>
      </c>
    </row>
    <row r="17" spans="1:4" x14ac:dyDescent="0.2">
      <c r="A17">
        <v>16</v>
      </c>
      <c r="B17">
        <f t="shared" si="1"/>
        <v>30</v>
      </c>
      <c r="C17">
        <f t="shared" si="1"/>
        <v>20</v>
      </c>
      <c r="D17" s="3">
        <f>ROUNDUP(C17*Verif_UCI!$B$29,0)</f>
        <v>29</v>
      </c>
    </row>
    <row r="18" spans="1:4" x14ac:dyDescent="0.2">
      <c r="A18">
        <v>17</v>
      </c>
      <c r="B18">
        <f t="shared" si="1"/>
        <v>30</v>
      </c>
      <c r="C18">
        <f t="shared" si="1"/>
        <v>20</v>
      </c>
      <c r="D18" s="3">
        <f>ROUNDUP(C18*Verif_UCI!$B$29,0)</f>
        <v>29</v>
      </c>
    </row>
    <row r="19" spans="1:4" x14ac:dyDescent="0.2">
      <c r="A19">
        <v>18</v>
      </c>
      <c r="B19">
        <f t="shared" si="1"/>
        <v>30</v>
      </c>
      <c r="C19">
        <f t="shared" si="1"/>
        <v>20</v>
      </c>
      <c r="D19" s="3">
        <f>ROUNDUP(C19*Verif_UCI!$B$29,0)</f>
        <v>29</v>
      </c>
    </row>
    <row r="20" spans="1:4" x14ac:dyDescent="0.2">
      <c r="A20">
        <v>19</v>
      </c>
      <c r="B20">
        <f t="shared" si="1"/>
        <v>30</v>
      </c>
      <c r="C20">
        <f t="shared" si="1"/>
        <v>20</v>
      </c>
      <c r="D20" s="3">
        <f>ROUNDUP(C20*Verif_UCI!$B$29,0)</f>
        <v>29</v>
      </c>
    </row>
    <row r="21" spans="1:4" x14ac:dyDescent="0.2">
      <c r="A21">
        <v>20</v>
      </c>
      <c r="B21">
        <f t="shared" si="1"/>
        <v>30</v>
      </c>
      <c r="C21">
        <f t="shared" si="1"/>
        <v>20</v>
      </c>
      <c r="D21" s="3">
        <f>ROUNDUP(C21*Verif_UCI!$B$29,0)</f>
        <v>29</v>
      </c>
    </row>
    <row r="22" spans="1:4" x14ac:dyDescent="0.2">
      <c r="A22" t="s">
        <v>2</v>
      </c>
      <c r="B22">
        <f>SUM(B2:B21)</f>
        <v>960</v>
      </c>
    </row>
  </sheetData>
  <conditionalFormatting sqref="B2:B21">
    <cfRule type="expression" dxfId="2" priority="1" stopIfTrue="1">
      <formula>B2-D2 &lt; 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BDAC-8CD5-9545-9088-974349703FED}">
  <dimension ref="A1:C22"/>
  <sheetViews>
    <sheetView zoomScale="120" zoomScaleNormal="120" workbookViewId="0">
      <selection activeCell="G16" sqref="G16"/>
    </sheetView>
  </sheetViews>
  <sheetFormatPr baseColWidth="10" defaultRowHeight="16" x14ac:dyDescent="0.2"/>
  <cols>
    <col min="1" max="1" width="8.83203125" customWidth="1"/>
    <col min="3" max="3" width="12.5" customWidth="1"/>
  </cols>
  <sheetData>
    <row r="1" spans="1:3" x14ac:dyDescent="0.2">
      <c r="A1" t="s">
        <v>1</v>
      </c>
      <c r="B1" t="s">
        <v>0</v>
      </c>
      <c r="C1" t="s">
        <v>26</v>
      </c>
    </row>
    <row r="2" spans="1:3" x14ac:dyDescent="0.2">
      <c r="A2">
        <v>1</v>
      </c>
      <c r="B2">
        <v>400</v>
      </c>
      <c r="C2">
        <f>Verif_UCI!J3</f>
        <v>313</v>
      </c>
    </row>
    <row r="3" spans="1:3" x14ac:dyDescent="0.2">
      <c r="A3">
        <v>2</v>
      </c>
      <c r="B3">
        <v>200</v>
      </c>
      <c r="C3">
        <f>Verif_UCI!J4</f>
        <v>189</v>
      </c>
    </row>
    <row r="4" spans="1:3" x14ac:dyDescent="0.2">
      <c r="A4">
        <v>3</v>
      </c>
      <c r="B4">
        <v>150</v>
      </c>
      <c r="C4">
        <f>Verif_UCI!J5</f>
        <v>140</v>
      </c>
    </row>
    <row r="5" spans="1:3" x14ac:dyDescent="0.2">
      <c r="A5">
        <v>4</v>
      </c>
      <c r="B5">
        <v>115</v>
      </c>
      <c r="C5">
        <f>Verif_UCI!J6</f>
        <v>114</v>
      </c>
    </row>
    <row r="6" spans="1:3" x14ac:dyDescent="0.2">
      <c r="A6">
        <v>5</v>
      </c>
      <c r="B6">
        <v>95</v>
      </c>
      <c r="C6">
        <f>Verif_UCI!J7</f>
        <v>93</v>
      </c>
    </row>
    <row r="7" spans="1:3" x14ac:dyDescent="0.2">
      <c r="A7">
        <v>6</v>
      </c>
      <c r="B7">
        <v>95</v>
      </c>
      <c r="C7">
        <f>Verif_UCI!J8</f>
        <v>93</v>
      </c>
    </row>
    <row r="8" spans="1:3" x14ac:dyDescent="0.2">
      <c r="A8">
        <v>7</v>
      </c>
      <c r="B8">
        <v>95</v>
      </c>
      <c r="C8">
        <f>Verif_UCI!J9</f>
        <v>93</v>
      </c>
    </row>
    <row r="9" spans="1:3" x14ac:dyDescent="0.2">
      <c r="A9">
        <v>8</v>
      </c>
      <c r="B9">
        <v>95</v>
      </c>
      <c r="C9">
        <f>Verif_UCI!J10</f>
        <v>93</v>
      </c>
    </row>
    <row r="10" spans="1:3" x14ac:dyDescent="0.2">
      <c r="A10">
        <v>9</v>
      </c>
      <c r="B10">
        <v>95</v>
      </c>
      <c r="C10">
        <f>Verif_UCI!J11</f>
        <v>93</v>
      </c>
    </row>
    <row r="11" spans="1:3" x14ac:dyDescent="0.2">
      <c r="A11">
        <v>10</v>
      </c>
      <c r="B11">
        <v>95</v>
      </c>
      <c r="C11">
        <f>Verif_UCI!J12</f>
        <v>93</v>
      </c>
    </row>
    <row r="12" spans="1:3" x14ac:dyDescent="0.2">
      <c r="A12">
        <v>11</v>
      </c>
      <c r="B12">
        <v>45</v>
      </c>
      <c r="C12">
        <f>Verif_UCI!J13</f>
        <v>42</v>
      </c>
    </row>
    <row r="13" spans="1:3" x14ac:dyDescent="0.2">
      <c r="A13">
        <v>12</v>
      </c>
      <c r="B13">
        <v>45</v>
      </c>
      <c r="C13">
        <f>Verif_UCI!J14</f>
        <v>42</v>
      </c>
    </row>
    <row r="14" spans="1:3" x14ac:dyDescent="0.2">
      <c r="A14">
        <v>13</v>
      </c>
      <c r="B14">
        <v>45</v>
      </c>
      <c r="C14">
        <f>Verif_UCI!J15</f>
        <v>42</v>
      </c>
    </row>
    <row r="15" spans="1:3" x14ac:dyDescent="0.2">
      <c r="A15">
        <v>14</v>
      </c>
      <c r="B15">
        <v>45</v>
      </c>
      <c r="C15">
        <f>Verif_UCI!J16</f>
        <v>42</v>
      </c>
    </row>
    <row r="16" spans="1:3" x14ac:dyDescent="0.2">
      <c r="A16">
        <v>15</v>
      </c>
      <c r="B16">
        <v>45</v>
      </c>
      <c r="C16">
        <f>Verif_UCI!J17</f>
        <v>42</v>
      </c>
    </row>
    <row r="17" spans="1:3" x14ac:dyDescent="0.2">
      <c r="A17">
        <v>16</v>
      </c>
      <c r="B17">
        <v>45</v>
      </c>
      <c r="C17">
        <f>Verif_UCI!J18</f>
        <v>42</v>
      </c>
    </row>
    <row r="18" spans="1:3" x14ac:dyDescent="0.2">
      <c r="A18">
        <v>17</v>
      </c>
      <c r="B18">
        <v>45</v>
      </c>
      <c r="C18">
        <f>Verif_UCI!J19</f>
        <v>42</v>
      </c>
    </row>
    <row r="19" spans="1:3" x14ac:dyDescent="0.2">
      <c r="A19">
        <v>18</v>
      </c>
      <c r="B19">
        <v>45</v>
      </c>
      <c r="C19">
        <f>Verif_UCI!J20</f>
        <v>42</v>
      </c>
    </row>
    <row r="20" spans="1:3" x14ac:dyDescent="0.2">
      <c r="A20">
        <v>19</v>
      </c>
      <c r="B20">
        <v>45</v>
      </c>
      <c r="C20">
        <f>Verif_UCI!J21</f>
        <v>42</v>
      </c>
    </row>
    <row r="21" spans="1:3" x14ac:dyDescent="0.2">
      <c r="A21">
        <v>20</v>
      </c>
      <c r="B21">
        <v>45</v>
      </c>
      <c r="C21">
        <f>Verif_UCI!J22</f>
        <v>42</v>
      </c>
    </row>
    <row r="22" spans="1:3" x14ac:dyDescent="0.2">
      <c r="A22" t="s">
        <v>2</v>
      </c>
      <c r="B22">
        <f>SUM(B2:B21)</f>
        <v>1885</v>
      </c>
    </row>
  </sheetData>
  <conditionalFormatting sqref="C2:C221">
    <cfRule type="cellIs" dxfId="1" priority="4" stopIfTrue="1" operator="greaterThan">
      <formula>$B$2</formula>
    </cfRule>
  </conditionalFormatting>
  <conditionalFormatting sqref="B2:B21">
    <cfRule type="expression" dxfId="0" priority="1">
      <formula>B2-C2 &lt;0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A965-B231-7941-BA48-09D5C22A140E}">
  <dimension ref="A1:B5"/>
  <sheetViews>
    <sheetView zoomScale="120" zoomScaleNormal="120" workbookViewId="0">
      <selection activeCell="B9" sqref="B9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8525-802F-E541-8E45-23CCAE931D54}">
  <dimension ref="A1:B5"/>
  <sheetViews>
    <sheetView zoomScale="120" zoomScaleNormal="120" workbookViewId="0">
      <selection activeCell="C26" sqref="C26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5BF9-01A7-384E-A9CF-ECDD7A339660}">
  <dimension ref="A1:B5"/>
  <sheetViews>
    <sheetView zoomScale="120" zoomScaleNormal="120" workbookViewId="0">
      <selection activeCell="F28" sqref="F2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80</v>
      </c>
    </row>
    <row r="3" spans="1:2" x14ac:dyDescent="0.2">
      <c r="A3">
        <v>2</v>
      </c>
      <c r="B3">
        <v>60</v>
      </c>
    </row>
    <row r="4" spans="1:2" x14ac:dyDescent="0.2">
      <c r="A4">
        <v>3</v>
      </c>
      <c r="B4">
        <v>40</v>
      </c>
    </row>
    <row r="5" spans="1:2" x14ac:dyDescent="0.2">
      <c r="A5" t="s">
        <v>2</v>
      </c>
      <c r="B5">
        <f>SUM(B2:B4)</f>
        <v>180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CFA2-B3C8-7445-A1C8-18958843E133}">
  <dimension ref="A1:B5"/>
  <sheetViews>
    <sheetView zoomScale="120" zoomScaleNormal="120" workbookViewId="0">
      <selection activeCell="A11" sqref="A11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200</v>
      </c>
    </row>
    <row r="3" spans="1:2" x14ac:dyDescent="0.2">
      <c r="A3">
        <v>2</v>
      </c>
      <c r="B3">
        <v>160</v>
      </c>
    </row>
    <row r="4" spans="1:2" x14ac:dyDescent="0.2">
      <c r="A4">
        <v>3</v>
      </c>
      <c r="B4">
        <v>120</v>
      </c>
    </row>
    <row r="5" spans="1:2" x14ac:dyDescent="0.2">
      <c r="A5" t="s">
        <v>2</v>
      </c>
      <c r="B5">
        <f>SUM(B2:B4)</f>
        <v>480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C28E-A908-DF41-AD5F-AD5073230291}">
  <dimension ref="A1:B3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8.83203125" customWidth="1"/>
  </cols>
  <sheetData>
    <row r="1" spans="1:2" x14ac:dyDescent="0.2">
      <c r="A1" t="s">
        <v>1</v>
      </c>
      <c r="B1" t="s">
        <v>0</v>
      </c>
    </row>
    <row r="2" spans="1:2" x14ac:dyDescent="0.2">
      <c r="A2">
        <v>1</v>
      </c>
      <c r="B2">
        <v>150</v>
      </c>
    </row>
    <row r="3" spans="1:2" x14ac:dyDescent="0.2">
      <c r="A3" t="s">
        <v>2</v>
      </c>
      <c r="B3">
        <f>SUM(B2:B2)</f>
        <v>150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084-E10A-A54B-8C7F-0326267E2C80}">
  <dimension ref="A1:E10"/>
  <sheetViews>
    <sheetView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4</v>
      </c>
      <c r="B1" t="s">
        <v>6</v>
      </c>
      <c r="C1" t="s">
        <v>5</v>
      </c>
      <c r="D1" t="s">
        <v>2</v>
      </c>
    </row>
    <row r="2" spans="1:5" x14ac:dyDescent="0.2">
      <c r="A2" t="s">
        <v>7</v>
      </c>
      <c r="B2">
        <f>GenTemps!B22</f>
        <v>1885</v>
      </c>
      <c r="C2">
        <v>1</v>
      </c>
      <c r="D2">
        <f>B2*C2</f>
        <v>1885</v>
      </c>
    </row>
    <row r="3" spans="1:5" x14ac:dyDescent="0.2">
      <c r="A3" t="s">
        <v>8</v>
      </c>
      <c r="B3">
        <f>GenPoints!B5</f>
        <v>180</v>
      </c>
      <c r="C3">
        <v>1</v>
      </c>
      <c r="D3">
        <f>B3*C3</f>
        <v>180</v>
      </c>
    </row>
    <row r="4" spans="1:5" x14ac:dyDescent="0.2">
      <c r="A4" t="s">
        <v>9</v>
      </c>
      <c r="B4">
        <f>GenEquipe!B5</f>
        <v>480</v>
      </c>
      <c r="C4">
        <v>1</v>
      </c>
      <c r="D4">
        <f>B4*C4</f>
        <v>480</v>
      </c>
    </row>
    <row r="5" spans="1:5" x14ac:dyDescent="0.2">
      <c r="A5" t="s">
        <v>10</v>
      </c>
      <c r="B5">
        <f>GenKOM!B5</f>
        <v>180</v>
      </c>
      <c r="C5">
        <v>1</v>
      </c>
      <c r="D5">
        <f>B5*C5</f>
        <v>180</v>
      </c>
    </row>
    <row r="6" spans="1:5" x14ac:dyDescent="0.2">
      <c r="A6" t="s">
        <v>14</v>
      </c>
      <c r="B6">
        <f>GenJeune!B5</f>
        <v>180</v>
      </c>
      <c r="C6">
        <v>1</v>
      </c>
      <c r="D6">
        <f>B6*C6</f>
        <v>180</v>
      </c>
    </row>
    <row r="7" spans="1:5" x14ac:dyDescent="0.2">
      <c r="A7" t="s">
        <v>11</v>
      </c>
      <c r="B7">
        <f>Abitibien!B3</f>
        <v>150</v>
      </c>
      <c r="C7">
        <v>1</v>
      </c>
      <c r="D7">
        <f>B7*C7</f>
        <v>150</v>
      </c>
    </row>
    <row r="8" spans="1:5" x14ac:dyDescent="0.2">
      <c r="A8" t="s">
        <v>3</v>
      </c>
      <c r="B8">
        <f>Etape!B22</f>
        <v>1350</v>
      </c>
      <c r="C8">
        <v>5</v>
      </c>
      <c r="D8">
        <f>B8*C8</f>
        <v>6750</v>
      </c>
      <c r="E8" s="5"/>
    </row>
    <row r="9" spans="1:5" x14ac:dyDescent="0.2">
      <c r="A9" t="s">
        <v>12</v>
      </c>
      <c r="B9">
        <f>DemiEtape!B22</f>
        <v>960</v>
      </c>
      <c r="C9">
        <v>2</v>
      </c>
      <c r="D9">
        <f>B9*C9</f>
        <v>1920</v>
      </c>
      <c r="E9" s="5"/>
    </row>
    <row r="10" spans="1:5" s="1" customFormat="1" x14ac:dyDescent="0.2">
      <c r="A10" s="1" t="s">
        <v>13</v>
      </c>
      <c r="D10" s="1">
        <f>SUM(D2:D9)</f>
        <v>11725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Etape</vt:lpstr>
      <vt:lpstr>DemiEtape</vt:lpstr>
      <vt:lpstr>GenTemps</vt:lpstr>
      <vt:lpstr>GenPoints</vt:lpstr>
      <vt:lpstr>GenJeune</vt:lpstr>
      <vt:lpstr>GenKOM</vt:lpstr>
      <vt:lpstr>GenEquipe</vt:lpstr>
      <vt:lpstr>Abitibien</vt:lpstr>
      <vt:lpstr>Total</vt:lpstr>
      <vt:lpstr>Verif_UCI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2023-01-29T19:18:50Z</dcterms:created>
  <dcterms:modified xsi:type="dcterms:W3CDTF">2023-02-05T22:43:52Z</dcterms:modified>
</cp:coreProperties>
</file>