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1DD77252-DE09-E54D-A96C-3BAC795D65FD}" xr6:coauthVersionLast="47" xr6:coauthVersionMax="47" xr10:uidLastSave="{00000000-0000-0000-0000-000000000000}"/>
  <bookViews>
    <workbookView xWindow="0" yWindow="500" windowWidth="33600" windowHeight="20500" activeTab="3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F9" i="13"/>
  <c r="E9" i="13"/>
  <c r="C9" i="13" s="1"/>
  <c r="E11" i="18"/>
  <c r="E13" i="18" s="1"/>
  <c r="E10" i="18"/>
  <c r="C10" i="18" s="1"/>
  <c r="E8" i="18"/>
  <c r="C8" i="18" s="1"/>
  <c r="E7" i="18"/>
  <c r="C7" i="18" s="1"/>
  <c r="E6" i="18"/>
  <c r="C6" i="18" s="1"/>
  <c r="E12" i="16"/>
  <c r="C12" i="16" s="1"/>
  <c r="E13" i="12"/>
  <c r="C13" i="12" s="1"/>
  <c r="E16" i="9"/>
  <c r="C16" i="9" s="1"/>
  <c r="E15" i="9"/>
  <c r="C15" i="9" s="1"/>
  <c r="E12" i="12"/>
  <c r="E11" i="12" s="1"/>
  <c r="C11" i="12" s="1"/>
  <c r="E8" i="13"/>
  <c r="C8" i="13" s="1"/>
  <c r="E7" i="13"/>
  <c r="C7" i="13" s="1"/>
  <c r="E17" i="13"/>
  <c r="E19" i="13" s="1"/>
  <c r="E16" i="13"/>
  <c r="C16" i="13" s="1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13" i="13"/>
  <c r="C13" i="13" s="1"/>
  <c r="E14" i="13"/>
  <c r="C14" i="13" s="1"/>
  <c r="E15" i="13"/>
  <c r="C15" i="13" s="1"/>
  <c r="E9" i="12"/>
  <c r="E8" i="12" s="1"/>
  <c r="C8" i="12" s="1"/>
  <c r="E10" i="12"/>
  <c r="C10" i="12" s="1"/>
  <c r="E13" i="9"/>
  <c r="C13" i="9" s="1"/>
  <c r="E11" i="9"/>
  <c r="E10" i="9" s="1"/>
  <c r="C10" i="9" s="1"/>
  <c r="E14" i="12" l="1"/>
  <c r="C11" i="18"/>
  <c r="E10" i="14"/>
  <c r="C7" i="14"/>
  <c r="E11" i="14"/>
  <c r="E9" i="18"/>
  <c r="C9" i="18" s="1"/>
  <c r="E12" i="18"/>
  <c r="E14" i="9"/>
  <c r="C14" i="9" s="1"/>
  <c r="E15" i="12"/>
  <c r="E5" i="13"/>
  <c r="C5" i="13" s="1"/>
  <c r="E6" i="13"/>
  <c r="C6" i="13" s="1"/>
  <c r="C12" i="12"/>
  <c r="E17" i="9"/>
  <c r="C8" i="14"/>
  <c r="C8" i="16"/>
  <c r="E18" i="9"/>
  <c r="C17" i="13"/>
  <c r="E18" i="13"/>
  <c r="C11" i="16"/>
  <c r="C8" i="15"/>
  <c r="C9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<sst xmlns="http://schemas.openxmlformats.org/spreadsheetml/2006/main" count="455" uniqueCount="199">
  <si>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</si>
  <si>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</si>
  <si>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</si>
  <si>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</si>
  <si>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</si>
  <si>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</si>
  <si>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</si>
  <si>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</si>
  <si>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</si>
  <si>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</si>
  <si>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</si>
  <si>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</si>
  <si>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</si>
  <si>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</si>
  <si>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</si>
  <si>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</si>
  <si>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</si>
  <si>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</si>
  <si>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</si>
  <si>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</si>
  <si>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</si>
  <si>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</si>
  <si>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</si>
  <si>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</si>
  <si>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</si>
  <si>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</si>
  <si>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</si>
  <si>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</si>
  <si>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</si>
  <si>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</si>
  <si>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</si>
  <si>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</si>
  <si>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</si>
  <si>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</si>
  <si>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</si>
  <si>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</si>
  <si>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</si>
  <si>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</si>
  <si>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</si>
  <si>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</si>
  <si>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</si>
  <si>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</si>
  <si>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</si>
  <si>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</si>
  <si>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</si>
  <si>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</si>
  <si>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</si>
  <si>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</si>
  <si>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</si>
  <si>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</si>
  <si>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</si>
  <si>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</si>
  <si>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</si>
  <si>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</si>
  <si>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</si>
  <si>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</si>
  <si>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</si>
  <si>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</si>
  <si>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</si>
  <si>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</si>
  <si>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</si>
  <si>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</si>
  <si>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</si>
  <si>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</si>
  <si>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</si>
  <si>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</si>
  <si>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</si>
  <si>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</si>
  <si>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</si>
  <si>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</si>
  <si>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</si>
  <si>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</si>
  <si>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</si>
  <si>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</si>
  <si>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</si>
  <si>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</si>
  <si>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</si>
  <si>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</si>
  <si>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</si>
  <si>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</si>
  <si>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</si>
  <si>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</si>
  <si>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</si>
  <si>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</si>
  <si>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</si>
  <si>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</si>
  <si>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</si>
  <si>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</si>
  <si>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</si>
  <si>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</si>
  <si>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</si>
  <si>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</si>
  <si>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</si>
  <si>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</si>
  <si>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</si>
  <si>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</si>
  <si>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</si>
  <si>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</si>
  <si>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</si>
  <si>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</si>
  <si>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</si>
  <si>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</si>
  <si>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</si>
  <si>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</si>
  <si>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</si>
  <si>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</si>
  <si>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</si>
  <si>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</si>
  <si>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</si>
  <si>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</si>
  <si>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</si>
  <si>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</si>
  <si>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</si>
  <si>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</si>
  <si>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</si>
  <si>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</si>
  <si>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</si>
  <si>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</si>
  <si>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</si>
  <si>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</si>
  <si>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</si>
  <si>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</si>
  <si>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</si>
  <si>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</si>
  <si>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</si>
  <si>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</si>
  <si>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</si>
  <si>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</si>
  <si>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</si>
  <si>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</si>
  <si>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</si>
  <si>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</si>
  <si>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</si>
  <si>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</si>
  <si>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</si>
  <si>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</si>
  <si>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</si>
  <si>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</si>
  <si>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</si>
  <si>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</si>
  <si>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</si>
  <si>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</si>
  <si>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</si>
  <si>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</si>
  <si>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</si>
  <si>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</si>
  <si>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</si>
  <si>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</si>
  <si>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</si>
  <si>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</si>
  <si>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</si>
  <si>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</si>
  <si>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</si>
  <si>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</si>
  <si>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</si>
  <si>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</si>
  <si>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</si>
  <si>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</si>
  <si>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</si>
  <si>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</si>
  <si>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</si>
  <si>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</si>
  <si>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</si>
  <si>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</si>
  <si>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</si>
  <si>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</si>
  <si>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</si>
  <si>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</si>
  <si>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</si>
  <si>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</si>
  <si>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</si>
  <si>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</si>
  <si>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</si>
  <si>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</si>
  <si>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</si>
  <si>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</si>
  <si>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</si>
  <si>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</si>
  <si>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</si>
  <si>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</si>
  <si>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</si>
  <si>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</si>
  <si>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</si>
  <si>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</si>
  <si>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</si>
  <si>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</si>
  <si>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</si>
  <si>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</si>
  <si>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</si>
  <si>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Gala des mérites&lt;br/&gt;Cegep de l'Abitibi-Témiscamingue&lt;br/&gt;Polyvalente La Forêt - Agora</t>
  </si>
  <si>
    <t>Awards Ceremony&lt;br/&gt;Cegep de l'Abitibi-Témiscamingue&lt;br/&gt;Polyvalente La Forêt - Agora</t>
  </si>
  <si>
    <t>8:00 - 12:00&lt;br/&gt;17:00 - 20:30</t>
  </si>
  <si>
    <t>19:00 - 20:30</t>
  </si>
  <si>
    <t>Mandatory team managers meeting- ITT &lt;br/&gt;Local 2152 (optional)</t>
  </si>
  <si>
    <t>Pré-vérification des vélos de CLMI&lt;br/&gt;Scène Agora</t>
  </si>
  <si>
    <t>ITT bikes pre-check&lt;br/&gt;Agora Stage</t>
  </si>
  <si>
    <t>Vérification des licences&lt;br/&gt;Tour de l’Abitibi&lt;br/&gt;Local : 1031</t>
  </si>
  <si>
    <t>Licence checks&lt;br/&gt;Tour de l’Abitibi&lt;br/&gt;Local : 1031</t>
  </si>
  <si>
    <t>Réunion obligatoire des directeurs sportifs – CLMI&lt;br/&gt;Local 2152 (optionnelle)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</si>
</sst>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55</v>
      </c>
      <c r="D2" s="10" t="s">
        <v>2</v>
      </c>
      <c r="E2" s="3"/>
    </row>
    <row r="3" spans="1:5" ht="22" x14ac:dyDescent="0.2">
      <c r="B3" s="9" t="s">
        <v>3</v>
      </c>
      <c r="C3" s="8" t="s">
        <v>171</v>
      </c>
      <c r="D3" s="10" t="s">
        <v>4</v>
      </c>
      <c r="E3" s="1"/>
    </row>
    <row r="4" spans="1:5" ht="22" x14ac:dyDescent="0.2">
      <c r="B4" s="9" t="s">
        <v>5</v>
      </c>
      <c r="C4" s="8" t="s">
        <v>170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168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B33" sqref="B3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139</v>
      </c>
      <c r="C1" s="41" t="s">
        <v>60</v>
      </c>
      <c r="D1" s="41" t="s">
        <v>61</v>
      </c>
      <c r="E1" t="s">
        <v>140</v>
      </c>
    </row>
    <row r="2" spans="1:5" x14ac:dyDescent="0.2">
      <c r="A2">
        <v>1</v>
      </c>
      <c r="B2" t="s">
        <v>63</v>
      </c>
      <c r="C2" s="41">
        <v>1462.59375</v>
      </c>
      <c r="D2" s="41">
        <v>1462.6666666666667</v>
      </c>
      <c r="E2" s="41">
        <v>1462.8112689351851</v>
      </c>
    </row>
    <row r="3" spans="1:5" x14ac:dyDescent="0.2">
      <c r="A3">
        <v>2</v>
      </c>
      <c r="B3" t="s">
        <v>62</v>
      </c>
      <c r="C3" s="41">
        <v>1462.5520833333333</v>
      </c>
      <c r="D3" s="41">
        <v>1462.6458333333333</v>
      </c>
      <c r="E3" s="41">
        <v>1462.8007575810186</v>
      </c>
    </row>
    <row r="4" spans="1:5" x14ac:dyDescent="0.2">
      <c r="A4">
        <v>3</v>
      </c>
      <c r="B4" t="s">
        <v>141</v>
      </c>
      <c r="C4" s="41">
        <v>1462.3854166666667</v>
      </c>
      <c r="D4" s="41">
        <v>1462.3854166666667</v>
      </c>
      <c r="E4" s="41">
        <v>1462.4048913078705</v>
      </c>
    </row>
    <row r="5" spans="1:5" x14ac:dyDescent="0.2">
      <c r="A5">
        <v>4</v>
      </c>
      <c r="B5" t="s">
        <v>64</v>
      </c>
      <c r="C5" s="41">
        <v>1462.65625</v>
      </c>
      <c r="D5" s="41">
        <v>1462.7291666666667</v>
      </c>
      <c r="E5" s="41">
        <v>1462.8143115972223</v>
      </c>
    </row>
    <row r="6" spans="1:5" x14ac:dyDescent="0.2">
      <c r="A6">
        <v>5</v>
      </c>
      <c r="B6" t="s">
        <v>129</v>
      </c>
      <c r="C6" s="41">
        <v>1462.40625</v>
      </c>
      <c r="D6" s="41">
        <v>1462.4270833333333</v>
      </c>
      <c r="E6" s="41">
        <v>1462.5709280324074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1462.8000946990742</v>
      </c>
    </row>
    <row r="8" spans="1:5" x14ac:dyDescent="0.2">
      <c r="A8">
        <v>7</v>
      </c>
      <c r="B8" t="s">
        <v>142</v>
      </c>
      <c r="C8" s="41">
        <v>1462.4791666666667</v>
      </c>
      <c r="D8" s="41">
        <v>1462.5520833333333</v>
      </c>
      <c r="E8" s="41">
        <v>1462.700284085648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65</v>
      </c>
    </row>
    <row r="20" spans="1:1" x14ac:dyDescent="0.2">
      <c r="A20" s="29" t="s">
        <v>66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107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108</v>
      </c>
      <c r="C5" s="8" t="s">
        <v>161</v>
      </c>
      <c r="D5" s="24" t="s">
        <v>109</v>
      </c>
      <c r="E5" s="19"/>
    </row>
    <row r="6" spans="1:6" ht="88" x14ac:dyDescent="0.2">
      <c r="B6" s="9" t="s">
        <v>51</v>
      </c>
      <c r="C6" s="26" t="str">
        <f t="shared" ref="C6:C9" si="0">TEXT(E6,"HH:MM")</f>
        <v>09:35</v>
      </c>
      <c r="D6" s="10" t="s">
        <v>50</v>
      </c>
      <c r="E6" s="32">
        <f>E7-F6</f>
        <v>1462.3993055555557</v>
      </c>
      <c r="F6" s="21">
        <v>6.9444444444444441E-3</v>
      </c>
    </row>
    <row r="7" spans="1:6" ht="22" x14ac:dyDescent="0.2">
      <c r="A7" s="6" t="s">
        <v>57</v>
      </c>
      <c r="B7" s="9" t="s">
        <v>98</v>
      </c>
      <c r="C7" s="26" t="str">
        <f t="shared" si="0"/>
        <v>09:45</v>
      </c>
      <c r="D7" s="10" t="s">
        <v>99</v>
      </c>
      <c r="E7" s="30">
        <f>Navettes!C6</f>
        <v>1462.40625</v>
      </c>
    </row>
    <row r="8" spans="1:6" ht="22" x14ac:dyDescent="0.2">
      <c r="B8" s="9" t="s">
        <v>43</v>
      </c>
      <c r="C8" s="26" t="str">
        <f t="shared" si="0"/>
        <v>10:15</v>
      </c>
      <c r="D8" s="10" t="s">
        <v>44</v>
      </c>
      <c r="E8" s="30">
        <f>Navettes!D6</f>
        <v>1462.4270833333333</v>
      </c>
    </row>
    <row r="9" spans="1:6" ht="22" x14ac:dyDescent="0.2">
      <c r="B9" s="9" t="s">
        <v>45</v>
      </c>
      <c r="C9" s="26" t="str">
        <f t="shared" si="0"/>
        <v>10:50</v>
      </c>
      <c r="D9" s="10" t="s">
        <v>46</v>
      </c>
      <c r="E9" s="32">
        <f>E10-F9</f>
        <v>0.4513888888888889</v>
      </c>
      <c r="F9" s="21">
        <v>6.9444444444444441E-3</v>
      </c>
    </row>
    <row r="10" spans="1:6" ht="22" x14ac:dyDescent="0.2">
      <c r="A10" s="6" t="s">
        <v>24</v>
      </c>
      <c r="B10" s="25" t="s">
        <v>100</v>
      </c>
      <c r="C10" s="26" t="str">
        <f>TEXT(E10,"HH:MM")</f>
        <v>11:00</v>
      </c>
      <c r="D10" s="24" t="s">
        <v>101</v>
      </c>
      <c r="E10" s="31" t="str">
        <f>Navettes!B6</f>
        <v>11:00</v>
      </c>
    </row>
    <row r="11" spans="1:6" ht="22" x14ac:dyDescent="0.2">
      <c r="A11" s="6" t="s">
        <v>134</v>
      </c>
      <c r="B11" s="9" t="s">
        <v>112</v>
      </c>
      <c r="C11" s="26" t="str">
        <f>TEXT(E11,"HH:MM")</f>
        <v>13:40</v>
      </c>
      <c r="D11" s="10" t="s">
        <v>113</v>
      </c>
      <c r="E11" s="30">
        <f>Navettes!E6-F11</f>
        <v>1462.5695391435186</v>
      </c>
      <c r="F11" s="21">
        <v>1.3888888888888889E-3</v>
      </c>
    </row>
    <row r="12" spans="1:6" ht="44" x14ac:dyDescent="0.2">
      <c r="B12" s="9" t="s">
        <v>110</v>
      </c>
      <c r="C12" s="8" t="s">
        <v>114</v>
      </c>
      <c r="D12" s="10" t="s">
        <v>111</v>
      </c>
      <c r="E12" s="32">
        <f>E11+F12</f>
        <v>1462.5799558101853</v>
      </c>
      <c r="F12" s="21">
        <v>1.0416666666666666E-2</v>
      </c>
    </row>
    <row r="13" spans="1:6" x14ac:dyDescent="0.2">
      <c r="A13" s="6" t="s">
        <v>22</v>
      </c>
      <c r="B13" s="6" t="s">
        <v>102</v>
      </c>
      <c r="C13" s="35" t="s">
        <v>103</v>
      </c>
      <c r="D13" s="6" t="s">
        <v>104</v>
      </c>
      <c r="E13" s="32">
        <f>E11+F13</f>
        <v>1462.5764835879629</v>
      </c>
      <c r="F13" s="21">
        <v>6.9444444444444441E-3</v>
      </c>
    </row>
    <row r="14" spans="1:6" s="6" customFormat="1" x14ac:dyDescent="0.2">
      <c r="A14" s="6" t="s">
        <v>57</v>
      </c>
      <c r="B14" s="6" t="s">
        <v>89</v>
      </c>
      <c r="C14" s="39" t="s">
        <v>132</v>
      </c>
      <c r="D14" s="6" t="s">
        <v>105</v>
      </c>
      <c r="E14" s="21"/>
      <c r="F14" s="21"/>
    </row>
    <row r="15" spans="1:6" x14ac:dyDescent="0.2">
      <c r="A15" s="6" t="s">
        <v>57</v>
      </c>
      <c r="B15" s="6" t="s">
        <v>90</v>
      </c>
      <c r="C15" s="39" t="s">
        <v>133</v>
      </c>
      <c r="D15" s="6" t="s">
        <v>106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D10" sqref="D10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172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178</v>
      </c>
      <c r="C8" s="8" t="s">
        <v>25</v>
      </c>
      <c r="D8" s="13" t="s">
        <v>179</v>
      </c>
      <c r="E8" s="3"/>
    </row>
    <row r="9" spans="1:5" ht="57" x14ac:dyDescent="0.2">
      <c r="A9" s="5" t="s">
        <v>23</v>
      </c>
      <c r="B9" s="12" t="s">
        <v>196</v>
      </c>
      <c r="C9" s="8" t="s">
        <v>26</v>
      </c>
      <c r="D9" s="13" t="s">
        <v>197</v>
      </c>
      <c r="E9" s="3"/>
    </row>
    <row r="10" spans="1:5" ht="152" x14ac:dyDescent="0.2">
      <c r="B10" s="12" t="s">
        <v>29</v>
      </c>
      <c r="C10" s="8" t="s">
        <v>156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157</v>
      </c>
      <c r="D11" s="13" t="s">
        <v>17</v>
      </c>
    </row>
    <row r="12" spans="1:5" ht="22" x14ac:dyDescent="0.2">
      <c r="B12" s="12" t="s">
        <v>18</v>
      </c>
      <c r="C12" s="8" t="s">
        <v>158</v>
      </c>
      <c r="D12" s="13" t="s">
        <v>19</v>
      </c>
    </row>
    <row r="13" spans="1:5" ht="95" x14ac:dyDescent="0.2">
      <c r="B13" s="12" t="s">
        <v>159</v>
      </c>
      <c r="C13" s="28" t="s">
        <v>169</v>
      </c>
      <c r="D13" s="13" t="s">
        <v>160</v>
      </c>
    </row>
    <row r="14" spans="1:5" ht="22" x14ac:dyDescent="0.2">
      <c r="A14" s="5" t="s">
        <v>22</v>
      </c>
      <c r="B14" s="12" t="s">
        <v>9</v>
      </c>
      <c r="C14" s="8" t="s">
        <v>169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B20" sqref="B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180</v>
      </c>
      <c r="C6" s="8" t="s">
        <v>37</v>
      </c>
      <c r="D6" s="24" t="s">
        <v>181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182</v>
      </c>
      <c r="C8" s="8" t="s">
        <v>38</v>
      </c>
      <c r="D8" s="24" t="s">
        <v>183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14:05</v>
      </c>
      <c r="D10" s="10" t="s">
        <v>50</v>
      </c>
      <c r="E10" s="32">
        <f>E11-F10</f>
        <v>1462.5868055555557</v>
      </c>
      <c r="F10" s="21">
        <v>6.9444444444444441E-3</v>
      </c>
    </row>
    <row r="11" spans="1:6" ht="22" x14ac:dyDescent="0.2">
      <c r="A11" s="6" t="s">
        <v>57</v>
      </c>
      <c r="B11" s="9" t="s">
        <v>143</v>
      </c>
      <c r="C11" s="26" t="str">
        <f>TEXT(E11,"HH:MM")</f>
        <v>14:15</v>
      </c>
      <c r="D11" s="10" t="s">
        <v>144</v>
      </c>
      <c r="E11" s="30">
        <f>Navettes!C2</f>
        <v>1462.59375</v>
      </c>
    </row>
    <row r="12" spans="1:6" ht="44" x14ac:dyDescent="0.2">
      <c r="A12" s="6" t="s">
        <v>23</v>
      </c>
      <c r="B12" s="9" t="s">
        <v>145</v>
      </c>
      <c r="C12" s="8" t="s">
        <v>42</v>
      </c>
      <c r="D12" s="10" t="s">
        <v>146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147</v>
      </c>
      <c r="C15" s="26" t="str">
        <f>TEXT(E15,"HH:MM")</f>
        <v>16:45</v>
      </c>
      <c r="D15" s="24" t="s">
        <v>148</v>
      </c>
      <c r="E15" s="31" t="str">
        <f>Navettes!B2</f>
        <v>16:45</v>
      </c>
    </row>
    <row r="16" spans="1:6" ht="22" x14ac:dyDescent="0.2">
      <c r="A16" s="6" t="s">
        <v>134</v>
      </c>
      <c r="B16" s="9" t="s">
        <v>47</v>
      </c>
      <c r="C16" s="26" t="str">
        <f>TEXT(E16,"HH:MM")</f>
        <v>19:25</v>
      </c>
      <c r="D16" s="10" t="s">
        <v>48</v>
      </c>
      <c r="E16" s="30">
        <f>Navettes!E2-F16</f>
        <v>1462.8091856018518</v>
      </c>
      <c r="F16" s="21">
        <v>2.0833333333333333E-3</v>
      </c>
    </row>
    <row r="17" spans="1:6" ht="22" x14ac:dyDescent="0.2">
      <c r="B17" s="9" t="s">
        <v>18</v>
      </c>
      <c r="C17" s="8" t="s">
        <v>85</v>
      </c>
      <c r="D17" s="10" t="s">
        <v>19</v>
      </c>
      <c r="E17" s="32">
        <f>E16+F17</f>
        <v>1462.8230744907407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151</v>
      </c>
      <c r="D18" s="10" t="s">
        <v>10</v>
      </c>
      <c r="E18" s="32">
        <f>E16+F18</f>
        <v>1462.8161300462962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tabSelected="1" workbookViewId="0">
      <selection activeCell="B6" sqref="B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70</v>
      </c>
      <c r="D4" s="23" t="s">
        <v>4</v>
      </c>
      <c r="E4" s="20"/>
    </row>
    <row r="5" spans="1:6" ht="44" x14ac:dyDescent="0.2">
      <c r="A5" s="6" t="s">
        <v>23</v>
      </c>
      <c r="B5" s="9" t="s">
        <v>198</v>
      </c>
      <c r="C5" s="8" t="s">
        <v>67</v>
      </c>
      <c r="D5" s="10" t="s">
        <v>193</v>
      </c>
      <c r="E5" s="20"/>
    </row>
    <row r="6" spans="1:6" ht="54" customHeight="1" x14ac:dyDescent="0.2">
      <c r="B6" s="17" t="s">
        <v>194</v>
      </c>
      <c r="C6" s="8" t="s">
        <v>68</v>
      </c>
      <c r="D6" s="24" t="s">
        <v>195</v>
      </c>
      <c r="E6" s="19"/>
    </row>
    <row r="7" spans="1:6" ht="22" x14ac:dyDescent="0.2">
      <c r="A7" s="6" t="s">
        <v>22</v>
      </c>
      <c r="B7" s="25" t="s">
        <v>15</v>
      </c>
      <c r="C7" s="8" t="s">
        <v>69</v>
      </c>
      <c r="D7" s="24" t="s">
        <v>16</v>
      </c>
    </row>
    <row r="8" spans="1:6" ht="88" x14ac:dyDescent="0.2">
      <c r="B8" s="9" t="s">
        <v>51</v>
      </c>
      <c r="C8" s="26" t="str">
        <f t="shared" ref="C8:C12" si="0">TEXT(E8,"HH:MM")</f>
        <v>13:05</v>
      </c>
      <c r="D8" s="10" t="s">
        <v>50</v>
      </c>
      <c r="E8" s="32">
        <f>E9-F8</f>
        <v>1462.5451388888889</v>
      </c>
      <c r="F8" s="21">
        <v>6.9444444444444441E-3</v>
      </c>
    </row>
    <row r="9" spans="1:6" ht="22" x14ac:dyDescent="0.2">
      <c r="A9" s="6" t="s">
        <v>57</v>
      </c>
      <c r="B9" s="9" t="s">
        <v>40</v>
      </c>
      <c r="C9" s="26" t="str">
        <f t="shared" si="0"/>
        <v>13:15</v>
      </c>
      <c r="D9" s="10" t="s">
        <v>41</v>
      </c>
      <c r="E9" s="30">
        <f>Navettes!C3</f>
        <v>1462.5520833333333</v>
      </c>
    </row>
    <row r="10" spans="1:6" ht="22" x14ac:dyDescent="0.2">
      <c r="B10" s="9" t="s">
        <v>43</v>
      </c>
      <c r="C10" s="26" t="str">
        <f t="shared" si="0"/>
        <v>15:30</v>
      </c>
      <c r="D10" s="10" t="s">
        <v>44</v>
      </c>
      <c r="E10" s="30">
        <f>Navettes!D3</f>
        <v>1462.6458333333333</v>
      </c>
    </row>
    <row r="11" spans="1:6" ht="22" x14ac:dyDescent="0.2">
      <c r="B11" s="9" t="s">
        <v>45</v>
      </c>
      <c r="C11" s="26" t="str">
        <f t="shared" si="0"/>
        <v>16:05</v>
      </c>
      <c r="D11" s="10" t="s">
        <v>46</v>
      </c>
      <c r="E11" s="32">
        <f>E12-F11</f>
        <v>0.67013888888888895</v>
      </c>
      <c r="F11" s="21">
        <v>6.9444444444444441E-3</v>
      </c>
    </row>
    <row r="12" spans="1:6" ht="22" x14ac:dyDescent="0.2">
      <c r="A12" s="6" t="s">
        <v>24</v>
      </c>
      <c r="B12" s="25" t="s">
        <v>149</v>
      </c>
      <c r="C12" s="26" t="str">
        <f t="shared" si="0"/>
        <v>16:15</v>
      </c>
      <c r="D12" s="24" t="s">
        <v>150</v>
      </c>
      <c r="E12" s="31" t="str">
        <f>Navettes!B3</f>
        <v>16:15</v>
      </c>
    </row>
    <row r="13" spans="1:6" ht="22" x14ac:dyDescent="0.2">
      <c r="A13" s="6" t="s">
        <v>134</v>
      </c>
      <c r="B13" s="9" t="s">
        <v>47</v>
      </c>
      <c r="C13" s="26" t="str">
        <f>TEXT(E13,"HH:MM")</f>
        <v>19:15</v>
      </c>
      <c r="D13" s="10" t="s">
        <v>48</v>
      </c>
      <c r="E13" s="30">
        <f>Navettes!E3+F13</f>
        <v>1462.8021464699075</v>
      </c>
      <c r="F13" s="21">
        <v>1.3888888888888889E-3</v>
      </c>
    </row>
    <row r="14" spans="1:6" ht="22" x14ac:dyDescent="0.2">
      <c r="B14" s="9" t="s">
        <v>18</v>
      </c>
      <c r="C14" s="8" t="s">
        <v>152</v>
      </c>
      <c r="D14" s="10" t="s">
        <v>19</v>
      </c>
      <c r="E14" s="32">
        <f>E13+F14</f>
        <v>1462.8160353587964</v>
      </c>
      <c r="F14" s="21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151</v>
      </c>
      <c r="D15" s="10" t="s">
        <v>10</v>
      </c>
      <c r="E15" s="32">
        <f>E13+F15</f>
        <v>1462.8090909143518</v>
      </c>
      <c r="F15" s="21">
        <v>6.9444444444444441E-3</v>
      </c>
    </row>
    <row r="17" spans="3:3" x14ac:dyDescent="0.2">
      <c r="C17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G3" sqref="G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97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8">
        <f>13*6</f>
        <v>78</v>
      </c>
    </row>
    <row r="3" spans="1:7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7" ht="22" x14ac:dyDescent="0.2">
      <c r="B4" s="22" t="s">
        <v>3</v>
      </c>
      <c r="C4" s="8" t="s">
        <v>93</v>
      </c>
      <c r="D4" s="23" t="s">
        <v>4</v>
      </c>
      <c r="E4" s="20"/>
    </row>
    <row r="5" spans="1:7" ht="22" x14ac:dyDescent="0.2">
      <c r="B5" s="25" t="s">
        <v>94</v>
      </c>
      <c r="C5" s="26" t="str">
        <f t="shared" ref="C5:C6" si="0">TEXT(E5,"HH:MM")</f>
        <v>09:05</v>
      </c>
      <c r="D5" s="24" t="s">
        <v>71</v>
      </c>
      <c r="E5" s="32">
        <f>$E$7-F5</f>
        <v>0.37847222222222221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09:15</v>
      </c>
      <c r="D6" s="10" t="s">
        <v>46</v>
      </c>
      <c r="E6" s="32">
        <f>$E$7-F6</f>
        <v>0.38541666666666663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72</v>
      </c>
      <c r="C7" s="36" t="str">
        <f>TEXT(E7,"HH:MM")</f>
        <v>09:30</v>
      </c>
      <c r="D7" s="24" t="s">
        <v>73</v>
      </c>
      <c r="E7" s="37" t="str">
        <f>Navettes!B4</f>
        <v>09:30</v>
      </c>
      <c r="F7" s="33"/>
    </row>
    <row r="8" spans="1:7" ht="22" x14ac:dyDescent="0.2">
      <c r="A8" s="6" t="s">
        <v>134</v>
      </c>
      <c r="B8" s="9" t="s">
        <v>74</v>
      </c>
      <c r="C8" s="26" t="str">
        <f>TEXT(E8,"HH:MM")</f>
        <v>09:43</v>
      </c>
      <c r="D8" s="10" t="s">
        <v>76</v>
      </c>
      <c r="E8" s="37">
        <f>Navettes!E4</f>
        <v>1462.4048913078705</v>
      </c>
    </row>
    <row r="9" spans="1:7" ht="22" x14ac:dyDescent="0.2">
      <c r="A9" s="6" t="s">
        <v>134</v>
      </c>
      <c r="B9" s="9" t="s">
        <v>75</v>
      </c>
      <c r="C9" s="26" t="str">
        <f>TEXT(E9,"HH:MM")</f>
        <v>11:11</v>
      </c>
      <c r="D9" s="10" t="s">
        <v>77</v>
      </c>
      <c r="E9" s="32">
        <f>E8+F9</f>
        <v>1462.4660024189816</v>
      </c>
      <c r="F9" s="21">
        <f>(G2+10)/(24*60)</f>
        <v>6.1111111111111109E-2</v>
      </c>
    </row>
    <row r="10" spans="1:7" ht="44" x14ac:dyDescent="0.2">
      <c r="B10" s="25" t="s">
        <v>95</v>
      </c>
      <c r="C10" s="28" t="s">
        <v>78</v>
      </c>
      <c r="D10" s="24" t="s">
        <v>96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15:35</v>
      </c>
      <c r="D12" s="10" t="s">
        <v>50</v>
      </c>
      <c r="E12" s="32">
        <f>E13-F12</f>
        <v>1462.6493055555557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79</v>
      </c>
      <c r="C13" s="26" t="str">
        <f t="shared" ref="C13:C17" si="1">TEXT(E13,"HH:MM")</f>
        <v>15:45</v>
      </c>
      <c r="D13" s="6" t="s">
        <v>80</v>
      </c>
      <c r="E13" s="30">
        <f>Navettes!C5</f>
        <v>1462.65625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81</v>
      </c>
      <c r="C16" s="36" t="str">
        <f t="shared" si="1"/>
        <v>18:15</v>
      </c>
      <c r="D16" s="7" t="s">
        <v>82</v>
      </c>
      <c r="E16" s="31" t="str">
        <f>Navettes!B5</f>
        <v>18:15</v>
      </c>
    </row>
    <row r="17" spans="1:6" s="15" customFormat="1" ht="22" x14ac:dyDescent="0.2">
      <c r="A17" s="6" t="s">
        <v>134</v>
      </c>
      <c r="B17" s="6" t="s">
        <v>83</v>
      </c>
      <c r="C17" s="26" t="str">
        <f t="shared" si="1"/>
        <v>19:30</v>
      </c>
      <c r="D17" s="6" t="s">
        <v>84</v>
      </c>
      <c r="E17" s="30">
        <f>Navettes!E5-F17</f>
        <v>1462.8129227083334</v>
      </c>
      <c r="F17" s="21">
        <v>1.3888888888888889E-3</v>
      </c>
    </row>
    <row r="18" spans="1:6" x14ac:dyDescent="0.2">
      <c r="B18" s="6" t="s">
        <v>18</v>
      </c>
      <c r="C18" s="34" t="s">
        <v>85</v>
      </c>
      <c r="D18" s="6" t="s">
        <v>19</v>
      </c>
      <c r="E18" s="32">
        <f>E17+F18</f>
        <v>1462.8268115972223</v>
      </c>
      <c r="F18" s="21">
        <v>1.3888888888888888E-2</v>
      </c>
    </row>
    <row r="19" spans="1:6" x14ac:dyDescent="0.2">
      <c r="A19" s="6" t="s">
        <v>22</v>
      </c>
      <c r="B19" s="6" t="s">
        <v>86</v>
      </c>
      <c r="C19" s="34" t="s">
        <v>87</v>
      </c>
      <c r="D19" s="6" t="s">
        <v>88</v>
      </c>
      <c r="E19" s="32">
        <f>E17+F19</f>
        <v>1462.8198671527778</v>
      </c>
      <c r="F19" s="21">
        <v>6.9444444444444441E-3</v>
      </c>
    </row>
    <row r="20" spans="1:6" x14ac:dyDescent="0.2">
      <c r="A20" s="6" t="s">
        <v>57</v>
      </c>
      <c r="B20" s="6" t="s">
        <v>89</v>
      </c>
      <c r="C20" s="39" t="s">
        <v>130</v>
      </c>
      <c r="D20" s="6" t="s">
        <v>91</v>
      </c>
    </row>
    <row r="21" spans="1:6" x14ac:dyDescent="0.2">
      <c r="A21" s="6" t="s">
        <v>57</v>
      </c>
      <c r="B21" s="6" t="s">
        <v>90</v>
      </c>
      <c r="C21" s="40" t="s">
        <v>131</v>
      </c>
      <c r="D21" s="6" t="s">
        <v>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zoomScaleNormal="100" workbookViewId="0">
      <selection activeCell="C12" sqref="C12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184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10:15</v>
      </c>
      <c r="D5" s="10" t="s">
        <v>44</v>
      </c>
      <c r="E5" s="30">
        <f>Navettes!D6</f>
        <v>1462.4270833333333</v>
      </c>
    </row>
    <row r="6" spans="1:6" ht="22" x14ac:dyDescent="0.2">
      <c r="B6" s="9" t="s">
        <v>45</v>
      </c>
      <c r="C6" s="26" t="str">
        <f t="shared" si="0"/>
        <v>10:50</v>
      </c>
      <c r="D6" s="10" t="s">
        <v>46</v>
      </c>
      <c r="E6" s="32">
        <f>E7-F6</f>
        <v>0.4513888888888889</v>
      </c>
      <c r="F6" s="21">
        <v>6.9444444444444441E-3</v>
      </c>
    </row>
    <row r="7" spans="1:6" ht="22" x14ac:dyDescent="0.2">
      <c r="A7" s="6" t="s">
        <v>24</v>
      </c>
      <c r="B7" s="25" t="s">
        <v>185</v>
      </c>
      <c r="C7" s="26" t="str">
        <f>TEXT(E7,"HH:MM")</f>
        <v>11:00</v>
      </c>
      <c r="D7" s="24" t="s">
        <v>186</v>
      </c>
      <c r="E7" s="31" t="str">
        <f>Navettes!B6</f>
        <v>11:00</v>
      </c>
    </row>
    <row r="8" spans="1:6" ht="22" x14ac:dyDescent="0.2">
      <c r="A8" s="6" t="s">
        <v>134</v>
      </c>
      <c r="B8" s="9" t="s">
        <v>118</v>
      </c>
      <c r="C8" s="26" t="str">
        <f>TEXT(E8,"HH:MM")</f>
        <v>13:40</v>
      </c>
      <c r="D8" s="10" t="s">
        <v>119</v>
      </c>
      <c r="E8" s="30">
        <f>Navettes!E6-F8</f>
        <v>1462.5695391435186</v>
      </c>
      <c r="F8" s="21">
        <v>1.3888888888888889E-3</v>
      </c>
    </row>
    <row r="9" spans="1:6" ht="22" x14ac:dyDescent="0.2">
      <c r="B9" s="9" t="s">
        <v>18</v>
      </c>
      <c r="C9" s="8" t="s">
        <v>187</v>
      </c>
      <c r="D9" s="10" t="s">
        <v>19</v>
      </c>
      <c r="E9" s="32">
        <f>E8+F9</f>
        <v>1462.5799558101853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188</v>
      </c>
      <c r="D10" s="10" t="s">
        <v>16</v>
      </c>
      <c r="E10" s="32">
        <f>E7+F10</f>
        <v>0.46527777777777773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192</v>
      </c>
      <c r="D11" s="10" t="s">
        <v>10</v>
      </c>
      <c r="E11" s="32">
        <f>E8+F11</f>
        <v>1462.5764835879629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B10" sqref="B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122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115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116</v>
      </c>
      <c r="C8" s="36" t="str">
        <f>TEXT(E8,"HH:MM")</f>
        <v>16:30</v>
      </c>
      <c r="D8" s="24" t="s">
        <v>117</v>
      </c>
      <c r="E8" s="31" t="str">
        <f>Navettes!B7</f>
        <v>16:30</v>
      </c>
    </row>
    <row r="9" spans="1:6" ht="22" x14ac:dyDescent="0.2">
      <c r="A9" s="6" t="s">
        <v>134</v>
      </c>
      <c r="B9" s="9" t="s">
        <v>118</v>
      </c>
      <c r="C9" s="26" t="str">
        <f>TEXT(E9,"HH:MM")</f>
        <v>19:12</v>
      </c>
      <c r="D9" s="10" t="s">
        <v>119</v>
      </c>
      <c r="E9" s="30">
        <f>Navettes!E7+F9</f>
        <v>1462.8000946990742</v>
      </c>
      <c r="F9" s="21">
        <v>0</v>
      </c>
    </row>
    <row r="10" spans="1:6" ht="22" x14ac:dyDescent="0.2">
      <c r="B10" s="9" t="s">
        <v>18</v>
      </c>
      <c r="C10" s="8" t="s">
        <v>120</v>
      </c>
      <c r="D10" s="10" t="s">
        <v>19</v>
      </c>
      <c r="E10" s="32">
        <f>E9+F10</f>
        <v>1462.8105113657409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121</v>
      </c>
      <c r="D11" s="6" t="s">
        <v>10</v>
      </c>
      <c r="E11" s="32">
        <f>E9+F11</f>
        <v>1462.8070391435185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C5" sqref="C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191</v>
      </c>
      <c r="D4" s="10" t="s">
        <v>4</v>
      </c>
      <c r="E4" s="20"/>
    </row>
    <row r="5" spans="1:6" ht="44" x14ac:dyDescent="0.2">
      <c r="B5" s="9" t="s">
        <v>175</v>
      </c>
      <c r="C5" s="28" t="s">
        <v>177</v>
      </c>
      <c r="D5" s="10" t="s">
        <v>176</v>
      </c>
      <c r="E5" s="20"/>
    </row>
    <row r="6" spans="1:6" ht="44" x14ac:dyDescent="0.2">
      <c r="A6" s="6" t="s">
        <v>22</v>
      </c>
      <c r="B6" s="17" t="s">
        <v>108</v>
      </c>
      <c r="C6" s="28" t="s">
        <v>162</v>
      </c>
      <c r="D6" s="24" t="s">
        <v>109</v>
      </c>
      <c r="E6" s="20"/>
    </row>
    <row r="7" spans="1:6" ht="88" x14ac:dyDescent="0.2">
      <c r="B7" s="9" t="s">
        <v>51</v>
      </c>
      <c r="C7" s="26" t="str">
        <f t="shared" ref="C7" si="0">TEXT(E7,"HH:MM")</f>
        <v>11:20</v>
      </c>
      <c r="D7" s="10" t="s">
        <v>50</v>
      </c>
      <c r="E7" s="32">
        <f>E8-F7</f>
        <v>1462.4722222222224</v>
      </c>
      <c r="F7" s="21">
        <v>6.9444444444444441E-3</v>
      </c>
    </row>
    <row r="8" spans="1:6" ht="22" x14ac:dyDescent="0.2">
      <c r="A8" s="6" t="s">
        <v>57</v>
      </c>
      <c r="B8" s="9" t="s">
        <v>137</v>
      </c>
      <c r="C8" s="26" t="str">
        <f t="shared" ref="C8" si="1">TEXT(E8,"HH:MM")</f>
        <v>11:30</v>
      </c>
      <c r="D8" s="10" t="s">
        <v>138</v>
      </c>
      <c r="E8" s="30">
        <f>Navettes!C8</f>
        <v>1462.4791666666667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135</v>
      </c>
      <c r="C11" s="36" t="str">
        <f>TEXT(E11,"HH:MM")</f>
        <v>14:00</v>
      </c>
      <c r="D11" s="24" t="s">
        <v>136</v>
      </c>
      <c r="E11" s="31" t="str">
        <f>Navettes!B8</f>
        <v>14:00</v>
      </c>
    </row>
    <row r="12" spans="1:6" ht="22" x14ac:dyDescent="0.2">
      <c r="A12" s="6" t="s">
        <v>134</v>
      </c>
      <c r="B12" s="6" t="s">
        <v>118</v>
      </c>
      <c r="C12" s="26" t="str">
        <f>TEXT(E12,"HH:MM")</f>
        <v>16:46</v>
      </c>
      <c r="D12" s="6" t="s">
        <v>119</v>
      </c>
      <c r="E12" s="30">
        <f>Navettes!E8-F12</f>
        <v>1462.6988951967592</v>
      </c>
      <c r="F12" s="21">
        <v>1.3888888888888889E-3</v>
      </c>
    </row>
    <row r="13" spans="1:6" x14ac:dyDescent="0.2">
      <c r="B13" s="6" t="s">
        <v>18</v>
      </c>
      <c r="C13" s="35" t="s">
        <v>153</v>
      </c>
      <c r="D13" s="6" t="s">
        <v>19</v>
      </c>
      <c r="E13" s="32">
        <f>E12+F13</f>
        <v>1462.7127840856481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123</v>
      </c>
      <c r="D14" s="6" t="s">
        <v>10</v>
      </c>
      <c r="E14" s="32">
        <f>E12+F14</f>
        <v>1462.7058396412035</v>
      </c>
      <c r="F14" s="21">
        <v>6.9444444444444441E-3</v>
      </c>
    </row>
    <row r="15" spans="1:6" s="6" customFormat="1" x14ac:dyDescent="0.2">
      <c r="B15" s="6" t="s">
        <v>174</v>
      </c>
      <c r="C15" s="34" t="s">
        <v>124</v>
      </c>
      <c r="D15" s="6" t="s">
        <v>173</v>
      </c>
      <c r="E15" s="21"/>
      <c r="F15" s="21"/>
    </row>
    <row r="16" spans="1:6" x14ac:dyDescent="0.2">
      <c r="B16" s="6" t="s">
        <v>189</v>
      </c>
      <c r="C16" s="34" t="s">
        <v>125</v>
      </c>
      <c r="D16" s="6" t="s">
        <v>190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126</v>
      </c>
      <c r="D2" s="10" t="s">
        <v>2</v>
      </c>
      <c r="E2" s="3"/>
    </row>
    <row r="3" spans="1:5" ht="44" x14ac:dyDescent="0.2">
      <c r="A3" s="5" t="s">
        <v>22</v>
      </c>
      <c r="B3" s="17" t="s">
        <v>166</v>
      </c>
      <c r="C3" s="8" t="s">
        <v>32</v>
      </c>
      <c r="D3" s="24" t="s">
        <v>167</v>
      </c>
      <c r="E3" s="1"/>
    </row>
    <row r="4" spans="1:5" ht="22" x14ac:dyDescent="0.2">
      <c r="B4" s="9" t="s">
        <v>3</v>
      </c>
      <c r="C4" s="8" t="s">
        <v>127</v>
      </c>
      <c r="D4" s="10" t="s">
        <v>4</v>
      </c>
      <c r="E4" s="1"/>
    </row>
    <row r="5" spans="1:5" ht="44" x14ac:dyDescent="0.2">
      <c r="A5" s="5" t="s">
        <v>57</v>
      </c>
      <c r="B5" s="9" t="s">
        <v>164</v>
      </c>
      <c r="C5" s="28" t="s">
        <v>163</v>
      </c>
      <c r="D5" s="10" t="s">
        <v>165</v>
      </c>
      <c r="E5" s="3"/>
    </row>
    <row r="6" spans="1:5" ht="22" x14ac:dyDescent="0.2">
      <c r="B6" s="9" t="s">
        <v>59</v>
      </c>
      <c r="C6" s="28" t="s">
        <v>129</v>
      </c>
      <c r="D6" s="10" t="s">
        <v>128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4 X j p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4 X j p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O F 4 6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4 X j p V m v J L G O l A A A A 9 g A A A B I A A A A A A A A A A A A A A K Q B A A A A A E N v b m Z p Z y 9 Q Y W N r Y W d l L n h t b F B L A Q I U A x Q A A A g I A O F 4 6 V a L 9 L e Q e g E A A J Q C A A A T A A A A A A A A A A A A A A C k A d U A A A B G b 3 J t d W x h c y 9 T Z W N 0 a W 9 u M S 5 t U E s B A h Q D F A A A C A g A 4 X j p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3 L T A 5 V D E 5 O j A 3 O j A z L j g z N T Y z O T B a I i A v P j x F b n R y e S B U e X B l P S J G a W x s R X J y b 3 J D b 3 V u d C I g V m F s d W U 9 I m w w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T Q x + i W N w P T G o z K N E l L O 0 L w p h x 4 5 t J t y h 9 6 m 5 k o B 1 m v n O m z Q x Z g i c J D g 3 0 5 M r d p p A b 9 V p F B / j / U g g V v 2 V q r m V C i 3 I R o E 0 g Z q D w Z 6 s + o 6 r Q Z D y p Z 7 9 h e s X d V r C 2 N 0 b L C j 1 D e W F j X s U A p l 1 N J V H + v c V m x u 0 r 5 F t n i R T N v g 6 R 2 w J b n Q z A z B a z X / x M O F Y t n + X m Z 0 k + S 9 1 O d G 1 O l T B W w 3 I m v P Z z 6 W e a y E X w C U m 8 L o L x W r z X D g l p E 3 p f j e W T x q l r S 2 g 3 t g / 2 Z z W I K 7 L Z B R 7 h E O u / P A D b l 5 L T Y 8 N x u T / k A q / P Z w u / M u r S j o 0 Q 1 g i R B h L X 6 c 8 k B 8 0 2 s C w n 7 O 1 O I O Z Y T 4 y f o u c g b d A s k J A 3 S q h I 8 p d X x r 3 B O A V C Q W + e T + g 5 P F 1 4 M y / F U 7 q p 3 i M 4 W 1 h q u 6 c p 4 K V F Q c C g d Q j G W 1 p p Z l W y D s l Y K B A 4 z h N G g 9 i 3 H g N L m B / w l v 2 T T h / F U 4 p d t 8 g 8 I z h i 6 1 J e 8 N W 7 f z L i w 1 F k 7 h 9 H e M m K g s c H + d i A 0 o 6 P d z d j X + o g p W f 5 O z U / / b F R g n l B 5 2 H R K k 5 L D l 0 6 w I z Q E 8 N 2 m a O 9 4 T 4 M L q W 5 N c f O 0 M V E B O M g 7 L e l Q e W 0 + f B l W l 0 S E p b 0 L 1 s y S s A 3 h M l R R A x v a S y + V B p J u M 8 F c + 3 U Z Z 5 J g w Y / 2 O N N x f S c r m Z M f G 1 0 d R 4 / s n C I J B 2 E S y B 2 B h X 0 l L 6 n t 5 2 x D 4 2 M W N r 1 C 2 p a 0 j B 8 B g k q h k i G 9 w 0 B B w E w H Q Y J Y I Z I A W U D B A E q B B B G Y D b u t c P I t y I b Z j q P y H L K g F D 2 8 v 8 t K k v 3 G v X y s T L k U 1 C 8 P h + Z d E f 9 T T Y J v j 2 i f i F b H r V x Y K 9 m E Z F Y c t u s d W 3 h l t U a + I m S 5 P d 4 q J 6 0 8 Q s p z R W w I 0 B Y l W f b r Z H c 3 f G h E s m B S Q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2023-07-09T20:26:41Z</dcterms:modified>
</cp:coreProperties>
</file>