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E8886C7A-C87C-C544-B9A9-01EB84DF3E12}" xr6:coauthVersionLast="47" xr6:coauthVersionMax="47" xr10:uidLastSave="{00000000-0000-0000-0000-000000000000}"/>
  <bookViews>
    <workbookView xWindow="0" yWindow="500" windowWidth="33600" windowHeight="20500" activeTab="4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4" r:id="rId6"/>
    <sheet name="SAM" sheetId="15" r:id="rId7"/>
    <sheet name="DIM" sheetId="16" r:id="rId8"/>
    <sheet name="LUN_AP" sheetId="17" r:id="rId9"/>
    <sheet name="Navettes" sheetId="11" r:id="rId10"/>
    <sheet name="VEN_Senneterre_Annule" sheetId="18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VEN_Senneterre_Annule!$B$2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9" i="13"/>
  <c r="E9" i="13"/>
  <c r="C9" i="13" s="1"/>
  <c r="E11" i="18"/>
  <c r="E13" i="18" s="1"/>
  <c r="E10" i="18"/>
  <c r="C10" i="18" s="1"/>
  <c r="E8" i="18"/>
  <c r="C8" i="18" s="1"/>
  <c r="E7" i="18"/>
  <c r="C7" i="18" s="1"/>
  <c r="E6" i="18"/>
  <c r="C6" i="18" s="1"/>
  <c r="E12" i="16"/>
  <c r="C12" i="16" s="1"/>
  <c r="E13" i="12"/>
  <c r="C13" i="12" s="1"/>
  <c r="E16" i="9"/>
  <c r="C16" i="9" s="1"/>
  <c r="E15" i="9"/>
  <c r="C15" i="9" s="1"/>
  <c r="E12" i="12"/>
  <c r="E11" i="12" s="1"/>
  <c r="C11" i="12" s="1"/>
  <c r="E8" i="13"/>
  <c r="C8" i="13" s="1"/>
  <c r="E7" i="13"/>
  <c r="C7" i="13" s="1"/>
  <c r="E17" i="13"/>
  <c r="E19" i="13" s="1"/>
  <c r="E16" i="13"/>
  <c r="C16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14" i="16"/>
  <c r="E13" i="16"/>
  <c r="E6" i="15"/>
  <c r="C6" i="15" s="1"/>
  <c r="E11" i="15"/>
  <c r="E5" i="14"/>
  <c r="C5" i="14" s="1"/>
  <c r="E13" i="13"/>
  <c r="C13" i="13" s="1"/>
  <c r="E14" i="13"/>
  <c r="C14" i="13" s="1"/>
  <c r="E15" i="13"/>
  <c r="C15" i="13" s="1"/>
  <c r="E9" i="12"/>
  <c r="E8" i="12" s="1"/>
  <c r="C8" i="12" s="1"/>
  <c r="E10" i="12"/>
  <c r="C10" i="12" s="1"/>
  <c r="E13" i="9"/>
  <c r="C13" i="9" s="1"/>
  <c r="E11" i="9"/>
  <c r="E10" i="9" s="1"/>
  <c r="C10" i="9" s="1"/>
  <c r="E14" i="12" l="1"/>
  <c r="C11" i="18"/>
  <c r="E10" i="14"/>
  <c r="C7" i="14"/>
  <c r="E11" i="14"/>
  <c r="E9" i="18"/>
  <c r="C9" i="18" s="1"/>
  <c r="E12" i="18"/>
  <c r="E14" i="9"/>
  <c r="C14" i="9" s="1"/>
  <c r="E15" i="12"/>
  <c r="E5" i="13"/>
  <c r="C5" i="13" s="1"/>
  <c r="E6" i="13"/>
  <c r="C6" i="13" s="1"/>
  <c r="C12" i="12"/>
  <c r="E17" i="9"/>
  <c r="C8" i="14"/>
  <c r="C8" i="16"/>
  <c r="E18" i="9"/>
  <c r="C17" i="13"/>
  <c r="E18" i="13"/>
  <c r="C11" i="16"/>
  <c r="C8" i="15"/>
  <c r="C9" i="12"/>
  <c r="E12" i="13"/>
  <c r="C12" i="13" s="1"/>
  <c r="C11" i="9"/>
  <c r="C9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sharedStrings.xml><?xml version="1.0" encoding="utf-8"?>
<sst xmlns="http://schemas.openxmlformats.org/spreadsheetml/2006/main" count="455" uniqueCount="199">
  <si>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</si>
  <si>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</si>
  <si>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</si>
  <si>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</si>
  <si>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</si>
  <si>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</si>
  <si>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</si>
  <si>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</si>
  <si>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</si>
  <si>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</si>
  <si>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</si>
  <si>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</si>
  <si>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</si>
  <si>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</si>
  <si>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</si>
  <si>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</si>
  <si>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</si>
  <si>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</si>
  <si>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</si>
  <si>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</si>
  <si>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</si>
  <si>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</si>
  <si>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</si>
  <si>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</si>
  <si>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</si>
  <si>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</si>
  <si>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</si>
  <si>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</si>
  <si>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</si>
  <si>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</si>
  <si>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</si>
  <si>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</si>
  <si>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</si>
  <si>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</si>
  <si>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</si>
  <si>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</si>
  <si>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</si>
  <si>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</si>
  <si>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</si>
  <si>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</si>
  <si>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</si>
  <si>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</si>
  <si>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</si>
  <si>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</si>
  <si>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</si>
  <si>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</si>
  <si>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</si>
  <si>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Arrivée prévue à Amos</t>
  </si>
  <si>
    <t>Expected arrival in Amos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</si>
  <si>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</si>
  <si>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</si>
  <si>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</si>
  <si>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</si>
  <si>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</si>
  <si>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</si>
  <si>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</si>
  <si>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</si>
  <si>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</si>
  <si>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</si>
  <si>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</si>
  <si>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</si>
  <si>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</si>
  <si>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16:15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</si>
  <si>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</si>
  <si>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</si>
  <si>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</si>
  <si>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</si>
  <si>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</si>
  <si>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10:30 – 12:00</t>
  </si>
  <si>
    <t>11:00 - 13:00</t>
  </si>
  <si>
    <t>8:00 - 14:00&lt;br/&gt;19:00 - 22:00</t>
  </si>
  <si>
    <t>Gear check and bike check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</si>
  <si>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</si>
  <si>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</si>
  <si>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</si>
  <si>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</si>
  <si>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</si>
  <si>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</si>
  <si>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</si>
  <si>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</si>
  <si>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</si>
  <si>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</si>
  <si>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</si>
  <si>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</si>
  <si>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</si>
  <si>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</si>
  <si>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</si>
  <si>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</si>
  <si>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Première navette pour Amos</t>
  </si>
  <si>
    <t>Dernière navette pour Amos</t>
  </si>
  <si>
    <t xml:space="preserve">First shuttle for Amos </t>
  </si>
  <si>
    <t xml:space="preserve">Last shuttle for Amos </t>
  </si>
  <si>
    <t>8:00 - 15:45&lt;br/&gt;21:00 - 22:00</t>
  </si>
  <si>
    <t>Vérification des vélos</t>
  </si>
  <si>
    <t>Cérémonies protocolaires CLMI&lt;br/&gt;Parc de la Cathédrale</t>
  </si>
  <si>
    <t>ITT Awards ceremonies&lt;br/&gt;Cathedral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</si>
  <si>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</si>
  <si>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</si>
  <si>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</si>
  <si>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</si>
  <si>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</si>
  <si>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</si>
  <si>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</si>
  <si>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</si>
  <si>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First shuttle for Amos</t>
  </si>
  <si>
    <t>Last shuttle for Amos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</si>
  <si>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</si>
  <si>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</si>
  <si>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</si>
  <si>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</si>
  <si>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</si>
  <si>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</si>
  <si>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</si>
  <si>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</si>
  <si>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</si>
  <si>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Étape 6 : Amos-Preissac-Amos</t>
  </si>
  <si>
    <t>Stage 6 : Amos-Preissac-Amos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</si>
  <si>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</si>
  <si>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</si>
  <si>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</si>
  <si>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</si>
  <si>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</si>
  <si>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</si>
  <si>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</si>
  <si>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</si>
  <si>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5:00 -10:00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</si>
  <si>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</si>
  <si>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</si>
  <si>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</si>
  <si>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</si>
  <si>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</si>
  <si>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</si>
  <si>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</si>
  <si>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</si>
  <si>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 xml:space="preserve"> Étape 7 : La Sarre - Amos</t>
  </si>
  <si>
    <t>Stage 7 : La Sarre - Amos</t>
  </si>
  <si>
    <t>Départ des navettes pour La Sarre</t>
  </si>
  <si>
    <t>Shuttle departure for La Sarre</t>
  </si>
  <si>
    <t>Depart</t>
  </si>
  <si>
    <t>HeureArrivee</t>
  </si>
  <si>
    <t>09:30</t>
  </si>
  <si>
    <t>14:00</t>
  </si>
  <si>
    <t>Départ des navettes pour Val-d'Or</t>
  </si>
  <si>
    <t>Shuttle departure for Val-d'Or</t>
  </si>
  <si>
    <t>Rencontre motocyclistes&lt;br/&gt;Centre Air Creebec, Val-d'Or</t>
  </si>
  <si>
    <t>Motorcyclists meeting&lt;br/&gt;Air Creebec Center, Val-d'Or</t>
  </si>
  <si>
    <t>Étape 1 : Val-d'Or - Amos</t>
  </si>
  <si>
    <t>Stage 1 :  Val-d'Or - Amos</t>
  </si>
  <si>
    <t>Étape 2 : Rouyn-Noranda - Amos</t>
  </si>
  <si>
    <t>Stage 2 : Rouyn-Noranda - Amos</t>
  </si>
  <si>
    <t>19:45 - 21:45</t>
  </si>
  <si>
    <t>19:35- 20:00</t>
  </si>
  <si>
    <t>17:10 -18:00</t>
  </si>
  <si>
    <t>7:00 - 9:00</t>
  </si>
  <si>
    <t>8:00 - 9:30</t>
  </si>
  <si>
    <t>16:30 - 17:00</t>
  </si>
  <si>
    <t>17:30 - 19:00</t>
  </si>
  <si>
    <t>19:15 - 19:30</t>
  </si>
  <si>
    <t>Cocktail d’ouverture&lt;br/&gt;Temple de la Renommée&lt;br/&gt;Théâtre des Eskers</t>
  </si>
  <si>
    <t>Opening Cocktail&lt;br/&gt;Hall of Fame&lt;br/&gt;Théâtre des Eskers</t>
  </si>
  <si>
    <t>10:15 – 11:00</t>
  </si>
  <si>
    <t>10:45 -11 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</si>
  <si>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</si>
  <si>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</si>
  <si>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</si>
  <si>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</si>
  <si>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</si>
  <si>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</si>
  <si>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</si>
  <si>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</si>
  <si>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</si>
  <si>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</si>
  <si>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Closing cocktail&lt;br/&gt;Polyvalente La Forêt - CFP entry</t>
  </si>
  <si>
    <t>Cocktail de fermeture&lt;br/&gt;Polyvalente La Forêt &lt;br/&gt;Entrée Formation Profesionnelle</t>
  </si>
  <si>
    <t>Randonnée des Directeurs Sportifs &lt;br/&gt;(95 km, selon la météo).</t>
  </si>
  <si>
    <t>Team managers ride &lt;br/&gt;(95 km, weather-permitting)</t>
  </si>
  <si>
    <t>9:30</t>
  </si>
  <si>
    <t>Réunion obligatoire des directeurs sportifs&lt;br/&gt;Challenge Sprint Abitibi&lt;br/&gt;Local : 2152</t>
  </si>
  <si>
    <t>Mandatory team managers meeting&lt;br/&gt;Challenge Sprint Abitibi&lt;br/&gt;Local : 2152</t>
  </si>
  <si>
    <t>Réunion obligatoire des directeurs sportifs&lt;br/&gt;Local 2152</t>
  </si>
  <si>
    <t>Mandatory team managers meeting&lt;br/&gt;Local 2152</t>
  </si>
  <si>
    <t>Réunion obligatoire des chauffeurs &lt;br/&gt;Local 2152</t>
  </si>
  <si>
    <t>Mandatory car drivers meeting &lt;br/&gt;Local 2152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</si>
  <si>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</si>
  <si>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</si>
  <si>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</si>
  <si>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</si>
  <si>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</si>
  <si>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Gala des mérites&lt;br/&gt;Cegep de l'Abitibi-Témiscamingue&lt;br/&gt;Polyvalente La Forêt - Agora</t>
  </si>
  <si>
    <t>Awards Ceremony&lt;br/&gt;Cegep de l'Abitibi-Témiscamingue&lt;br/&gt;Polyvalente La Forêt - Agora</t>
  </si>
  <si>
    <t>8:00 - 12:00&lt;br/&gt;17:00 - 20:30</t>
  </si>
  <si>
    <t>19:00 - 20:30</t>
  </si>
  <si>
    <t>Mandatory team managers meeting- ITT &lt;br/&gt;Local 2152 (optional)</t>
  </si>
  <si>
    <t>Pré-vérification des vélos de CLMI&lt;br/&gt;Scène Agora</t>
  </si>
  <si>
    <t>ITT bikes pre-check&lt;br/&gt;Agora Stage</t>
  </si>
  <si>
    <t>Vérification des licences&lt;br/&gt;Tour de l’Abitibi&lt;br/&gt;Local : 1031</t>
  </si>
  <si>
    <t>Licence checks&lt;br/&gt;Tour de l’Abitibi&lt;br/&gt;Local : 1031</t>
  </si>
  <si>
    <t>Réunion obligatoire des directeurs sportifs – CLMI&lt;br/&gt;Local 2152 (optionnelle)</t>
  </si>
  <si>
    <t>11:20 – 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</si>
</sst>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3"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2">
    <queryTableFields count="5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E14" tableType="queryTable" totalsRowShown="0">
  <autoFilter ref="A1:E14" xr:uid="{18FE0567-4EBF-42FD-9095-ED364C460720}"/>
  <tableColumns count="5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2"/>
    <tableColumn id="26" xr3:uid="{BAAFA899-CDB0-4FA2-A5A6-17CEC893B9AE}" uniqueName="26" name="Heure Signature" queryTableFieldId="25" dataDxfId="1"/>
    <tableColumn id="3" xr3:uid="{3E7D40AF-F984-EB42-9DB3-849AA2564BB9}" uniqueName="3" name="HeureArrivee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4" sqref="C4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55</v>
      </c>
      <c r="D2" s="10" t="s">
        <v>2</v>
      </c>
      <c r="E2" s="3"/>
    </row>
    <row r="3" spans="1:5" ht="22" x14ac:dyDescent="0.2">
      <c r="B3" s="9" t="s">
        <v>3</v>
      </c>
      <c r="C3" s="8" t="s">
        <v>170</v>
      </c>
      <c r="D3" s="10" t="s">
        <v>4</v>
      </c>
      <c r="E3" s="1"/>
    </row>
    <row r="4" spans="1:5" ht="22" x14ac:dyDescent="0.2">
      <c r="B4" s="9" t="s">
        <v>5</v>
      </c>
      <c r="C4" s="8" t="s">
        <v>169</v>
      </c>
      <c r="D4" s="10" t="s">
        <v>6</v>
      </c>
      <c r="E4" s="1"/>
    </row>
    <row r="5" spans="1:5" ht="22" x14ac:dyDescent="0.2">
      <c r="B5" s="9" t="s">
        <v>7</v>
      </c>
      <c r="C5" s="8" t="s">
        <v>56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167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D10" sqref="D10"/>
    </sheetView>
  </sheetViews>
  <sheetFormatPr baseColWidth="10" defaultColWidth="25.83203125" defaultRowHeight="20" x14ac:dyDescent="0.2"/>
  <cols>
    <col min="1" max="1" width="25.83203125" style="5"/>
    <col min="2" max="2" width="31.1640625" style="14" customWidth="1"/>
    <col min="3" max="3" width="51" style="6" customWidth="1"/>
    <col min="4" max="4" width="31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12" t="s">
        <v>1</v>
      </c>
      <c r="C2" s="8" t="s">
        <v>31</v>
      </c>
      <c r="D2" s="13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171</v>
      </c>
      <c r="D4" s="13" t="s">
        <v>4</v>
      </c>
      <c r="E4" s="1"/>
    </row>
    <row r="5" spans="1:5" ht="22" x14ac:dyDescent="0.2">
      <c r="B5" s="12" t="s">
        <v>5</v>
      </c>
      <c r="C5" s="8" t="s">
        <v>54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95" x14ac:dyDescent="0.2">
      <c r="A8" s="5" t="s">
        <v>23</v>
      </c>
      <c r="B8" s="12" t="s">
        <v>177</v>
      </c>
      <c r="C8" s="8" t="s">
        <v>25</v>
      </c>
      <c r="D8" s="13" t="s">
        <v>178</v>
      </c>
      <c r="E8" s="3"/>
    </row>
    <row r="9" spans="1:5" ht="57" x14ac:dyDescent="0.2">
      <c r="A9" s="5" t="s">
        <v>23</v>
      </c>
      <c r="B9" s="12" t="s">
        <v>195</v>
      </c>
      <c r="C9" s="8" t="s">
        <v>26</v>
      </c>
      <c r="D9" s="13" t="s">
        <v>196</v>
      </c>
      <c r="E9" s="3"/>
    </row>
    <row r="10" spans="1:5" ht="152" x14ac:dyDescent="0.2">
      <c r="B10" s="12" t="s">
        <v>29</v>
      </c>
      <c r="C10" s="8" t="s">
        <v>155</v>
      </c>
      <c r="D10" s="13" t="s">
        <v>30</v>
      </c>
    </row>
    <row r="11" spans="1:5" ht="22" x14ac:dyDescent="0.2">
      <c r="A11" s="5" t="s">
        <v>24</v>
      </c>
      <c r="B11" s="12" t="s">
        <v>17</v>
      </c>
      <c r="C11" s="8" t="s">
        <v>156</v>
      </c>
      <c r="D11" s="13" t="s">
        <v>17</v>
      </c>
    </row>
    <row r="12" spans="1:5" ht="22" x14ac:dyDescent="0.2">
      <c r="B12" s="12" t="s">
        <v>18</v>
      </c>
      <c r="C12" s="8" t="s">
        <v>157</v>
      </c>
      <c r="D12" s="13" t="s">
        <v>19</v>
      </c>
    </row>
    <row r="13" spans="1:5" ht="95" x14ac:dyDescent="0.2">
      <c r="B13" s="12" t="s">
        <v>158</v>
      </c>
      <c r="C13" s="28" t="s">
        <v>168</v>
      </c>
      <c r="D13" s="13" t="s">
        <v>159</v>
      </c>
    </row>
    <row r="14" spans="1:5" ht="22" x14ac:dyDescent="0.2">
      <c r="A14" s="5" t="s">
        <v>22</v>
      </c>
      <c r="B14" s="12" t="s">
        <v>9</v>
      </c>
      <c r="C14" s="8" t="s">
        <v>168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0"/>
  <sheetViews>
    <sheetView workbookViewId="0">
      <selection activeCell="B20" sqref="B2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49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17" t="s">
        <v>179</v>
      </c>
      <c r="C6" s="8" t="s">
        <v>37</v>
      </c>
      <c r="D6" s="24" t="s">
        <v>180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181</v>
      </c>
      <c r="C8" s="8" t="s">
        <v>38</v>
      </c>
      <c r="D8" s="24" t="s">
        <v>182</v>
      </c>
    </row>
    <row r="9" spans="1:6" ht="22" x14ac:dyDescent="0.2">
      <c r="A9" s="6" t="s">
        <v>22</v>
      </c>
      <c r="B9" s="9" t="s">
        <v>15</v>
      </c>
      <c r="C9" s="8" t="s">
        <v>39</v>
      </c>
      <c r="D9" s="10" t="s">
        <v>16</v>
      </c>
    </row>
    <row r="10" spans="1:6" ht="88" x14ac:dyDescent="0.2">
      <c r="B10" s="9" t="s">
        <v>51</v>
      </c>
      <c r="C10" s="26" t="str">
        <f>TEXT(E10,"HH:MM")</f>
        <v>14:05</v>
      </c>
      <c r="D10" s="10" t="s">
        <v>50</v>
      </c>
      <c r="E10" s="32">
        <f>E11-F10</f>
        <v>1462.5868055555557</v>
      </c>
      <c r="F10" s="21">
        <v>6.9444444444444441E-3</v>
      </c>
    </row>
    <row r="11" spans="1:6" ht="22" x14ac:dyDescent="0.2">
      <c r="A11" s="6" t="s">
        <v>57</v>
      </c>
      <c r="B11" s="9" t="s">
        <v>142</v>
      </c>
      <c r="C11" s="26" t="str">
        <f>TEXT(E11,"HH:MM")</f>
        <v>14:15</v>
      </c>
      <c r="D11" s="10" t="s">
        <v>143</v>
      </c>
      <c r="E11" s="30">
        <f>Navettes!C2</f>
        <v>1462.59375</v>
      </c>
    </row>
    <row r="12" spans="1:6" ht="44" x14ac:dyDescent="0.2">
      <c r="A12" s="6" t="s">
        <v>23</v>
      </c>
      <c r="B12" s="9" t="s">
        <v>144</v>
      </c>
      <c r="C12" s="8" t="s">
        <v>42</v>
      </c>
      <c r="D12" s="10" t="s">
        <v>145</v>
      </c>
    </row>
    <row r="13" spans="1:6" ht="22" x14ac:dyDescent="0.2">
      <c r="B13" s="9" t="s">
        <v>43</v>
      </c>
      <c r="C13" s="26" t="str">
        <f t="shared" ref="C13:C14" si="0">TEXT(E13,"HH:MM")</f>
        <v>16:00</v>
      </c>
      <c r="D13" s="10" t="s">
        <v>44</v>
      </c>
      <c r="E13" s="30">
        <f>Navettes!D2</f>
        <v>1462.6666666666667</v>
      </c>
    </row>
    <row r="14" spans="1:6" ht="22" x14ac:dyDescent="0.2">
      <c r="B14" s="9" t="s">
        <v>45</v>
      </c>
      <c r="C14" s="26" t="str">
        <f t="shared" si="0"/>
        <v>16:35</v>
      </c>
      <c r="D14" s="10" t="s">
        <v>46</v>
      </c>
      <c r="E14" s="32">
        <f>E15-F14</f>
        <v>0.69097222222222221</v>
      </c>
      <c r="F14" s="21">
        <v>6.9444444444444441E-3</v>
      </c>
    </row>
    <row r="15" spans="1:6" ht="22" x14ac:dyDescent="0.2">
      <c r="A15" s="6" t="s">
        <v>24</v>
      </c>
      <c r="B15" s="25" t="s">
        <v>146</v>
      </c>
      <c r="C15" s="26" t="str">
        <f>TEXT(E15,"HH:MM")</f>
        <v>16:45</v>
      </c>
      <c r="D15" s="24" t="s">
        <v>147</v>
      </c>
      <c r="E15" s="31" t="str">
        <f>Navettes!B2</f>
        <v>16:45</v>
      </c>
    </row>
    <row r="16" spans="1:6" ht="22" x14ac:dyDescent="0.2">
      <c r="A16" s="6" t="s">
        <v>133</v>
      </c>
      <c r="B16" s="9" t="s">
        <v>47</v>
      </c>
      <c r="C16" s="26" t="str">
        <f>TEXT(E16,"HH:MM")</f>
        <v>19:25</v>
      </c>
      <c r="D16" s="10" t="s">
        <v>48</v>
      </c>
      <c r="E16" s="30">
        <f>Navettes!E2-F16</f>
        <v>1462.8091856018518</v>
      </c>
      <c r="F16" s="21">
        <v>2.0833333333333333E-3</v>
      </c>
    </row>
    <row r="17" spans="1:6" ht="22" x14ac:dyDescent="0.2">
      <c r="B17" s="9" t="s">
        <v>18</v>
      </c>
      <c r="C17" s="8" t="s">
        <v>84</v>
      </c>
      <c r="D17" s="10" t="s">
        <v>19</v>
      </c>
      <c r="E17" s="32">
        <f>E16+F17</f>
        <v>1462.8230744907407</v>
      </c>
      <c r="F17" s="21">
        <v>1.3888888888888888E-2</v>
      </c>
    </row>
    <row r="18" spans="1:6" ht="22" x14ac:dyDescent="0.2">
      <c r="A18" s="6" t="s">
        <v>22</v>
      </c>
      <c r="B18" s="9" t="s">
        <v>9</v>
      </c>
      <c r="C18" s="8" t="s">
        <v>150</v>
      </c>
      <c r="D18" s="10" t="s">
        <v>10</v>
      </c>
      <c r="E18" s="32">
        <f>E16+F18</f>
        <v>1462.8161300462962</v>
      </c>
      <c r="F18" s="21">
        <v>6.9444444444444441E-3</v>
      </c>
    </row>
    <row r="20" spans="1:6" x14ac:dyDescent="0.2">
      <c r="C20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7"/>
  <sheetViews>
    <sheetView workbookViewId="0">
      <selection activeCell="B6" sqref="B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70</v>
      </c>
      <c r="D4" s="23" t="s">
        <v>4</v>
      </c>
      <c r="E4" s="20"/>
    </row>
    <row r="5" spans="1:6" ht="44" x14ac:dyDescent="0.2">
      <c r="A5" s="6" t="s">
        <v>23</v>
      </c>
      <c r="B5" s="9" t="s">
        <v>197</v>
      </c>
      <c r="C5" s="8" t="s">
        <v>67</v>
      </c>
      <c r="D5" s="10" t="s">
        <v>192</v>
      </c>
      <c r="E5" s="20"/>
    </row>
    <row r="6" spans="1:6" ht="54" customHeight="1" x14ac:dyDescent="0.2">
      <c r="B6" s="17" t="s">
        <v>193</v>
      </c>
      <c r="C6" s="8" t="s">
        <v>68</v>
      </c>
      <c r="D6" s="24" t="s">
        <v>194</v>
      </c>
      <c r="E6" s="19"/>
    </row>
    <row r="7" spans="1:6" ht="22" x14ac:dyDescent="0.2">
      <c r="A7" s="6" t="s">
        <v>22</v>
      </c>
      <c r="B7" s="25" t="s">
        <v>15</v>
      </c>
      <c r="C7" s="8" t="s">
        <v>69</v>
      </c>
      <c r="D7" s="24" t="s">
        <v>16</v>
      </c>
    </row>
    <row r="8" spans="1:6" ht="88" x14ac:dyDescent="0.2">
      <c r="B8" s="9" t="s">
        <v>51</v>
      </c>
      <c r="C8" s="26" t="str">
        <f t="shared" ref="C8:C12" si="0">TEXT(E8,"HH:MM")</f>
        <v>13:05</v>
      </c>
      <c r="D8" s="10" t="s">
        <v>50</v>
      </c>
      <c r="E8" s="32">
        <f>E9-F8</f>
        <v>1462.5451388888889</v>
      </c>
      <c r="F8" s="21">
        <v>6.9444444444444441E-3</v>
      </c>
    </row>
    <row r="9" spans="1:6" ht="22" x14ac:dyDescent="0.2">
      <c r="A9" s="6" t="s">
        <v>57</v>
      </c>
      <c r="B9" s="9" t="s">
        <v>40</v>
      </c>
      <c r="C9" s="26" t="str">
        <f t="shared" si="0"/>
        <v>13:15</v>
      </c>
      <c r="D9" s="10" t="s">
        <v>41</v>
      </c>
      <c r="E9" s="30">
        <f>Navettes!C3</f>
        <v>1462.5520833333333</v>
      </c>
    </row>
    <row r="10" spans="1:6" ht="22" x14ac:dyDescent="0.2">
      <c r="B10" s="9" t="s">
        <v>43</v>
      </c>
      <c r="C10" s="26" t="str">
        <f t="shared" si="0"/>
        <v>15:30</v>
      </c>
      <c r="D10" s="10" t="s">
        <v>44</v>
      </c>
      <c r="E10" s="30">
        <f>Navettes!D3</f>
        <v>1462.6458333333333</v>
      </c>
    </row>
    <row r="11" spans="1:6" ht="22" x14ac:dyDescent="0.2">
      <c r="B11" s="9" t="s">
        <v>45</v>
      </c>
      <c r="C11" s="26" t="str">
        <f t="shared" si="0"/>
        <v>16:05</v>
      </c>
      <c r="D11" s="10" t="s">
        <v>46</v>
      </c>
      <c r="E11" s="32">
        <f>E12-F11</f>
        <v>0.67013888888888895</v>
      </c>
      <c r="F11" s="21">
        <v>6.9444444444444441E-3</v>
      </c>
    </row>
    <row r="12" spans="1:6" ht="22" x14ac:dyDescent="0.2">
      <c r="A12" s="6" t="s">
        <v>24</v>
      </c>
      <c r="B12" s="25" t="s">
        <v>148</v>
      </c>
      <c r="C12" s="26" t="str">
        <f t="shared" si="0"/>
        <v>16:15</v>
      </c>
      <c r="D12" s="24" t="s">
        <v>149</v>
      </c>
      <c r="E12" s="31" t="str">
        <f>Navettes!B3</f>
        <v>16:15</v>
      </c>
    </row>
    <row r="13" spans="1:6" ht="22" x14ac:dyDescent="0.2">
      <c r="A13" s="6" t="s">
        <v>133</v>
      </c>
      <c r="B13" s="9" t="s">
        <v>47</v>
      </c>
      <c r="C13" s="26" t="str">
        <f>TEXT(E13,"HH:MM")</f>
        <v>19:15</v>
      </c>
      <c r="D13" s="10" t="s">
        <v>48</v>
      </c>
      <c r="E13" s="30">
        <f>Navettes!E3+F13</f>
        <v>1462.8021464699075</v>
      </c>
      <c r="F13" s="21">
        <v>1.3888888888888889E-3</v>
      </c>
    </row>
    <row r="14" spans="1:6" ht="22" x14ac:dyDescent="0.2">
      <c r="B14" s="9" t="s">
        <v>18</v>
      </c>
      <c r="C14" s="8" t="s">
        <v>151</v>
      </c>
      <c r="D14" s="10" t="s">
        <v>19</v>
      </c>
      <c r="E14" s="32">
        <f>E13+F14</f>
        <v>1462.8160353587964</v>
      </c>
      <c r="F14" s="21">
        <v>1.3888888888888888E-2</v>
      </c>
    </row>
    <row r="15" spans="1:6" ht="22" x14ac:dyDescent="0.2">
      <c r="A15" s="6" t="s">
        <v>22</v>
      </c>
      <c r="B15" s="9" t="s">
        <v>9</v>
      </c>
      <c r="C15" s="8" t="s">
        <v>150</v>
      </c>
      <c r="D15" s="10" t="s">
        <v>10</v>
      </c>
      <c r="E15" s="32">
        <f>E13+F15</f>
        <v>1462.8090909143518</v>
      </c>
      <c r="F15" s="21">
        <v>6.9444444444444441E-3</v>
      </c>
    </row>
    <row r="17" spans="3:3" x14ac:dyDescent="0.2">
      <c r="C17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1"/>
  <sheetViews>
    <sheetView tabSelected="1" zoomScale="96" zoomScaleNormal="96" workbookViewId="0">
      <selection activeCell="D10" sqref="D1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  <c r="G1" s="5" t="s">
        <v>96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13*6</f>
        <v>78</v>
      </c>
    </row>
    <row r="3" spans="1:7" ht="22" x14ac:dyDescent="0.2">
      <c r="A3" s="6" t="s">
        <v>22</v>
      </c>
      <c r="B3" s="9" t="s">
        <v>13</v>
      </c>
      <c r="C3" s="8" t="s">
        <v>153</v>
      </c>
      <c r="D3" s="10" t="s">
        <v>14</v>
      </c>
      <c r="E3" s="20"/>
    </row>
    <row r="4" spans="1:7" ht="22" x14ac:dyDescent="0.2">
      <c r="B4" s="22" t="s">
        <v>3</v>
      </c>
      <c r="C4" s="8" t="s">
        <v>92</v>
      </c>
      <c r="D4" s="23" t="s">
        <v>4</v>
      </c>
      <c r="E4" s="20"/>
    </row>
    <row r="5" spans="1:7" ht="22" x14ac:dyDescent="0.2">
      <c r="B5" s="25" t="s">
        <v>93</v>
      </c>
      <c r="C5" s="26" t="str">
        <f t="shared" ref="C5:C6" si="0">TEXT(E5,"HH:MM")</f>
        <v>09:05</v>
      </c>
      <c r="D5" s="24" t="s">
        <v>71</v>
      </c>
      <c r="E5" s="32">
        <f>$E$7-F5</f>
        <v>0.37847222222222221</v>
      </c>
      <c r="F5" s="21">
        <v>1.7361111111111112E-2</v>
      </c>
    </row>
    <row r="6" spans="1:7" ht="22" x14ac:dyDescent="0.2">
      <c r="B6" s="9" t="s">
        <v>45</v>
      </c>
      <c r="C6" s="26" t="str">
        <f t="shared" si="0"/>
        <v>09:15</v>
      </c>
      <c r="D6" s="10" t="s">
        <v>46</v>
      </c>
      <c r="E6" s="32">
        <f>$E$7-F6</f>
        <v>0.38541666666666663</v>
      </c>
      <c r="F6" s="21">
        <v>1.0416666666666666E-2</v>
      </c>
    </row>
    <row r="7" spans="1:7" s="15" customFormat="1" ht="22" x14ac:dyDescent="0.2">
      <c r="A7" s="6" t="s">
        <v>24</v>
      </c>
      <c r="B7" s="25" t="s">
        <v>72</v>
      </c>
      <c r="C7" s="36" t="str">
        <f>TEXT(E7,"HH:MM")</f>
        <v>09:30</v>
      </c>
      <c r="D7" s="24" t="s">
        <v>73</v>
      </c>
      <c r="E7" s="37" t="str">
        <f>Navettes!B4</f>
        <v>09:30</v>
      </c>
      <c r="F7" s="33"/>
    </row>
    <row r="8" spans="1:7" ht="22" x14ac:dyDescent="0.2">
      <c r="A8" s="6" t="s">
        <v>133</v>
      </c>
      <c r="B8" s="9" t="s">
        <v>74</v>
      </c>
      <c r="C8" s="26" t="str">
        <f>TEXT(E8,"HH:MM")</f>
        <v>09:43</v>
      </c>
      <c r="D8" s="10" t="s">
        <v>76</v>
      </c>
      <c r="E8" s="37">
        <f>Navettes!E4</f>
        <v>1462.4048913078705</v>
      </c>
    </row>
    <row r="9" spans="1:7" ht="22" x14ac:dyDescent="0.2">
      <c r="A9" s="6" t="s">
        <v>133</v>
      </c>
      <c r="B9" s="9" t="s">
        <v>75</v>
      </c>
      <c r="C9" s="26" t="str">
        <f>TEXT(E9,"HH:MM")</f>
        <v>11:11</v>
      </c>
      <c r="D9" s="10" t="s">
        <v>77</v>
      </c>
      <c r="E9" s="32">
        <f>E8+F9</f>
        <v>1462.4660024189816</v>
      </c>
      <c r="F9" s="21">
        <f>(G2+10)/(24*60)</f>
        <v>6.1111111111111109E-2</v>
      </c>
    </row>
    <row r="10" spans="1:7" ht="44" x14ac:dyDescent="0.2">
      <c r="B10" s="25" t="s">
        <v>94</v>
      </c>
      <c r="C10" s="28" t="s">
        <v>198</v>
      </c>
      <c r="D10" s="24" t="s">
        <v>95</v>
      </c>
    </row>
    <row r="11" spans="1:7" ht="22" x14ac:dyDescent="0.2">
      <c r="A11" s="6" t="s">
        <v>22</v>
      </c>
      <c r="B11" s="9" t="s">
        <v>15</v>
      </c>
      <c r="C11" s="8" t="s">
        <v>27</v>
      </c>
      <c r="D11" s="10" t="s">
        <v>16</v>
      </c>
    </row>
    <row r="12" spans="1:7" ht="88" x14ac:dyDescent="0.2">
      <c r="B12" s="9" t="s">
        <v>51</v>
      </c>
      <c r="C12" s="26" t="str">
        <f>TEXT(E12,"HH:MM")</f>
        <v>15:35</v>
      </c>
      <c r="D12" s="10" t="s">
        <v>50</v>
      </c>
      <c r="E12" s="32">
        <f>E13-F12</f>
        <v>1462.6493055555557</v>
      </c>
      <c r="F12" s="21">
        <v>6.9444444444444441E-3</v>
      </c>
    </row>
    <row r="13" spans="1:7" s="6" customFormat="1" ht="22" x14ac:dyDescent="0.2">
      <c r="A13" s="6" t="s">
        <v>57</v>
      </c>
      <c r="B13" s="6" t="s">
        <v>78</v>
      </c>
      <c r="C13" s="26" t="str">
        <f t="shared" ref="C13:C17" si="1">TEXT(E13,"HH:MM")</f>
        <v>15:45</v>
      </c>
      <c r="D13" s="6" t="s">
        <v>79</v>
      </c>
      <c r="E13" s="30">
        <f>Navettes!C5</f>
        <v>1462.65625</v>
      </c>
      <c r="F13" s="21"/>
    </row>
    <row r="14" spans="1:7" ht="22" x14ac:dyDescent="0.2">
      <c r="B14" s="6" t="s">
        <v>43</v>
      </c>
      <c r="C14" s="26" t="str">
        <f t="shared" si="1"/>
        <v>17:30</v>
      </c>
      <c r="D14" s="6" t="s">
        <v>44</v>
      </c>
      <c r="E14" s="30">
        <f>Navettes!D5</f>
        <v>1462.7291666666667</v>
      </c>
    </row>
    <row r="15" spans="1:7" ht="22" x14ac:dyDescent="0.2">
      <c r="B15" s="6" t="s">
        <v>45</v>
      </c>
      <c r="C15" s="26" t="str">
        <f t="shared" si="1"/>
        <v>18:05</v>
      </c>
      <c r="D15" s="6" t="s">
        <v>46</v>
      </c>
      <c r="E15" s="32">
        <f>E16-F15</f>
        <v>0.75347222222222221</v>
      </c>
      <c r="F15" s="21">
        <v>6.9444444444444441E-3</v>
      </c>
    </row>
    <row r="16" spans="1:7" ht="22" x14ac:dyDescent="0.2">
      <c r="A16" s="6" t="s">
        <v>24</v>
      </c>
      <c r="B16" s="7" t="s">
        <v>80</v>
      </c>
      <c r="C16" s="36" t="str">
        <f t="shared" si="1"/>
        <v>18:15</v>
      </c>
      <c r="D16" s="7" t="s">
        <v>81</v>
      </c>
      <c r="E16" s="31" t="str">
        <f>Navettes!B5</f>
        <v>18:15</v>
      </c>
    </row>
    <row r="17" spans="1:6" s="15" customFormat="1" ht="22" x14ac:dyDescent="0.2">
      <c r="A17" s="6" t="s">
        <v>133</v>
      </c>
      <c r="B17" s="6" t="s">
        <v>82</v>
      </c>
      <c r="C17" s="26" t="str">
        <f t="shared" si="1"/>
        <v>19:30</v>
      </c>
      <c r="D17" s="6" t="s">
        <v>83</v>
      </c>
      <c r="E17" s="30">
        <f>Navettes!E5-F17</f>
        <v>1462.8129227083334</v>
      </c>
      <c r="F17" s="21">
        <v>1.3888888888888889E-3</v>
      </c>
    </row>
    <row r="18" spans="1:6" x14ac:dyDescent="0.2">
      <c r="B18" s="6" t="s">
        <v>18</v>
      </c>
      <c r="C18" s="34" t="s">
        <v>84</v>
      </c>
      <c r="D18" s="6" t="s">
        <v>19</v>
      </c>
      <c r="E18" s="32">
        <f>E17+F18</f>
        <v>1462.8268115972223</v>
      </c>
      <c r="F18" s="21">
        <v>1.3888888888888888E-2</v>
      </c>
    </row>
    <row r="19" spans="1:6" x14ac:dyDescent="0.2">
      <c r="A19" s="6" t="s">
        <v>22</v>
      </c>
      <c r="B19" s="6" t="s">
        <v>85</v>
      </c>
      <c r="C19" s="34" t="s">
        <v>86</v>
      </c>
      <c r="D19" s="6" t="s">
        <v>87</v>
      </c>
      <c r="E19" s="32">
        <f>E17+F19</f>
        <v>1462.8198671527778</v>
      </c>
      <c r="F19" s="21">
        <v>6.9444444444444441E-3</v>
      </c>
    </row>
    <row r="20" spans="1:6" x14ac:dyDescent="0.2">
      <c r="A20" s="6" t="s">
        <v>57</v>
      </c>
      <c r="B20" s="6" t="s">
        <v>88</v>
      </c>
      <c r="C20" s="39" t="s">
        <v>129</v>
      </c>
      <c r="D20" s="6" t="s">
        <v>90</v>
      </c>
    </row>
    <row r="21" spans="1:6" x14ac:dyDescent="0.2">
      <c r="A21" s="6" t="s">
        <v>57</v>
      </c>
      <c r="B21" s="6" t="s">
        <v>89</v>
      </c>
      <c r="C21" s="40" t="s">
        <v>130</v>
      </c>
      <c r="D21" s="6" t="s">
        <v>91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C12" sqref="C1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154</v>
      </c>
      <c r="D3" s="10" t="s">
        <v>14</v>
      </c>
      <c r="E3" s="20"/>
    </row>
    <row r="4" spans="1:6" ht="22" x14ac:dyDescent="0.2">
      <c r="B4" s="22" t="s">
        <v>3</v>
      </c>
      <c r="C4" s="8" t="s">
        <v>183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10:15</v>
      </c>
      <c r="D5" s="10" t="s">
        <v>44</v>
      </c>
      <c r="E5" s="30">
        <f>Navettes!D6</f>
        <v>1462.4270833333333</v>
      </c>
    </row>
    <row r="6" spans="1:6" ht="22" x14ac:dyDescent="0.2">
      <c r="B6" s="9" t="s">
        <v>45</v>
      </c>
      <c r="C6" s="26" t="str">
        <f t="shared" si="0"/>
        <v>10:50</v>
      </c>
      <c r="D6" s="10" t="s">
        <v>46</v>
      </c>
      <c r="E6" s="32">
        <f>E7-F6</f>
        <v>0.4513888888888889</v>
      </c>
      <c r="F6" s="21">
        <v>6.9444444444444441E-3</v>
      </c>
    </row>
    <row r="7" spans="1:6" ht="22" x14ac:dyDescent="0.2">
      <c r="A7" s="6" t="s">
        <v>24</v>
      </c>
      <c r="B7" s="25" t="s">
        <v>184</v>
      </c>
      <c r="C7" s="26" t="str">
        <f>TEXT(E7,"HH:MM")</f>
        <v>11:00</v>
      </c>
      <c r="D7" s="24" t="s">
        <v>185</v>
      </c>
      <c r="E7" s="31" t="str">
        <f>Navettes!B6</f>
        <v>11:00</v>
      </c>
    </row>
    <row r="8" spans="1:6" ht="22" x14ac:dyDescent="0.2">
      <c r="A8" s="6" t="s">
        <v>133</v>
      </c>
      <c r="B8" s="9" t="s">
        <v>117</v>
      </c>
      <c r="C8" s="26" t="str">
        <f>TEXT(E8,"HH:MM")</f>
        <v>13:40</v>
      </c>
      <c r="D8" s="10" t="s">
        <v>118</v>
      </c>
      <c r="E8" s="30">
        <f>Navettes!E6-F8</f>
        <v>1462.5695391435186</v>
      </c>
      <c r="F8" s="21">
        <v>1.3888888888888889E-3</v>
      </c>
    </row>
    <row r="9" spans="1:6" ht="22" x14ac:dyDescent="0.2">
      <c r="B9" s="9" t="s">
        <v>18</v>
      </c>
      <c r="C9" s="8" t="s">
        <v>186</v>
      </c>
      <c r="D9" s="10" t="s">
        <v>19</v>
      </c>
      <c r="E9" s="32">
        <f>E8+F9</f>
        <v>1462.5799558101853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187</v>
      </c>
      <c r="D10" s="10" t="s">
        <v>16</v>
      </c>
      <c r="E10" s="32">
        <f>E7+F10</f>
        <v>0.46527777777777773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191</v>
      </c>
      <c r="D11" s="10" t="s">
        <v>10</v>
      </c>
      <c r="E11" s="32">
        <f>E8+F11</f>
        <v>1462.5764835879629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B10" sqref="B1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154</v>
      </c>
      <c r="D3" s="10" t="s">
        <v>14</v>
      </c>
      <c r="E3" s="20"/>
    </row>
    <row r="4" spans="1:6" ht="22" x14ac:dyDescent="0.2">
      <c r="B4" s="22" t="s">
        <v>3</v>
      </c>
      <c r="C4" s="8" t="s">
        <v>121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114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115</v>
      </c>
      <c r="C8" s="36" t="str">
        <f>TEXT(E8,"HH:MM")</f>
        <v>16:30</v>
      </c>
      <c r="D8" s="24" t="s">
        <v>116</v>
      </c>
      <c r="E8" s="31" t="str">
        <f>Navettes!B7</f>
        <v>16:30</v>
      </c>
    </row>
    <row r="9" spans="1:6" ht="22" x14ac:dyDescent="0.2">
      <c r="A9" s="6" t="s">
        <v>133</v>
      </c>
      <c r="B9" s="9" t="s">
        <v>117</v>
      </c>
      <c r="C9" s="26" t="str">
        <f>TEXT(E9,"HH:MM")</f>
        <v>19:12</v>
      </c>
      <c r="D9" s="10" t="s">
        <v>118</v>
      </c>
      <c r="E9" s="30">
        <f>Navettes!E7+F9</f>
        <v>1462.8000946990742</v>
      </c>
      <c r="F9" s="21">
        <v>0</v>
      </c>
    </row>
    <row r="10" spans="1:6" ht="22" x14ac:dyDescent="0.2">
      <c r="B10" s="9" t="s">
        <v>18</v>
      </c>
      <c r="C10" s="8" t="s">
        <v>119</v>
      </c>
      <c r="D10" s="10" t="s">
        <v>19</v>
      </c>
      <c r="E10" s="32">
        <f>E9+F10</f>
        <v>1462.8105113657409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120</v>
      </c>
      <c r="D11" s="6" t="s">
        <v>10</v>
      </c>
      <c r="E11" s="32">
        <f>E9+F11</f>
        <v>1462.8070391435185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topLeftCell="B1" workbookViewId="0">
      <selection activeCell="C5" sqref="C5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154</v>
      </c>
      <c r="D3" s="10" t="s">
        <v>14</v>
      </c>
      <c r="E3" s="20"/>
    </row>
    <row r="4" spans="1:6" ht="22" x14ac:dyDescent="0.2">
      <c r="B4" s="22" t="s">
        <v>3</v>
      </c>
      <c r="C4" s="8" t="s">
        <v>190</v>
      </c>
      <c r="D4" s="10" t="s">
        <v>4</v>
      </c>
      <c r="E4" s="20"/>
    </row>
    <row r="5" spans="1:6" ht="44" x14ac:dyDescent="0.2">
      <c r="B5" s="9" t="s">
        <v>174</v>
      </c>
      <c r="C5" s="28" t="s">
        <v>176</v>
      </c>
      <c r="D5" s="10" t="s">
        <v>175</v>
      </c>
      <c r="E5" s="20"/>
    </row>
    <row r="6" spans="1:6" ht="44" x14ac:dyDescent="0.2">
      <c r="A6" s="6" t="s">
        <v>22</v>
      </c>
      <c r="B6" s="17" t="s">
        <v>107</v>
      </c>
      <c r="C6" s="28" t="s">
        <v>161</v>
      </c>
      <c r="D6" s="24" t="s">
        <v>108</v>
      </c>
      <c r="E6" s="20"/>
    </row>
    <row r="7" spans="1:6" ht="88" x14ac:dyDescent="0.2">
      <c r="B7" s="9" t="s">
        <v>51</v>
      </c>
      <c r="C7" s="26" t="str">
        <f t="shared" ref="C7" si="0">TEXT(E7,"HH:MM")</f>
        <v>11:20</v>
      </c>
      <c r="D7" s="10" t="s">
        <v>50</v>
      </c>
      <c r="E7" s="32">
        <f>E8-F7</f>
        <v>1462.4722222222224</v>
      </c>
      <c r="F7" s="21">
        <v>6.9444444444444441E-3</v>
      </c>
    </row>
    <row r="8" spans="1:6" ht="22" x14ac:dyDescent="0.2">
      <c r="A8" s="6" t="s">
        <v>57</v>
      </c>
      <c r="B8" s="9" t="s">
        <v>136</v>
      </c>
      <c r="C8" s="26" t="str">
        <f t="shared" ref="C8" si="1">TEXT(E8,"HH:MM")</f>
        <v>11:30</v>
      </c>
      <c r="D8" s="10" t="s">
        <v>137</v>
      </c>
      <c r="E8" s="30">
        <f>Navettes!C8</f>
        <v>1462.4791666666667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134</v>
      </c>
      <c r="C11" s="36" t="str">
        <f>TEXT(E11,"HH:MM")</f>
        <v>14:00</v>
      </c>
      <c r="D11" s="24" t="s">
        <v>135</v>
      </c>
      <c r="E11" s="31" t="str">
        <f>Navettes!B8</f>
        <v>14:00</v>
      </c>
    </row>
    <row r="12" spans="1:6" ht="22" x14ac:dyDescent="0.2">
      <c r="A12" s="6" t="s">
        <v>133</v>
      </c>
      <c r="B12" s="6" t="s">
        <v>117</v>
      </c>
      <c r="C12" s="26" t="str">
        <f>TEXT(E12,"HH:MM")</f>
        <v>16:46</v>
      </c>
      <c r="D12" s="6" t="s">
        <v>118</v>
      </c>
      <c r="E12" s="30">
        <f>Navettes!E8-F12</f>
        <v>1462.6988951967592</v>
      </c>
      <c r="F12" s="21">
        <v>1.3888888888888889E-3</v>
      </c>
    </row>
    <row r="13" spans="1:6" x14ac:dyDescent="0.2">
      <c r="B13" s="6" t="s">
        <v>18</v>
      </c>
      <c r="C13" s="35" t="s">
        <v>152</v>
      </c>
      <c r="D13" s="6" t="s">
        <v>19</v>
      </c>
      <c r="E13" s="32">
        <f>E12+F13</f>
        <v>1462.7127840856481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122</v>
      </c>
      <c r="D14" s="6" t="s">
        <v>10</v>
      </c>
      <c r="E14" s="32">
        <f>E12+F14</f>
        <v>1462.7058396412035</v>
      </c>
      <c r="F14" s="21">
        <v>6.9444444444444441E-3</v>
      </c>
    </row>
    <row r="15" spans="1:6" s="6" customFormat="1" x14ac:dyDescent="0.2">
      <c r="B15" s="6" t="s">
        <v>173</v>
      </c>
      <c r="C15" s="34" t="s">
        <v>123</v>
      </c>
      <c r="D15" s="6" t="s">
        <v>172</v>
      </c>
      <c r="E15" s="21"/>
      <c r="F15" s="21"/>
    </row>
    <row r="16" spans="1:6" x14ac:dyDescent="0.2">
      <c r="B16" s="6" t="s">
        <v>188</v>
      </c>
      <c r="C16" s="34" t="s">
        <v>124</v>
      </c>
      <c r="D16" s="6" t="s">
        <v>189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125</v>
      </c>
      <c r="D2" s="10" t="s">
        <v>2</v>
      </c>
      <c r="E2" s="3"/>
    </row>
    <row r="3" spans="1:5" ht="44" x14ac:dyDescent="0.2">
      <c r="A3" s="5" t="s">
        <v>22</v>
      </c>
      <c r="B3" s="17" t="s">
        <v>165</v>
      </c>
      <c r="C3" s="8" t="s">
        <v>32</v>
      </c>
      <c r="D3" s="24" t="s">
        <v>166</v>
      </c>
      <c r="E3" s="1"/>
    </row>
    <row r="4" spans="1:5" ht="22" x14ac:dyDescent="0.2">
      <c r="B4" s="9" t="s">
        <v>3</v>
      </c>
      <c r="C4" s="8" t="s">
        <v>126</v>
      </c>
      <c r="D4" s="10" t="s">
        <v>4</v>
      </c>
      <c r="E4" s="1"/>
    </row>
    <row r="5" spans="1:5" ht="44" x14ac:dyDescent="0.2">
      <c r="A5" s="5" t="s">
        <v>57</v>
      </c>
      <c r="B5" s="9" t="s">
        <v>163</v>
      </c>
      <c r="C5" s="28" t="s">
        <v>162</v>
      </c>
      <c r="D5" s="10" t="s">
        <v>164</v>
      </c>
      <c r="E5" s="3"/>
    </row>
    <row r="6" spans="1:5" ht="22" x14ac:dyDescent="0.2">
      <c r="B6" s="9" t="s">
        <v>59</v>
      </c>
      <c r="C6" s="28" t="s">
        <v>128</v>
      </c>
      <c r="D6" s="10" t="s">
        <v>127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E20"/>
  <sheetViews>
    <sheetView workbookViewId="0">
      <selection activeCell="B33" sqref="B33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7" bestFit="1" customWidth="1"/>
    <col min="7" max="7" width="15.1640625" bestFit="1" customWidth="1"/>
    <col min="8" max="8" width="12.16406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5" x14ac:dyDescent="0.2">
      <c r="A1" t="s">
        <v>58</v>
      </c>
      <c r="B1" t="s">
        <v>138</v>
      </c>
      <c r="C1" s="41" t="s">
        <v>60</v>
      </c>
      <c r="D1" s="41" t="s">
        <v>61</v>
      </c>
      <c r="E1" t="s">
        <v>139</v>
      </c>
    </row>
    <row r="2" spans="1:5" x14ac:dyDescent="0.2">
      <c r="A2">
        <v>1</v>
      </c>
      <c r="B2" t="s">
        <v>63</v>
      </c>
      <c r="C2" s="41">
        <v>1462.59375</v>
      </c>
      <c r="D2" s="41">
        <v>1462.6666666666667</v>
      </c>
      <c r="E2" s="41">
        <v>1462.8112689351851</v>
      </c>
    </row>
    <row r="3" spans="1:5" x14ac:dyDescent="0.2">
      <c r="A3">
        <v>2</v>
      </c>
      <c r="B3" t="s">
        <v>62</v>
      </c>
      <c r="C3" s="41">
        <v>1462.5520833333333</v>
      </c>
      <c r="D3" s="41">
        <v>1462.6458333333333</v>
      </c>
      <c r="E3" s="41">
        <v>1462.8007575810186</v>
      </c>
    </row>
    <row r="4" spans="1:5" x14ac:dyDescent="0.2">
      <c r="A4">
        <v>3</v>
      </c>
      <c r="B4" t="s">
        <v>140</v>
      </c>
      <c r="C4" s="41">
        <v>1462.3854166666667</v>
      </c>
      <c r="D4" s="41">
        <v>1462.3854166666667</v>
      </c>
      <c r="E4" s="41">
        <v>1462.4048913078705</v>
      </c>
    </row>
    <row r="5" spans="1:5" x14ac:dyDescent="0.2">
      <c r="A5">
        <v>4</v>
      </c>
      <c r="B5" t="s">
        <v>64</v>
      </c>
      <c r="C5" s="41">
        <v>1462.65625</v>
      </c>
      <c r="D5" s="41">
        <v>1462.7291666666667</v>
      </c>
      <c r="E5" s="41">
        <v>1462.8143115972223</v>
      </c>
    </row>
    <row r="6" spans="1:5" x14ac:dyDescent="0.2">
      <c r="A6">
        <v>5</v>
      </c>
      <c r="B6" t="s">
        <v>128</v>
      </c>
      <c r="C6" s="41">
        <v>1462.40625</v>
      </c>
      <c r="D6" s="41">
        <v>1462.4270833333333</v>
      </c>
      <c r="E6" s="41">
        <v>1462.5709280324074</v>
      </c>
    </row>
    <row r="7" spans="1:5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1462.8000946990742</v>
      </c>
    </row>
    <row r="8" spans="1:5" x14ac:dyDescent="0.2">
      <c r="A8">
        <v>7</v>
      </c>
      <c r="B8" t="s">
        <v>141</v>
      </c>
      <c r="C8" s="41">
        <v>1462.4791666666667</v>
      </c>
      <c r="D8" s="41">
        <v>1462.5520833333333</v>
      </c>
      <c r="E8" s="41">
        <v>1462.700284085648</v>
      </c>
    </row>
    <row r="9" spans="1:5" x14ac:dyDescent="0.2">
      <c r="E9" s="41"/>
    </row>
    <row r="10" spans="1:5" x14ac:dyDescent="0.2">
      <c r="E10" s="41"/>
    </row>
    <row r="11" spans="1:5" x14ac:dyDescent="0.2">
      <c r="E11" s="41"/>
    </row>
    <row r="12" spans="1:5" x14ac:dyDescent="0.2">
      <c r="E12" s="41"/>
    </row>
    <row r="13" spans="1:5" x14ac:dyDescent="0.2">
      <c r="E13" s="41"/>
    </row>
    <row r="14" spans="1:5" x14ac:dyDescent="0.2">
      <c r="E14" s="41"/>
    </row>
    <row r="18" spans="1:1" x14ac:dyDescent="0.2">
      <c r="A18" s="29" t="s">
        <v>65</v>
      </c>
    </row>
    <row r="20" spans="1:1" x14ac:dyDescent="0.2">
      <c r="A20" s="29" t="s">
        <v>66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49" sqref="C4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106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107</v>
      </c>
      <c r="C5" s="8" t="s">
        <v>160</v>
      </c>
      <c r="D5" s="24" t="s">
        <v>108</v>
      </c>
      <c r="E5" s="19"/>
    </row>
    <row r="6" spans="1:6" ht="88" x14ac:dyDescent="0.2">
      <c r="B6" s="9" t="s">
        <v>51</v>
      </c>
      <c r="C6" s="26" t="str">
        <f t="shared" ref="C6:C9" si="0">TEXT(E6,"HH:MM")</f>
        <v>09:35</v>
      </c>
      <c r="D6" s="10" t="s">
        <v>50</v>
      </c>
      <c r="E6" s="32">
        <f>E7-F6</f>
        <v>1462.3993055555557</v>
      </c>
      <c r="F6" s="21">
        <v>6.9444444444444441E-3</v>
      </c>
    </row>
    <row r="7" spans="1:6" ht="22" x14ac:dyDescent="0.2">
      <c r="A7" s="6" t="s">
        <v>57</v>
      </c>
      <c r="B7" s="9" t="s">
        <v>97</v>
      </c>
      <c r="C7" s="26" t="str">
        <f t="shared" si="0"/>
        <v>09:45</v>
      </c>
      <c r="D7" s="10" t="s">
        <v>98</v>
      </c>
      <c r="E7" s="30">
        <f>Navettes!C6</f>
        <v>1462.40625</v>
      </c>
    </row>
    <row r="8" spans="1:6" ht="22" x14ac:dyDescent="0.2">
      <c r="B8" s="9" t="s">
        <v>43</v>
      </c>
      <c r="C8" s="26" t="str">
        <f t="shared" si="0"/>
        <v>10:15</v>
      </c>
      <c r="D8" s="10" t="s">
        <v>44</v>
      </c>
      <c r="E8" s="30">
        <f>Navettes!D6</f>
        <v>1462.4270833333333</v>
      </c>
    </row>
    <row r="9" spans="1:6" ht="22" x14ac:dyDescent="0.2">
      <c r="B9" s="9" t="s">
        <v>45</v>
      </c>
      <c r="C9" s="26" t="str">
        <f t="shared" si="0"/>
        <v>10:50</v>
      </c>
      <c r="D9" s="10" t="s">
        <v>46</v>
      </c>
      <c r="E9" s="32">
        <f>E10-F9</f>
        <v>0.4513888888888889</v>
      </c>
      <c r="F9" s="21">
        <v>6.9444444444444441E-3</v>
      </c>
    </row>
    <row r="10" spans="1:6" ht="22" x14ac:dyDescent="0.2">
      <c r="A10" s="6" t="s">
        <v>24</v>
      </c>
      <c r="B10" s="25" t="s">
        <v>99</v>
      </c>
      <c r="C10" s="26" t="str">
        <f>TEXT(E10,"HH:MM")</f>
        <v>11:00</v>
      </c>
      <c r="D10" s="24" t="s">
        <v>100</v>
      </c>
      <c r="E10" s="31" t="str">
        <f>Navettes!B6</f>
        <v>11:00</v>
      </c>
    </row>
    <row r="11" spans="1:6" ht="22" x14ac:dyDescent="0.2">
      <c r="A11" s="6" t="s">
        <v>133</v>
      </c>
      <c r="B11" s="9" t="s">
        <v>111</v>
      </c>
      <c r="C11" s="26" t="str">
        <f>TEXT(E11,"HH:MM")</f>
        <v>13:40</v>
      </c>
      <c r="D11" s="10" t="s">
        <v>112</v>
      </c>
      <c r="E11" s="30">
        <f>Navettes!E6-F11</f>
        <v>1462.5695391435186</v>
      </c>
      <c r="F11" s="21">
        <v>1.3888888888888889E-3</v>
      </c>
    </row>
    <row r="12" spans="1:6" ht="44" x14ac:dyDescent="0.2">
      <c r="B12" s="9" t="s">
        <v>109</v>
      </c>
      <c r="C12" s="8" t="s">
        <v>113</v>
      </c>
      <c r="D12" s="10" t="s">
        <v>110</v>
      </c>
      <c r="E12" s="32">
        <f>E11+F12</f>
        <v>1462.5799558101853</v>
      </c>
      <c r="F12" s="21">
        <v>1.0416666666666666E-2</v>
      </c>
    </row>
    <row r="13" spans="1:6" x14ac:dyDescent="0.2">
      <c r="A13" s="6" t="s">
        <v>22</v>
      </c>
      <c r="B13" s="6" t="s">
        <v>101</v>
      </c>
      <c r="C13" s="35" t="s">
        <v>102</v>
      </c>
      <c r="D13" s="6" t="s">
        <v>103</v>
      </c>
      <c r="E13" s="32">
        <f>E11+F13</f>
        <v>1462.5764835879629</v>
      </c>
      <c r="F13" s="21">
        <v>6.9444444444444441E-3</v>
      </c>
    </row>
    <row r="14" spans="1:6" s="6" customFormat="1" x14ac:dyDescent="0.2">
      <c r="A14" s="6" t="s">
        <v>57</v>
      </c>
      <c r="B14" s="6" t="s">
        <v>88</v>
      </c>
      <c r="C14" s="39" t="s">
        <v>131</v>
      </c>
      <c r="D14" s="6" t="s">
        <v>104</v>
      </c>
      <c r="E14" s="21"/>
      <c r="F14" s="21"/>
    </row>
    <row r="15" spans="1:6" x14ac:dyDescent="0.2">
      <c r="A15" s="6" t="s">
        <v>57</v>
      </c>
      <c r="B15" s="6" t="s">
        <v>89</v>
      </c>
      <c r="C15" s="39" t="s">
        <v>132</v>
      </c>
      <c r="D15" s="6" t="s">
        <v>105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VEN_Senneterre_Annule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VEN_Senneterre_Annule!_Hlk482871934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2023-07-09T21:18:16Z</dcterms:modified>
</cp:coreProperties>
</file>