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024AFB58-7D01-164A-AAFA-86809892719E}" xr6:coauthVersionLast="47" xr6:coauthVersionMax="47" xr10:uidLastSave="{00000000-0000-0000-0000-000000000000}"/>
  <bookViews>
    <workbookView xWindow="0" yWindow="500" windowWidth="33600" windowHeight="20500" activeTab="5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6" l="1"/>
  <c r="C7" i="16"/>
  <c r="E9" i="16"/>
  <c r="E8" i="16"/>
  <c r="C8" i="16"/>
  <c r="E10" i="16"/>
  <c r="C10" i="16"/>
  <c r="C9" i="16"/>
  <c r="E12" i="16"/>
  <c r="E11" i="16"/>
  <c r="E7" i="15"/>
  <c r="C7" i="15"/>
  <c r="E9" i="15"/>
  <c r="E8" i="15"/>
  <c r="C8" i="15"/>
  <c r="E10" i="15"/>
  <c r="C10" i="15"/>
  <c r="C9" i="15"/>
  <c r="E12" i="15"/>
  <c r="E11" i="15"/>
  <c r="C7" i="14"/>
  <c r="C8" i="14"/>
  <c r="C9" i="14"/>
  <c r="C10" i="14"/>
  <c r="E12" i="14"/>
  <c r="C12" i="14"/>
  <c r="C11" i="14"/>
  <c r="E11" i="14"/>
  <c r="E9" i="14"/>
  <c r="E8" i="14"/>
  <c r="E14" i="14"/>
  <c r="E13" i="14"/>
  <c r="E10" i="14"/>
  <c r="E7" i="14"/>
  <c r="E9" i="13"/>
  <c r="F9" i="13"/>
  <c r="C9" i="13"/>
  <c r="C8" i="13"/>
  <c r="E8" i="13"/>
  <c r="G2" i="13"/>
  <c r="C13" i="13"/>
  <c r="C14" i="13"/>
  <c r="C15" i="13"/>
  <c r="C16" i="13"/>
  <c r="E17" i="13"/>
  <c r="C17" i="13"/>
  <c r="C12" i="13"/>
  <c r="E16" i="13"/>
  <c r="E13" i="13"/>
  <c r="E14" i="13"/>
  <c r="E7" i="13"/>
  <c r="C7" i="13"/>
  <c r="E6" i="13"/>
  <c r="C6" i="13"/>
  <c r="E5" i="13"/>
  <c r="C5" i="13"/>
  <c r="E19" i="13"/>
  <c r="E18" i="13"/>
  <c r="E15" i="13"/>
  <c r="E12" i="13"/>
  <c r="E17" i="9"/>
  <c r="E13" i="12"/>
  <c r="E9" i="12"/>
  <c r="E8" i="12"/>
  <c r="C8" i="12"/>
  <c r="C9" i="12"/>
  <c r="E10" i="12"/>
  <c r="C10" i="12"/>
  <c r="E12" i="12"/>
  <c r="E11" i="12"/>
  <c r="C11" i="12"/>
  <c r="C12" i="12"/>
  <c r="C13" i="12"/>
  <c r="E15" i="12"/>
  <c r="E14" i="12"/>
  <c r="E19" i="9"/>
  <c r="E18" i="9"/>
  <c r="E14" i="9"/>
  <c r="E12" i="9"/>
  <c r="E16" i="9"/>
  <c r="E11" i="9"/>
  <c r="C11" i="9"/>
  <c r="C12" i="9"/>
  <c r="C17" i="9"/>
  <c r="C14" i="9"/>
  <c r="E15" i="9"/>
  <c r="C15" i="9"/>
  <c r="C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<sst xmlns="http://schemas.openxmlformats.org/spreadsheetml/2006/main" count="423" uniqueCount="196">
  <si>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</si>
  <si>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</si>
  <si>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</si>
  <si>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</si>
  <si>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</si>
  <si>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</si>
  <si>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</si>
  <si>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</si>
  <si>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</si>
  <si>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</si>
  <si>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</si>
  <si>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</si>
  <si>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</si>
  <si>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</si>
  <si>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</si>
  <si>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</si>
  <si>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</si>
  <si>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</si>
  <si>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</si>
  <si>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</si>
  <si>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Cocktail d’ouverture&lt;br/&gt;La Centrale (12 1re Ave O, Amos)</t>
  </si>
  <si>
    <t>Opening Cocktail&lt;br/&gt;La Centrale (12 1st Ave O, Amos)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</si>
  <si>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</si>
  <si>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</si>
  <si>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</si>
  <si>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</si>
  <si>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</si>
  <si>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</si>
  <si>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</si>
  <si>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</si>
  <si>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</si>
  <si>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</si>
  <si>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</si>
  <si>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</si>
  <si>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</si>
  <si>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</si>
  <si>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</si>
  <si>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</si>
  <si>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</si>
  <si>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</si>
  <si>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</si>
  <si>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</si>
  <si>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</si>
  <si>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</si>
  <si>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</si>
  <si>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</si>
  <si>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</si>
  <si>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</si>
  <si>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</si>
  <si>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</si>
  <si>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</si>
  <si>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</si>
  <si>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</si>
  <si>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</si>
  <si>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Étape 1 : Rouyn-Noranda - Amos</t>
  </si>
  <si>
    <t>Stage 1 :  Rouyn-Noranda - Amos</t>
  </si>
  <si>
    <t>Arrivée prévue à Amos</t>
  </si>
  <si>
    <t>Expected arrival in Amos</t>
  </si>
  <si>
    <t>19:40 - 20:10</t>
  </si>
  <si>
    <t>19:30 - 21:30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</si>
  <si>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</si>
  <si>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</si>
  <si>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</si>
  <si>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</si>
  <si>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</si>
  <si>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</si>
  <si>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</si>
  <si>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Rencontre motocyclistes&lt;br/&gt;Cegep, Rouyn-Noranda</t>
  </si>
  <si>
    <t xml:space="preserve">Motorcyclists meeting&lt;br/&gt;Cegep, Rouyn-Noranda </t>
  </si>
  <si>
    <t>Delta</t>
  </si>
  <si>
    <t>Heures_Calculees</t>
  </si>
  <si>
    <t>8:00 - 16:30&lt;br/&gt;19:00 - 23:00</t>
  </si>
  <si>
    <t>8:00 - 16:00&lt;br/&gt;20:00 - 22:00</t>
  </si>
  <si>
    <t>17:30 - 18:00</t>
  </si>
  <si>
    <t>18:30 - 20:00</t>
  </si>
  <si>
    <t>20:15 - 20:30</t>
  </si>
  <si>
    <t>19:00 - 22:00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</si>
  <si>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</si>
  <si>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</si>
  <si>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</si>
  <si>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</si>
  <si>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</si>
  <si>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</si>
  <si>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</si>
  <si>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</si>
  <si>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</si>
  <si>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</si>
  <si>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</si>
  <si>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</si>
  <si>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</si>
  <si>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18:15</t>
  </si>
  <si>
    <t>14:0</t>
  </si>
  <si>
    <t>14:30</t>
  </si>
  <si>
    <t>Heure Arrivee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</si>
  <si>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</si>
  <si>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</si>
  <si>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</si>
  <si>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</si>
  <si>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</si>
  <si>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Départ des navettes pour Val-d’Or</t>
  </si>
  <si>
    <t>Shuttle departure for Val-d’Or</t>
  </si>
  <si>
    <t>Étape 2 : Val-d’Or - Amos</t>
  </si>
  <si>
    <t>Stage 2 : Val-d’Or - Amos</t>
  </si>
  <si>
    <t>19:30- 21:30</t>
  </si>
  <si>
    <t>Pré-vérification des vélos de CLMI&lt;br/&gt;Cafétéria La Calypso</t>
  </si>
  <si>
    <t>ITT bikes pre-check&lt;br/&gt;Cafeteria La Calypso</t>
  </si>
  <si>
    <t>Réunion obligatoire des directeurs sportifs – CLMI&lt;br/&gt;Local Cafétéria La Calypso</t>
  </si>
  <si>
    <t>Mandatory team managers meeting- ITT &lt;br/&gt;Cafeteria La Calypso</t>
  </si>
  <si>
    <t>8:00 - 14:00&lt;br/&gt;19:00 - 22:00</t>
  </si>
  <si>
    <t>19:45- 20:00</t>
  </si>
  <si>
    <t>5:00 - 1:00am</t>
  </si>
  <si>
    <t>7:00 - 9:30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</si>
  <si>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</si>
  <si>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</si>
  <si>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</si>
  <si>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</si>
  <si>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</si>
  <si>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</si>
  <si>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</si>
  <si>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</si>
  <si>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</si>
  <si>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</si>
  <si>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</si>
  <si>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</si>
  <si>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</si>
  <si>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</si>
  <si>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</si>
  <si>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</si>
  <si>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</si>
  <si>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</si>
  <si>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</si>
  <si>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</si>
  <si>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</si>
  <si>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</si>
  <si>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</si>
  <si>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</si>
  <si>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</si>
  <si>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9:30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</si>
  <si>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</si>
  <si>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</si>
  <si>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</si>
  <si>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</si>
  <si>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</si>
  <si>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</si>
  <si>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</si>
  <si>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</si>
  <si>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</si>
  <si>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</si>
  <si>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</si>
  <si>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</si>
  <si>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</si>
  <si>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</si>
  <si>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</si>
  <si>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</si>
  <si>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</si>
  <si>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</si>
  <si>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</si>
  <si>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</si>
  <si>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</si>
  <si>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</si>
  <si>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</si>
  <si>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</si>
  <si>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</si>
  <si>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</si>
  <si>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</si>
  <si>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</si>
  <si>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</si>
  <si>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7:30 - 9:30</t>
  </si>
  <si>
    <t>10:30 -12 :30</t>
  </si>
  <si>
    <t xml:space="preserve"> Étape 7 : Circuit Urbain Amos</t>
  </si>
  <si>
    <t>Stage 7 : Amos Urban Circuit</t>
  </si>
  <si>
    <t>17:20 -18:00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</si>
  <si>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</si>
  <si>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</si>
  <si>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</si>
  <si>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</si>
  <si>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</si>
  <si>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Cocktail de fermeture&lt;br/&gt;La Calypso – Salon VIP</t>
  </si>
  <si>
    <t>Closing cocktail&lt;br/&gt;La Calypso – Salon VIP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</si>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</sst>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164" fontId="0" fillId="0" borderId="0" xfId="0" applyNumberFormat="1"/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20" fontId="9" fillId="0" borderId="0" xfId="0" quotePrefix="1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164" fontId="1" fillId="0" borderId="0" xfId="0" applyNumberFormat="1" applyFont="1" applyFill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</cellXfs>
  <cellStyles count="1">
    <cellStyle name="Normal" xfId="0" builtinId="0"/>
  </cellStyles>
  <dxfs count="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29">
    <queryTableFields count="5">
      <queryTableField id="1" name="Etape" tableColumnId="1"/>
      <queryTableField id="26" name="Départ" tableColumnId="27"/>
      <queryTableField id="24" name="Heure_Navette" tableColumnId="25"/>
      <queryTableField id="25" name="Heure Signature" tableColumnId="26"/>
      <queryTableField id="27" name="Heure Arrive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8" tableType="queryTable" totalsRowShown="0">
  <autoFilter ref="A1:E8" xr:uid="{18FE0567-4EBF-42FD-9095-ED364C460720}"/>
  <tableColumns count="5">
    <tableColumn id="1" xr3:uid="{863133D9-1002-40E1-9372-60CF011ECA34}" uniqueName="1" name="Etape" queryTableFieldId="1"/>
    <tableColumn id="27" xr3:uid="{71278592-8D5A-4D29-A0ED-29373A50C56B}" uniqueName="27" name="Départ" queryTableFieldId="26" dataDxfId="3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28" xr3:uid="{7C434C35-3439-450E-9734-1A99AFED8573}" uniqueName="28" name="Heure Arrivee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77</v>
      </c>
      <c r="D2" s="10" t="s">
        <v>2</v>
      </c>
      <c r="E2" s="3"/>
    </row>
    <row r="3" spans="1:5" ht="22" x14ac:dyDescent="0.2">
      <c r="B3" s="9" t="s">
        <v>3</v>
      </c>
      <c r="C3" s="8" t="s">
        <v>78</v>
      </c>
      <c r="D3" s="10" t="s">
        <v>4</v>
      </c>
      <c r="E3" s="1"/>
    </row>
    <row r="4" spans="1:5" ht="22" x14ac:dyDescent="0.2">
      <c r="B4" s="9" t="s">
        <v>5</v>
      </c>
      <c r="C4" s="8" t="s">
        <v>78</v>
      </c>
      <c r="D4" s="10" t="s">
        <v>6</v>
      </c>
      <c r="E4" s="1"/>
    </row>
    <row r="5" spans="1:5" ht="22" x14ac:dyDescent="0.2">
      <c r="B5" s="9" t="s">
        <v>7</v>
      </c>
      <c r="C5" s="8" t="s">
        <v>79</v>
      </c>
      <c r="D5" s="10" t="s">
        <v>8</v>
      </c>
      <c r="E5" s="3"/>
    </row>
    <row r="6" spans="1:5" ht="22" x14ac:dyDescent="0.2">
      <c r="A6" s="5" t="s">
        <v>28</v>
      </c>
      <c r="B6" s="9" t="s">
        <v>9</v>
      </c>
      <c r="C6" s="8" t="s">
        <v>80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14"/>
  <sheetViews>
    <sheetView workbookViewId="0">
      <selection activeCell="C5" sqref="C5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bestFit="1" customWidth="1"/>
    <col min="4" max="4" width="17" bestFit="1" customWidth="1"/>
    <col min="5" max="5" width="15.1640625" bestFit="1" customWidth="1"/>
    <col min="6" max="6" width="12.1640625" bestFit="1" customWidth="1"/>
    <col min="7" max="7" width="10.33203125" bestFit="1" customWidth="1"/>
    <col min="8" max="8" width="28.5" bestFit="1" customWidth="1"/>
    <col min="9" max="9" width="12.1640625" bestFit="1" customWidth="1"/>
    <col min="10" max="10" width="10.33203125" bestFit="1" customWidth="1"/>
    <col min="11" max="11" width="11.1640625" bestFit="1" customWidth="1"/>
    <col min="12" max="12" width="13.5" bestFit="1" customWidth="1"/>
    <col min="13" max="13" width="10.83203125" bestFit="1" customWidth="1"/>
    <col min="14" max="14" width="15.1640625" bestFit="1" customWidth="1"/>
    <col min="15" max="15" width="16.1640625" bestFit="1" customWidth="1"/>
    <col min="16" max="16" width="19.6640625" bestFit="1" customWidth="1"/>
    <col min="17" max="17" width="16.1640625" bestFit="1" customWidth="1"/>
    <col min="18" max="18" width="11.6640625" bestFit="1" customWidth="1"/>
    <col min="19" max="19" width="10" bestFit="1" customWidth="1"/>
    <col min="20" max="20" width="9.6640625" bestFit="1" customWidth="1"/>
    <col min="21" max="21" width="37.1640625" bestFit="1" customWidth="1"/>
  </cols>
  <sheetData>
    <row r="1" spans="1:5" x14ac:dyDescent="0.2">
      <c r="A1" t="s">
        <v>84</v>
      </c>
      <c r="B1" t="s">
        <v>85</v>
      </c>
      <c r="C1" t="s">
        <v>86</v>
      </c>
      <c r="D1" t="s">
        <v>87</v>
      </c>
      <c r="E1" t="s">
        <v>93</v>
      </c>
    </row>
    <row r="2" spans="1:5" x14ac:dyDescent="0.2">
      <c r="A2">
        <v>1</v>
      </c>
      <c r="B2" s="30" t="s">
        <v>88</v>
      </c>
      <c r="C2" s="30">
        <v>1462.5520833333333</v>
      </c>
      <c r="D2" s="30">
        <v>1462.6458333333333</v>
      </c>
      <c r="E2" s="30">
        <v>1462.8065340856481</v>
      </c>
    </row>
    <row r="3" spans="1:5" x14ac:dyDescent="0.2">
      <c r="A3">
        <v>2</v>
      </c>
      <c r="B3" s="30" t="s">
        <v>89</v>
      </c>
      <c r="C3" s="30">
        <v>1462.59375</v>
      </c>
      <c r="D3" s="30">
        <v>1462.6666666666667</v>
      </c>
      <c r="E3" s="30">
        <v>1462.8114583333333</v>
      </c>
    </row>
    <row r="4" spans="1:5" x14ac:dyDescent="0.2">
      <c r="A4">
        <v>3</v>
      </c>
      <c r="B4" s="30" t="s">
        <v>137</v>
      </c>
      <c r="C4" s="30">
        <v>1462.3854166666667</v>
      </c>
      <c r="D4" s="30">
        <v>1462.3854166666667</v>
      </c>
      <c r="E4" s="30">
        <v>1462.4050925925926</v>
      </c>
    </row>
    <row r="5" spans="1:5" x14ac:dyDescent="0.2">
      <c r="A5">
        <v>4</v>
      </c>
      <c r="B5" s="30" t="s">
        <v>90</v>
      </c>
      <c r="C5" s="30">
        <v>1462.65625</v>
      </c>
      <c r="D5" s="30">
        <v>1462.7291666666667</v>
      </c>
      <c r="E5" s="30">
        <v>1462.8142210185185</v>
      </c>
    </row>
    <row r="6" spans="1:5" x14ac:dyDescent="0.2">
      <c r="A6">
        <v>5</v>
      </c>
      <c r="B6" s="30" t="s">
        <v>91</v>
      </c>
      <c r="C6" s="30">
        <v>1462.4583333333333</v>
      </c>
      <c r="D6" s="30">
        <v>1462.5520833333333</v>
      </c>
      <c r="E6" s="30">
        <v>1462.7238372106481</v>
      </c>
    </row>
    <row r="7" spans="1:5" x14ac:dyDescent="0.2">
      <c r="A7">
        <v>6</v>
      </c>
      <c r="B7" s="30" t="s">
        <v>22</v>
      </c>
      <c r="C7" s="30">
        <v>1462.6354166666667</v>
      </c>
      <c r="D7" s="30">
        <v>1462.65625</v>
      </c>
      <c r="E7" s="30">
        <v>1462.8027131828703</v>
      </c>
    </row>
    <row r="8" spans="1:5" x14ac:dyDescent="0.2">
      <c r="A8">
        <v>7</v>
      </c>
      <c r="B8" s="30" t="s">
        <v>92</v>
      </c>
      <c r="C8" s="30">
        <v>1462.5520833333333</v>
      </c>
      <c r="D8" s="30">
        <v>1462.5729166666667</v>
      </c>
      <c r="E8" s="30">
        <v>1462.708817824074</v>
      </c>
    </row>
    <row r="12" spans="1:5" x14ac:dyDescent="0.2">
      <c r="A12" s="31" t="s">
        <v>94</v>
      </c>
    </row>
    <row r="14" spans="1:5" x14ac:dyDescent="0.2">
      <c r="A14" s="31" t="s">
        <v>95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5" sqref="C1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27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37</v>
      </c>
      <c r="D2" s="13" t="s">
        <v>2</v>
      </c>
      <c r="E2" s="3"/>
    </row>
    <row r="3" spans="1:5" ht="22" x14ac:dyDescent="0.2">
      <c r="A3" s="5" t="s">
        <v>28</v>
      </c>
      <c r="B3" s="12" t="s">
        <v>13</v>
      </c>
      <c r="C3" s="8" t="s">
        <v>38</v>
      </c>
      <c r="D3" s="13" t="s">
        <v>14</v>
      </c>
      <c r="E3" s="1"/>
    </row>
    <row r="4" spans="1:5" ht="22" x14ac:dyDescent="0.2">
      <c r="B4" s="12" t="s">
        <v>3</v>
      </c>
      <c r="C4" s="8" t="s">
        <v>71</v>
      </c>
      <c r="D4" s="13" t="s">
        <v>4</v>
      </c>
      <c r="E4" s="1"/>
    </row>
    <row r="5" spans="1:5" ht="22" x14ac:dyDescent="0.2">
      <c r="B5" s="12" t="s">
        <v>5</v>
      </c>
      <c r="C5" s="8" t="s">
        <v>72</v>
      </c>
      <c r="D5" s="13" t="s">
        <v>6</v>
      </c>
      <c r="E5" s="3"/>
    </row>
    <row r="6" spans="1:5" ht="22" x14ac:dyDescent="0.2">
      <c r="B6" s="12" t="s">
        <v>7</v>
      </c>
      <c r="C6" s="8" t="s">
        <v>34</v>
      </c>
      <c r="D6" s="13" t="s">
        <v>8</v>
      </c>
      <c r="E6" s="4"/>
    </row>
    <row r="7" spans="1:5" ht="22" x14ac:dyDescent="0.2">
      <c r="A7" s="5" t="s">
        <v>28</v>
      </c>
      <c r="B7" s="12" t="s">
        <v>15</v>
      </c>
      <c r="C7" s="8" t="s">
        <v>33</v>
      </c>
      <c r="D7" s="13" t="s">
        <v>16</v>
      </c>
      <c r="E7" s="1"/>
    </row>
    <row r="8" spans="1:5" ht="95" x14ac:dyDescent="0.2">
      <c r="A8" s="5" t="s">
        <v>29</v>
      </c>
      <c r="B8" s="12" t="s">
        <v>23</v>
      </c>
      <c r="C8" s="8" t="s">
        <v>31</v>
      </c>
      <c r="D8" s="13" t="s">
        <v>26</v>
      </c>
      <c r="E8" s="3"/>
    </row>
    <row r="9" spans="1:5" ht="76" x14ac:dyDescent="0.2">
      <c r="A9" s="5" t="s">
        <v>29</v>
      </c>
      <c r="B9" s="12" t="s">
        <v>24</v>
      </c>
      <c r="C9" s="8" t="s">
        <v>32</v>
      </c>
      <c r="D9" s="13" t="s">
        <v>25</v>
      </c>
      <c r="E9" s="3"/>
    </row>
    <row r="10" spans="1:5" ht="76" x14ac:dyDescent="0.2">
      <c r="B10" s="12" t="s">
        <v>20</v>
      </c>
      <c r="C10" s="29" t="s">
        <v>22</v>
      </c>
      <c r="D10" s="13" t="s">
        <v>21</v>
      </c>
    </row>
    <row r="11" spans="1:5" ht="152" x14ac:dyDescent="0.2">
      <c r="B11" s="12" t="s">
        <v>35</v>
      </c>
      <c r="C11" s="8" t="s">
        <v>73</v>
      </c>
      <c r="D11" s="13" t="s">
        <v>36</v>
      </c>
    </row>
    <row r="12" spans="1:5" ht="22" x14ac:dyDescent="0.2">
      <c r="A12" s="5" t="s">
        <v>30</v>
      </c>
      <c r="B12" s="12" t="s">
        <v>17</v>
      </c>
      <c r="C12" s="8" t="s">
        <v>74</v>
      </c>
      <c r="D12" s="13" t="s">
        <v>17</v>
      </c>
    </row>
    <row r="13" spans="1:5" ht="22" x14ac:dyDescent="0.2">
      <c r="B13" s="12" t="s">
        <v>18</v>
      </c>
      <c r="C13" s="8" t="s">
        <v>75</v>
      </c>
      <c r="D13" s="13" t="s">
        <v>19</v>
      </c>
    </row>
    <row r="14" spans="1:5" ht="22" x14ac:dyDescent="0.2">
      <c r="A14" s="5" t="s">
        <v>28</v>
      </c>
      <c r="B14" s="12" t="s">
        <v>9</v>
      </c>
      <c r="C14" s="8" t="s">
        <v>76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topLeftCell="A7" workbookViewId="0">
      <selection activeCell="A17" sqref="A1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62</v>
      </c>
      <c r="D4" s="24" t="s">
        <v>4</v>
      </c>
      <c r="E4" s="20"/>
    </row>
    <row r="5" spans="1:6" ht="66" x14ac:dyDescent="0.2">
      <c r="A5" s="6" t="s">
        <v>29</v>
      </c>
      <c r="B5" s="9" t="s">
        <v>82</v>
      </c>
      <c r="C5" s="8" t="s">
        <v>39</v>
      </c>
      <c r="D5" s="10" t="s">
        <v>83</v>
      </c>
      <c r="E5" s="21"/>
    </row>
    <row r="6" spans="1:6" ht="22" x14ac:dyDescent="0.2">
      <c r="B6" s="9" t="s">
        <v>40</v>
      </c>
      <c r="C6" s="8" t="s">
        <v>41</v>
      </c>
      <c r="D6" s="10" t="s">
        <v>42</v>
      </c>
      <c r="E6" s="20"/>
    </row>
    <row r="7" spans="1:6" ht="54" customHeight="1" x14ac:dyDescent="0.2">
      <c r="A7" s="6" t="s">
        <v>29</v>
      </c>
      <c r="B7" s="17" t="s">
        <v>61</v>
      </c>
      <c r="C7" s="8" t="s">
        <v>44</v>
      </c>
      <c r="D7" s="25" t="s">
        <v>60</v>
      </c>
      <c r="E7" s="19"/>
    </row>
    <row r="8" spans="1:6" ht="22" x14ac:dyDescent="0.2">
      <c r="B8" s="9" t="s">
        <v>5</v>
      </c>
      <c r="C8" s="8" t="s">
        <v>43</v>
      </c>
      <c r="D8" s="10" t="s">
        <v>6</v>
      </c>
      <c r="E8" s="19"/>
    </row>
    <row r="9" spans="1:6" ht="66" x14ac:dyDescent="0.2">
      <c r="A9" s="6" t="s">
        <v>29</v>
      </c>
      <c r="B9" s="26" t="s">
        <v>65</v>
      </c>
      <c r="C9" s="8" t="s">
        <v>45</v>
      </c>
      <c r="D9" s="25" t="s">
        <v>64</v>
      </c>
    </row>
    <row r="10" spans="1:6" ht="22" x14ac:dyDescent="0.2">
      <c r="A10" s="6" t="s">
        <v>28</v>
      </c>
      <c r="B10" s="9" t="s">
        <v>15</v>
      </c>
      <c r="C10" s="8" t="s">
        <v>46</v>
      </c>
      <c r="D10" s="10" t="s">
        <v>16</v>
      </c>
    </row>
    <row r="11" spans="1:6" ht="88" x14ac:dyDescent="0.2">
      <c r="B11" s="9" t="s">
        <v>66</v>
      </c>
      <c r="C11" s="27" t="str">
        <f>TEXT(E11,"HH:MM")</f>
        <v>13:05</v>
      </c>
      <c r="D11" s="10" t="s">
        <v>63</v>
      </c>
      <c r="E11" s="34">
        <f>E12-F11</f>
        <v>1462.5451388888889</v>
      </c>
      <c r="F11" s="22">
        <v>6.9444444444444441E-3</v>
      </c>
    </row>
    <row r="12" spans="1:6" ht="22" x14ac:dyDescent="0.2">
      <c r="A12" s="6" t="s">
        <v>81</v>
      </c>
      <c r="B12" s="9" t="s">
        <v>47</v>
      </c>
      <c r="C12" s="27" t="str">
        <f>TEXT(E12,"HH:MM")</f>
        <v>13:15</v>
      </c>
      <c r="D12" s="10" t="s">
        <v>48</v>
      </c>
      <c r="E12" s="32">
        <f>Navettes!C2</f>
        <v>1462.5520833333333</v>
      </c>
    </row>
    <row r="13" spans="1:6" ht="44" x14ac:dyDescent="0.2">
      <c r="A13" s="6" t="s">
        <v>29</v>
      </c>
      <c r="B13" s="9" t="s">
        <v>67</v>
      </c>
      <c r="C13" s="8" t="s">
        <v>49</v>
      </c>
      <c r="D13" s="10" t="s">
        <v>68</v>
      </c>
    </row>
    <row r="14" spans="1:6" ht="22" x14ac:dyDescent="0.2">
      <c r="B14" s="9" t="s">
        <v>50</v>
      </c>
      <c r="C14" s="27" t="str">
        <f t="shared" ref="C14:C15" si="0">TEXT(E14,"HH:MM")</f>
        <v>15:30</v>
      </c>
      <c r="D14" s="10" t="s">
        <v>51</v>
      </c>
      <c r="E14" s="32">
        <f>Navettes!D2</f>
        <v>1462.6458333333333</v>
      </c>
    </row>
    <row r="15" spans="1:6" ht="22" x14ac:dyDescent="0.2">
      <c r="B15" s="9" t="s">
        <v>52</v>
      </c>
      <c r="C15" s="27" t="str">
        <f t="shared" si="0"/>
        <v>16:05</v>
      </c>
      <c r="D15" s="10" t="s">
        <v>53</v>
      </c>
      <c r="E15" s="34">
        <f>E16-F15</f>
        <v>0.67013888888888895</v>
      </c>
      <c r="F15" s="22">
        <v>6.9444444444444441E-3</v>
      </c>
    </row>
    <row r="16" spans="1:6" ht="22" x14ac:dyDescent="0.2">
      <c r="A16" s="6" t="s">
        <v>30</v>
      </c>
      <c r="B16" s="26" t="s">
        <v>54</v>
      </c>
      <c r="C16" s="27" t="str">
        <f>TEXT(E16,"HH:MM")</f>
        <v>16:15</v>
      </c>
      <c r="D16" s="25" t="s">
        <v>55</v>
      </c>
      <c r="E16" s="33" t="str">
        <f>Navettes!B2</f>
        <v>16:15</v>
      </c>
    </row>
    <row r="17" spans="1:6" ht="22" x14ac:dyDescent="0.2">
      <c r="A17" s="6" t="s">
        <v>195</v>
      </c>
      <c r="B17" s="9" t="s">
        <v>56</v>
      </c>
      <c r="C17" s="27" t="str">
        <f>TEXT(E17,"HH:MM")</f>
        <v>19:20</v>
      </c>
      <c r="D17" s="10" t="s">
        <v>57</v>
      </c>
      <c r="E17" s="32">
        <f>Navettes!E2-F17</f>
        <v>1462.8058396412036</v>
      </c>
      <c r="F17" s="22">
        <v>6.9444444444444447E-4</v>
      </c>
    </row>
    <row r="18" spans="1:6" ht="22" x14ac:dyDescent="0.2">
      <c r="B18" s="9" t="s">
        <v>18</v>
      </c>
      <c r="C18" s="8" t="s">
        <v>58</v>
      </c>
      <c r="D18" s="10" t="s">
        <v>19</v>
      </c>
      <c r="E18" s="34">
        <f>E17+F18</f>
        <v>1462.8197285300926</v>
      </c>
      <c r="F18" s="22">
        <v>1.3888888888888888E-2</v>
      </c>
    </row>
    <row r="19" spans="1:6" ht="22" x14ac:dyDescent="0.2">
      <c r="A19" s="6" t="s">
        <v>28</v>
      </c>
      <c r="B19" s="9" t="s">
        <v>9</v>
      </c>
      <c r="C19" s="8" t="s">
        <v>59</v>
      </c>
      <c r="D19" s="10" t="s">
        <v>10</v>
      </c>
      <c r="E19" s="34">
        <f>E17+F19</f>
        <v>1462.812784085648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A13" sqref="A1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108</v>
      </c>
      <c r="D4" s="24" t="s">
        <v>4</v>
      </c>
      <c r="E4" s="20"/>
    </row>
    <row r="5" spans="1:6" ht="44" x14ac:dyDescent="0.2">
      <c r="A5" s="6" t="s">
        <v>29</v>
      </c>
      <c r="B5" s="9" t="s">
        <v>106</v>
      </c>
      <c r="C5" s="8" t="s">
        <v>96</v>
      </c>
      <c r="D5" s="10" t="s">
        <v>107</v>
      </c>
      <c r="E5" s="20"/>
    </row>
    <row r="6" spans="1:6" ht="54" customHeight="1" x14ac:dyDescent="0.2">
      <c r="B6" s="17" t="s">
        <v>104</v>
      </c>
      <c r="C6" s="8" t="s">
        <v>97</v>
      </c>
      <c r="D6" s="25" t="s">
        <v>105</v>
      </c>
      <c r="E6" s="19"/>
    </row>
    <row r="7" spans="1:6" ht="22" x14ac:dyDescent="0.2">
      <c r="A7" s="6" t="s">
        <v>28</v>
      </c>
      <c r="B7" s="26" t="s">
        <v>15</v>
      </c>
      <c r="C7" s="8" t="s">
        <v>98</v>
      </c>
      <c r="D7" s="25" t="s">
        <v>16</v>
      </c>
    </row>
    <row r="8" spans="1:6" ht="88" x14ac:dyDescent="0.2">
      <c r="B8" s="9" t="s">
        <v>66</v>
      </c>
      <c r="C8" s="27" t="str">
        <f t="shared" ref="C8:C12" si="0">TEXT(E8,"HH:MM")</f>
        <v>14:05</v>
      </c>
      <c r="D8" s="10" t="s">
        <v>63</v>
      </c>
      <c r="E8" s="34">
        <f>E9-F8</f>
        <v>1462.5868055555557</v>
      </c>
      <c r="F8" s="22">
        <v>6.9444444444444441E-3</v>
      </c>
    </row>
    <row r="9" spans="1:6" ht="22" x14ac:dyDescent="0.2">
      <c r="A9" s="6" t="s">
        <v>81</v>
      </c>
      <c r="B9" s="9" t="s">
        <v>99</v>
      </c>
      <c r="C9" s="27" t="str">
        <f t="shared" si="0"/>
        <v>14:15</v>
      </c>
      <c r="D9" s="10" t="s">
        <v>100</v>
      </c>
      <c r="E9" s="32">
        <f>Navettes!C3</f>
        <v>1462.59375</v>
      </c>
    </row>
    <row r="10" spans="1:6" ht="22" x14ac:dyDescent="0.2">
      <c r="B10" s="9" t="s">
        <v>50</v>
      </c>
      <c r="C10" s="27" t="str">
        <f t="shared" si="0"/>
        <v>16:00</v>
      </c>
      <c r="D10" s="10" t="s">
        <v>51</v>
      </c>
      <c r="E10" s="32">
        <f>Navettes!D3</f>
        <v>1462.6666666666667</v>
      </c>
    </row>
    <row r="11" spans="1:6" ht="22" x14ac:dyDescent="0.2">
      <c r="B11" s="9" t="s">
        <v>52</v>
      </c>
      <c r="C11" s="27" t="str">
        <f t="shared" si="0"/>
        <v>16:35</v>
      </c>
      <c r="D11" s="10" t="s">
        <v>53</v>
      </c>
      <c r="E11" s="34">
        <f>E12-F11</f>
        <v>0.69097222222222221</v>
      </c>
      <c r="F11" s="22">
        <v>6.9444444444444441E-3</v>
      </c>
    </row>
    <row r="12" spans="1:6" ht="22" x14ac:dyDescent="0.2">
      <c r="A12" s="6" t="s">
        <v>30</v>
      </c>
      <c r="B12" s="26" t="s">
        <v>101</v>
      </c>
      <c r="C12" s="27" t="str">
        <f t="shared" si="0"/>
        <v>16:45</v>
      </c>
      <c r="D12" s="25" t="s">
        <v>102</v>
      </c>
      <c r="E12" s="33" t="str">
        <f>Navettes!B3</f>
        <v>16:45</v>
      </c>
    </row>
    <row r="13" spans="1:6" ht="22" x14ac:dyDescent="0.2">
      <c r="A13" s="6" t="s">
        <v>195</v>
      </c>
      <c r="B13" s="9" t="s">
        <v>56</v>
      </c>
      <c r="C13" s="27" t="str">
        <f>TEXT(E13,"HH:MM")</f>
        <v>19:25</v>
      </c>
      <c r="D13" s="10" t="s">
        <v>57</v>
      </c>
      <c r="E13" s="32">
        <f>Navettes!E3-F13</f>
        <v>1462.809375</v>
      </c>
      <c r="F13" s="22">
        <v>2.0833333333333333E-3</v>
      </c>
    </row>
    <row r="14" spans="1:6" ht="22" x14ac:dyDescent="0.2">
      <c r="B14" s="9" t="s">
        <v>18</v>
      </c>
      <c r="C14" s="8" t="s">
        <v>109</v>
      </c>
      <c r="D14" s="10" t="s">
        <v>19</v>
      </c>
      <c r="E14" s="34">
        <f>E13+F14</f>
        <v>1462.823263888889</v>
      </c>
      <c r="F14" s="22">
        <v>1.3888888888888888E-2</v>
      </c>
    </row>
    <row r="15" spans="1:6" ht="22" x14ac:dyDescent="0.2">
      <c r="A15" s="6" t="s">
        <v>28</v>
      </c>
      <c r="B15" s="9" t="s">
        <v>9</v>
      </c>
      <c r="C15" s="8" t="s">
        <v>103</v>
      </c>
      <c r="D15" s="10" t="s">
        <v>10</v>
      </c>
      <c r="E15" s="34">
        <f>E13+F15</f>
        <v>1462.8163194444444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A17" sqref="A1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7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  <c r="G1" s="5" t="s">
        <v>140</v>
      </c>
    </row>
    <row r="2" spans="1:7" ht="22" x14ac:dyDescent="0.2">
      <c r="B2" s="9" t="s">
        <v>1</v>
      </c>
      <c r="C2" s="8" t="s">
        <v>110</v>
      </c>
      <c r="D2" s="10" t="s">
        <v>2</v>
      </c>
      <c r="E2" s="19"/>
      <c r="G2" s="41">
        <f>20*6</f>
        <v>120</v>
      </c>
    </row>
    <row r="3" spans="1:7" ht="22" x14ac:dyDescent="0.2">
      <c r="A3" s="6" t="s">
        <v>28</v>
      </c>
      <c r="B3" s="9" t="s">
        <v>13</v>
      </c>
      <c r="C3" s="8" t="s">
        <v>111</v>
      </c>
      <c r="D3" s="10" t="s">
        <v>14</v>
      </c>
      <c r="E3" s="20"/>
    </row>
    <row r="4" spans="1:7" ht="22" x14ac:dyDescent="0.2">
      <c r="B4" s="23" t="s">
        <v>3</v>
      </c>
      <c r="C4" s="8" t="s">
        <v>135</v>
      </c>
      <c r="D4" s="24" t="s">
        <v>4</v>
      </c>
      <c r="E4" s="20"/>
    </row>
    <row r="5" spans="1:7" ht="22" x14ac:dyDescent="0.2">
      <c r="B5" s="26" t="s">
        <v>136</v>
      </c>
      <c r="C5" s="27" t="str">
        <f t="shared" ref="C5:C6" si="0">TEXT(E5,"HH:MM")</f>
        <v>09:05</v>
      </c>
      <c r="D5" s="25" t="s">
        <v>112</v>
      </c>
      <c r="E5" s="34">
        <f>$E$7-F5</f>
        <v>0.37847222222222221</v>
      </c>
      <c r="F5" s="22">
        <v>1.7361111111111112E-2</v>
      </c>
    </row>
    <row r="6" spans="1:7" ht="22" x14ac:dyDescent="0.2">
      <c r="B6" s="9" t="s">
        <v>52</v>
      </c>
      <c r="C6" s="27" t="str">
        <f t="shared" si="0"/>
        <v>09:15</v>
      </c>
      <c r="D6" s="10" t="s">
        <v>53</v>
      </c>
      <c r="E6" s="34">
        <f>$E$7-F6</f>
        <v>0.38541666666666663</v>
      </c>
      <c r="F6" s="22">
        <v>1.0416666666666666E-2</v>
      </c>
    </row>
    <row r="7" spans="1:7" s="15" customFormat="1" ht="22" x14ac:dyDescent="0.2">
      <c r="A7" s="6" t="s">
        <v>30</v>
      </c>
      <c r="B7" s="26" t="s">
        <v>113</v>
      </c>
      <c r="C7" s="39" t="str">
        <f>TEXT(E7,"HH:MM")</f>
        <v>09:30</v>
      </c>
      <c r="D7" s="25" t="s">
        <v>114</v>
      </c>
      <c r="E7" s="40" t="str">
        <f>Navettes!B4</f>
        <v>9:30</v>
      </c>
      <c r="F7" s="35"/>
    </row>
    <row r="8" spans="1:7" ht="22" x14ac:dyDescent="0.2">
      <c r="A8" s="6" t="s">
        <v>195</v>
      </c>
      <c r="B8" s="9" t="s">
        <v>115</v>
      </c>
      <c r="C8" s="27" t="str">
        <f>TEXT(E8,"HH:MM")</f>
        <v>09:43</v>
      </c>
      <c r="D8" s="10" t="s">
        <v>117</v>
      </c>
      <c r="E8" s="40">
        <f>Navettes!E4</f>
        <v>1462.4050925925926</v>
      </c>
    </row>
    <row r="9" spans="1:7" ht="22" x14ac:dyDescent="0.2">
      <c r="A9" s="6" t="s">
        <v>195</v>
      </c>
      <c r="B9" s="9" t="s">
        <v>116</v>
      </c>
      <c r="C9" s="27" t="str">
        <f>TEXT(E9,"HH:MM")</f>
        <v>11:53</v>
      </c>
      <c r="D9" s="10" t="s">
        <v>118</v>
      </c>
      <c r="E9" s="34">
        <f>E8+F9</f>
        <v>1462.4953703703704</v>
      </c>
      <c r="F9" s="22">
        <f>(G2+10)/(24*60)</f>
        <v>9.0277777777777776E-2</v>
      </c>
    </row>
    <row r="10" spans="1:7" ht="44" x14ac:dyDescent="0.2">
      <c r="B10" s="26" t="s">
        <v>138</v>
      </c>
      <c r="C10" s="36" t="s">
        <v>119</v>
      </c>
      <c r="D10" s="25" t="s">
        <v>139</v>
      </c>
    </row>
    <row r="11" spans="1:7" ht="22" x14ac:dyDescent="0.2">
      <c r="A11" s="6" t="s">
        <v>28</v>
      </c>
      <c r="B11" s="9" t="s">
        <v>15</v>
      </c>
      <c r="C11" s="8" t="s">
        <v>120</v>
      </c>
      <c r="D11" s="10" t="s">
        <v>16</v>
      </c>
    </row>
    <row r="12" spans="1:7" ht="88" x14ac:dyDescent="0.2">
      <c r="B12" s="9" t="s">
        <v>66</v>
      </c>
      <c r="C12" s="27" t="str">
        <f>TEXT(E12,"HH:MM")</f>
        <v>15:35</v>
      </c>
      <c r="D12" s="10" t="s">
        <v>63</v>
      </c>
      <c r="E12" s="34">
        <f>E13-F12</f>
        <v>1462.6493055555557</v>
      </c>
      <c r="F12" s="22">
        <v>6.9444444444444441E-3</v>
      </c>
    </row>
    <row r="13" spans="1:7" s="6" customFormat="1" ht="22" x14ac:dyDescent="0.2">
      <c r="A13" s="6" t="s">
        <v>81</v>
      </c>
      <c r="B13" s="6" t="s">
        <v>121</v>
      </c>
      <c r="C13" s="27" t="str">
        <f t="shared" ref="C13:C17" si="1">TEXT(E13,"HH:MM")</f>
        <v>15:45</v>
      </c>
      <c r="D13" s="6" t="s">
        <v>122</v>
      </c>
      <c r="E13" s="32">
        <f>Navettes!C5</f>
        <v>1462.65625</v>
      </c>
      <c r="F13" s="22"/>
    </row>
    <row r="14" spans="1:7" ht="22" x14ac:dyDescent="0.2">
      <c r="B14" s="6" t="s">
        <v>50</v>
      </c>
      <c r="C14" s="27" t="str">
        <f t="shared" si="1"/>
        <v>17:30</v>
      </c>
      <c r="D14" s="6" t="s">
        <v>51</v>
      </c>
      <c r="E14" s="32">
        <f>Navettes!D5</f>
        <v>1462.7291666666667</v>
      </c>
    </row>
    <row r="15" spans="1:7" ht="22" x14ac:dyDescent="0.2">
      <c r="B15" s="6" t="s">
        <v>52</v>
      </c>
      <c r="C15" s="27" t="str">
        <f t="shared" si="1"/>
        <v>18:05</v>
      </c>
      <c r="D15" s="6" t="s">
        <v>53</v>
      </c>
      <c r="E15" s="34">
        <f>E16-F15</f>
        <v>0.75347222222222221</v>
      </c>
      <c r="F15" s="22">
        <v>6.9444444444444441E-3</v>
      </c>
    </row>
    <row r="16" spans="1:7" ht="22" x14ac:dyDescent="0.2">
      <c r="A16" s="6" t="s">
        <v>30</v>
      </c>
      <c r="B16" s="7" t="s">
        <v>123</v>
      </c>
      <c r="C16" s="39" t="str">
        <f t="shared" si="1"/>
        <v>18:15</v>
      </c>
      <c r="D16" s="7" t="s">
        <v>124</v>
      </c>
      <c r="E16" s="33" t="str">
        <f>Navettes!B5</f>
        <v>18:15</v>
      </c>
    </row>
    <row r="17" spans="1:6" s="15" customFormat="1" ht="22" x14ac:dyDescent="0.2">
      <c r="A17" s="6" t="s">
        <v>195</v>
      </c>
      <c r="B17" s="6" t="s">
        <v>125</v>
      </c>
      <c r="C17" s="27" t="str">
        <f t="shared" si="1"/>
        <v>19:30</v>
      </c>
      <c r="D17" s="6" t="s">
        <v>126</v>
      </c>
      <c r="E17" s="32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7" t="s">
        <v>127</v>
      </c>
      <c r="D18" s="6" t="s">
        <v>19</v>
      </c>
      <c r="E18" s="34">
        <f>E17+F18</f>
        <v>1462.8267210185186</v>
      </c>
      <c r="F18" s="22">
        <v>1.3888888888888888E-2</v>
      </c>
    </row>
    <row r="19" spans="1:6" x14ac:dyDescent="0.2">
      <c r="A19" s="6" t="s">
        <v>28</v>
      </c>
      <c r="B19" s="6" t="s">
        <v>128</v>
      </c>
      <c r="C19" s="37" t="s">
        <v>129</v>
      </c>
      <c r="D19" s="6" t="s">
        <v>130</v>
      </c>
      <c r="E19" s="34">
        <f>E17+F19</f>
        <v>1462.819776574074</v>
      </c>
      <c r="F19" s="22">
        <v>6.9444444444444441E-3</v>
      </c>
    </row>
    <row r="20" spans="1:6" x14ac:dyDescent="0.2">
      <c r="A20" s="6" t="s">
        <v>81</v>
      </c>
      <c r="B20" s="6" t="s">
        <v>131</v>
      </c>
      <c r="C20" s="43" t="s">
        <v>190</v>
      </c>
      <c r="D20" s="6" t="s">
        <v>133</v>
      </c>
    </row>
    <row r="21" spans="1:6" x14ac:dyDescent="0.2">
      <c r="A21" s="6" t="s">
        <v>81</v>
      </c>
      <c r="B21" s="6" t="s">
        <v>132</v>
      </c>
      <c r="C21" s="44" t="s">
        <v>191</v>
      </c>
      <c r="D21" s="6" t="s">
        <v>134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tabSelected="1" workbookViewId="0">
      <selection activeCell="A4" sqref="A4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150</v>
      </c>
      <c r="D4" s="10" t="s">
        <v>4</v>
      </c>
      <c r="E4" s="20"/>
    </row>
    <row r="5" spans="1:6" ht="22" x14ac:dyDescent="0.2">
      <c r="B5" s="9" t="s">
        <v>5</v>
      </c>
      <c r="C5" s="8" t="s">
        <v>43</v>
      </c>
      <c r="D5" s="10" t="s">
        <v>6</v>
      </c>
      <c r="E5" s="20"/>
    </row>
    <row r="6" spans="1:6" ht="54" customHeight="1" x14ac:dyDescent="0.2">
      <c r="A6" s="6" t="s">
        <v>28</v>
      </c>
      <c r="B6" s="17" t="s">
        <v>152</v>
      </c>
      <c r="C6" s="8" t="s">
        <v>151</v>
      </c>
      <c r="D6" s="25" t="s">
        <v>153</v>
      </c>
      <c r="E6" s="19"/>
    </row>
    <row r="7" spans="1:6" ht="88" x14ac:dyDescent="0.2">
      <c r="B7" s="9" t="s">
        <v>66</v>
      </c>
      <c r="C7" s="27" t="str">
        <f t="shared" ref="C7:C10" si="0">TEXT(E7,"HH:MM")</f>
        <v>10:50</v>
      </c>
      <c r="D7" s="10" t="s">
        <v>63</v>
      </c>
      <c r="E7" s="34">
        <f>E8-F7</f>
        <v>1462.4513888888889</v>
      </c>
      <c r="F7" s="22">
        <v>6.9444444444444441E-3</v>
      </c>
    </row>
    <row r="8" spans="1:6" ht="22" x14ac:dyDescent="0.2">
      <c r="A8" s="6" t="s">
        <v>81</v>
      </c>
      <c r="B8" s="9" t="s">
        <v>141</v>
      </c>
      <c r="C8" s="27" t="str">
        <f t="shared" si="0"/>
        <v>11:00</v>
      </c>
      <c r="D8" s="10" t="s">
        <v>142</v>
      </c>
      <c r="E8" s="32">
        <f>Navettes!C6</f>
        <v>1462.4583333333333</v>
      </c>
    </row>
    <row r="9" spans="1:6" ht="22" x14ac:dyDescent="0.2">
      <c r="B9" s="9" t="s">
        <v>50</v>
      </c>
      <c r="C9" s="27" t="str">
        <f t="shared" si="0"/>
        <v>13:15</v>
      </c>
      <c r="D9" s="10" t="s">
        <v>51</v>
      </c>
      <c r="E9" s="32">
        <f>Navettes!D6</f>
        <v>1462.5520833333333</v>
      </c>
    </row>
    <row r="10" spans="1:6" ht="22" x14ac:dyDescent="0.2">
      <c r="B10" s="9" t="s">
        <v>52</v>
      </c>
      <c r="C10" s="27" t="str">
        <f t="shared" si="0"/>
        <v>13:50</v>
      </c>
      <c r="D10" s="10" t="s">
        <v>53</v>
      </c>
      <c r="E10" s="34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143</v>
      </c>
      <c r="C11" s="27" t="str">
        <f>TEXT(E11,"HH:MM")</f>
        <v>14:00</v>
      </c>
      <c r="D11" s="25" t="s">
        <v>144</v>
      </c>
      <c r="E11" s="33" t="str">
        <f>Navettes!B6</f>
        <v>14:0</v>
      </c>
    </row>
    <row r="12" spans="1:6" ht="22" x14ac:dyDescent="0.2">
      <c r="A12" s="6" t="s">
        <v>195</v>
      </c>
      <c r="B12" s="9" t="s">
        <v>156</v>
      </c>
      <c r="C12" s="27" t="str">
        <f>TEXT(E12,"HH:MM")</f>
        <v>17:20</v>
      </c>
      <c r="D12" s="10" t="s">
        <v>157</v>
      </c>
      <c r="E12" s="32">
        <f>Navettes!E6-F12</f>
        <v>1462.7224483217592</v>
      </c>
      <c r="F12" s="22">
        <v>1.3888888888888889E-3</v>
      </c>
    </row>
    <row r="13" spans="1:6" ht="44" x14ac:dyDescent="0.2">
      <c r="B13" s="9" t="s">
        <v>154</v>
      </c>
      <c r="C13" s="8" t="s">
        <v>158</v>
      </c>
      <c r="D13" s="10" t="s">
        <v>155</v>
      </c>
      <c r="E13" s="34">
        <f>E12+F13</f>
        <v>1462.7328649884259</v>
      </c>
      <c r="F13" s="22">
        <v>1.0416666666666666E-2</v>
      </c>
    </row>
    <row r="14" spans="1:6" x14ac:dyDescent="0.2">
      <c r="A14" s="6" t="s">
        <v>28</v>
      </c>
      <c r="B14" s="6" t="s">
        <v>145</v>
      </c>
      <c r="C14" s="38" t="s">
        <v>146</v>
      </c>
      <c r="D14" s="6" t="s">
        <v>147</v>
      </c>
      <c r="E14" s="34">
        <f>E12+F14</f>
        <v>1462.7293927662035</v>
      </c>
      <c r="F14" s="22">
        <v>6.9444444444444441E-3</v>
      </c>
    </row>
    <row r="15" spans="1:6" s="6" customFormat="1" x14ac:dyDescent="0.2">
      <c r="A15" s="6" t="s">
        <v>81</v>
      </c>
      <c r="B15" s="6" t="s">
        <v>131</v>
      </c>
      <c r="C15" s="43" t="s">
        <v>193</v>
      </c>
      <c r="D15" s="6" t="s">
        <v>148</v>
      </c>
      <c r="E15" s="22"/>
      <c r="F15" s="22"/>
    </row>
    <row r="16" spans="1:6" x14ac:dyDescent="0.2">
      <c r="A16" s="6" t="s">
        <v>81</v>
      </c>
      <c r="B16" s="6" t="s">
        <v>132</v>
      </c>
      <c r="C16" s="43" t="s">
        <v>194</v>
      </c>
      <c r="D16" s="6" t="s">
        <v>149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A10" sqref="A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111</v>
      </c>
      <c r="D3" s="10" t="s">
        <v>14</v>
      </c>
      <c r="E3" s="20"/>
    </row>
    <row r="4" spans="1:6" ht="22" x14ac:dyDescent="0.2">
      <c r="B4" s="23" t="s">
        <v>3</v>
      </c>
      <c r="C4" s="8" t="s">
        <v>166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43</v>
      </c>
      <c r="D5" s="10" t="s">
        <v>6</v>
      </c>
      <c r="E5" s="19"/>
    </row>
    <row r="6" spans="1:6" ht="22" x14ac:dyDescent="0.2">
      <c r="A6" s="6" t="s">
        <v>28</v>
      </c>
      <c r="B6" s="9" t="s">
        <v>15</v>
      </c>
      <c r="C6" s="36" t="s">
        <v>159</v>
      </c>
      <c r="D6" s="10" t="s">
        <v>16</v>
      </c>
      <c r="E6" s="42"/>
      <c r="F6" s="42"/>
    </row>
    <row r="7" spans="1:6" ht="22" x14ac:dyDescent="0.2">
      <c r="B7" s="9" t="s">
        <v>50</v>
      </c>
      <c r="C7" s="27" t="str">
        <f t="shared" ref="C7:C8" si="0">TEXT(E7,"HH:MM")</f>
        <v>15:45</v>
      </c>
      <c r="D7" s="10" t="s">
        <v>51</v>
      </c>
      <c r="E7" s="32">
        <f>Navettes!D7</f>
        <v>1462.65625</v>
      </c>
    </row>
    <row r="8" spans="1:6" ht="22" x14ac:dyDescent="0.2">
      <c r="B8" s="9" t="s">
        <v>52</v>
      </c>
      <c r="C8" s="27" t="str">
        <f t="shared" si="0"/>
        <v>16:20</v>
      </c>
      <c r="D8" s="10" t="s">
        <v>53</v>
      </c>
      <c r="E8" s="34">
        <f>E9-F8</f>
        <v>0.68055555555555558</v>
      </c>
      <c r="F8" s="22">
        <v>6.9444444444444441E-3</v>
      </c>
    </row>
    <row r="9" spans="1:6" ht="22" x14ac:dyDescent="0.2">
      <c r="A9" s="6" t="s">
        <v>30</v>
      </c>
      <c r="B9" s="26" t="s">
        <v>160</v>
      </c>
      <c r="C9" s="39" t="str">
        <f>TEXT(E9,"HH:MM")</f>
        <v>16:30</v>
      </c>
      <c r="D9" s="25" t="s">
        <v>161</v>
      </c>
      <c r="E9" s="33" t="str">
        <f>Navettes!B7</f>
        <v>16:30</v>
      </c>
    </row>
    <row r="10" spans="1:6" ht="22" x14ac:dyDescent="0.2">
      <c r="A10" s="6" t="s">
        <v>195</v>
      </c>
      <c r="B10" s="9" t="s">
        <v>162</v>
      </c>
      <c r="C10" s="27" t="str">
        <f>TEXT(E10,"HH:MM")</f>
        <v>19:15</v>
      </c>
      <c r="D10" s="10" t="s">
        <v>163</v>
      </c>
      <c r="E10" s="32">
        <f>Navettes!E7+F10</f>
        <v>1462.8027131828703</v>
      </c>
      <c r="F10" s="22">
        <v>0</v>
      </c>
    </row>
    <row r="11" spans="1:6" ht="22" x14ac:dyDescent="0.2">
      <c r="B11" s="9" t="s">
        <v>18</v>
      </c>
      <c r="C11" s="8" t="s">
        <v>164</v>
      </c>
      <c r="D11" s="10" t="s">
        <v>19</v>
      </c>
      <c r="E11" s="34">
        <f>E10+F11</f>
        <v>1462.8131298495371</v>
      </c>
      <c r="F11" s="22">
        <v>1.0416666666666666E-2</v>
      </c>
    </row>
    <row r="12" spans="1:6" x14ac:dyDescent="0.2">
      <c r="A12" s="6" t="s">
        <v>28</v>
      </c>
      <c r="B12" s="6" t="s">
        <v>9</v>
      </c>
      <c r="C12" s="38" t="s">
        <v>165</v>
      </c>
      <c r="D12" s="6" t="s">
        <v>10</v>
      </c>
      <c r="E12" s="34">
        <f>E10+F12</f>
        <v>1462.8096576273147</v>
      </c>
      <c r="F12" s="22">
        <v>6.9444444444444441E-3</v>
      </c>
    </row>
    <row r="13" spans="1:6" x14ac:dyDescent="0.2">
      <c r="C13" s="38"/>
    </row>
    <row r="14" spans="1:6" s="6" customFormat="1" x14ac:dyDescent="0.2">
      <c r="C14" s="38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4"/>
  <sheetViews>
    <sheetView workbookViewId="0">
      <selection activeCell="A20" sqref="A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70</v>
      </c>
      <c r="F1" s="35" t="s">
        <v>69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167</v>
      </c>
      <c r="D3" s="10" t="s">
        <v>14</v>
      </c>
      <c r="E3" s="20"/>
    </row>
    <row r="4" spans="1:6" ht="22" x14ac:dyDescent="0.2">
      <c r="B4" s="23" t="s">
        <v>3</v>
      </c>
      <c r="C4" s="8" t="s">
        <v>179</v>
      </c>
      <c r="D4" s="10" t="s">
        <v>4</v>
      </c>
      <c r="E4" s="20"/>
    </row>
    <row r="5" spans="1:6" ht="44" x14ac:dyDescent="0.2">
      <c r="B5" s="9" t="s">
        <v>180</v>
      </c>
      <c r="C5" s="36" t="s">
        <v>192</v>
      </c>
      <c r="D5" s="10" t="s">
        <v>181</v>
      </c>
      <c r="E5" s="20"/>
    </row>
    <row r="6" spans="1:6" ht="22" x14ac:dyDescent="0.2">
      <c r="A6" s="6" t="s">
        <v>28</v>
      </c>
      <c r="B6" s="9" t="s">
        <v>15</v>
      </c>
      <c r="C6" s="36" t="s">
        <v>168</v>
      </c>
      <c r="D6" s="10" t="s">
        <v>16</v>
      </c>
      <c r="E6" s="20"/>
    </row>
    <row r="7" spans="1:6" ht="22" x14ac:dyDescent="0.2">
      <c r="B7" s="9" t="s">
        <v>50</v>
      </c>
      <c r="C7" s="27" t="str">
        <f>TEXT(E7,"HH:MM")</f>
        <v>13:45</v>
      </c>
      <c r="D7" s="10" t="s">
        <v>51</v>
      </c>
      <c r="E7" s="32">
        <f>Navettes!D8</f>
        <v>1462.5729166666667</v>
      </c>
    </row>
    <row r="8" spans="1:6" ht="22" x14ac:dyDescent="0.2">
      <c r="B8" s="9" t="s">
        <v>52</v>
      </c>
      <c r="C8" s="27" t="str">
        <f>TEXT(E8,"HH:MM")</f>
        <v>14:20</v>
      </c>
      <c r="D8" s="10" t="s">
        <v>53</v>
      </c>
      <c r="E8" s="34">
        <f>E9-F8</f>
        <v>0.59722222222222221</v>
      </c>
      <c r="F8" s="22">
        <v>6.9444444444444441E-3</v>
      </c>
    </row>
    <row r="9" spans="1:6" ht="22" x14ac:dyDescent="0.2">
      <c r="A9" s="6" t="s">
        <v>30</v>
      </c>
      <c r="B9" s="26" t="s">
        <v>169</v>
      </c>
      <c r="C9" s="39" t="str">
        <f>TEXT(E9,"HH:MM")</f>
        <v>14:30</v>
      </c>
      <c r="D9" s="25" t="s">
        <v>170</v>
      </c>
      <c r="E9" s="33" t="str">
        <f>Navettes!B8</f>
        <v>14:30</v>
      </c>
    </row>
    <row r="10" spans="1:6" ht="22" x14ac:dyDescent="0.2">
      <c r="A10" s="6" t="s">
        <v>195</v>
      </c>
      <c r="B10" s="6" t="s">
        <v>162</v>
      </c>
      <c r="C10" s="27" t="str">
        <f>TEXT(E10,"HH:MM")</f>
        <v>17:00</v>
      </c>
      <c r="D10" s="6" t="s">
        <v>163</v>
      </c>
      <c r="E10" s="32">
        <f>Navettes!E8+F10</f>
        <v>1462.708817824074</v>
      </c>
      <c r="F10" s="22">
        <v>0</v>
      </c>
    </row>
    <row r="11" spans="1:6" x14ac:dyDescent="0.2">
      <c r="B11" s="6" t="s">
        <v>18</v>
      </c>
      <c r="C11" s="38" t="s">
        <v>171</v>
      </c>
      <c r="D11" s="6" t="s">
        <v>19</v>
      </c>
      <c r="E11" s="34">
        <f>E10+F11</f>
        <v>1462.7227067129629</v>
      </c>
      <c r="F11" s="22">
        <v>1.3888888888888888E-2</v>
      </c>
    </row>
    <row r="12" spans="1:6" x14ac:dyDescent="0.2">
      <c r="A12" s="6" t="s">
        <v>28</v>
      </c>
      <c r="B12" s="6" t="s">
        <v>9</v>
      </c>
      <c r="C12" s="38" t="s">
        <v>172</v>
      </c>
      <c r="D12" s="6" t="s">
        <v>10</v>
      </c>
      <c r="E12" s="34">
        <f>E10+F12</f>
        <v>1462.7157622685183</v>
      </c>
      <c r="F12" s="22">
        <v>6.9444444444444441E-3</v>
      </c>
    </row>
    <row r="13" spans="1:6" s="6" customFormat="1" x14ac:dyDescent="0.2">
      <c r="B13" s="6" t="s">
        <v>177</v>
      </c>
      <c r="C13" s="37" t="s">
        <v>173</v>
      </c>
      <c r="D13" s="6" t="s">
        <v>178</v>
      </c>
      <c r="E13" s="22"/>
      <c r="F13" s="22"/>
    </row>
    <row r="14" spans="1:6" x14ac:dyDescent="0.2">
      <c r="B14" s="6" t="s">
        <v>175</v>
      </c>
      <c r="C14" s="37" t="s">
        <v>174</v>
      </c>
      <c r="D14" s="6" t="s">
        <v>176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3" sqref="B1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182</v>
      </c>
      <c r="D2" s="10" t="s">
        <v>2</v>
      </c>
      <c r="E2" s="3"/>
    </row>
    <row r="3" spans="1:5" ht="22" x14ac:dyDescent="0.2">
      <c r="A3" s="5" t="s">
        <v>28</v>
      </c>
      <c r="B3" s="9" t="s">
        <v>13</v>
      </c>
      <c r="C3" s="8" t="s">
        <v>183</v>
      </c>
      <c r="D3" s="10" t="s">
        <v>14</v>
      </c>
      <c r="E3" s="1"/>
    </row>
    <row r="4" spans="1:5" ht="22" x14ac:dyDescent="0.2">
      <c r="B4" s="9" t="s">
        <v>3</v>
      </c>
      <c r="C4" s="8" t="s">
        <v>184</v>
      </c>
      <c r="D4" s="10" t="s">
        <v>4</v>
      </c>
      <c r="E4" s="1"/>
    </row>
    <row r="5" spans="1:5" ht="22" x14ac:dyDescent="0.2">
      <c r="A5" s="5" t="s">
        <v>81</v>
      </c>
      <c r="B5" s="9" t="s">
        <v>185</v>
      </c>
      <c r="C5" s="29" t="s">
        <v>188</v>
      </c>
      <c r="D5" s="10" t="s">
        <v>186</v>
      </c>
      <c r="E5" s="3"/>
    </row>
    <row r="6" spans="1:5" ht="22" x14ac:dyDescent="0.2">
      <c r="B6" s="9" t="s">
        <v>85</v>
      </c>
      <c r="C6" s="29" t="s">
        <v>189</v>
      </c>
      <c r="D6" s="10" t="s">
        <v>187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4 E A A B Q S w M E F A A A C A g A o I Z D V m O A e + u m A A A A 9 w A A A B I A A A B D b 2 5 m a W c v U G F j a 2 F n Z S 5 4 b W y F j 9 E K g j A Y h V 9 F d u 9 + t 6 B E f i f h b U I Q R L d j T h 3 p D J 3 p u 3 X R I / U K C W V 1 1 + U 5 f A e + 8 7 j d M Z m a 2 r v q r j e t j Q m j A f G 0 V W 1 u b B m T w R V + S B K B e 6 n O s t T e D N s + m n o T k 8 q 5 S w Q w j i M d V 7 T t S u B B w O C U 7 Q 6 q 0 o 3 0 j e 2 d t E q T z y r / v y I C j y 8 Z w S l j n K 5 D t q E c Y W k x M / Z L 8 F m Y B g g / J a Z D 7 Y Z O i 6 L z 0 y 3 C E h H e J 8 Q T U E s D B B Q A A A g I A K C G Q 1 Y m G o 1 D e g E A A J Y C A A A T A A A A R m 9 y b X V s Y X M v U 2 V j d G l v b j E u b Y 2 R z 2 o C M R D G 7 4 L v E N K L Q u r 2 H 7 2 I B 1 G L U i i F t f Q g I n F 3 1 G A 2 W S Y T s Y g P Z F / D F 2 u 2 a 7 V i D 8 0 l k + 8 b v v k l c Z C Q s o b F 5 X 7 b r F a q F b e Q C C n r A k m l H W s x D V S t s L B i 6 z G B o P T W C e j G u 8 X l 1 N p l 7 U l p a H S s I T D k a j x 6 c 4 A u m q I 3 d i 4 9 L R R g 1 L W J z w o / m n u V w t 3 N 3 X 0 E R U w 0 I G U A p U J w j b V 2 a 1 4 X z H i t B S P 0 U B f l 7 A P O J F 4 A U E A o W T a j A U H W 4 g e X i 2 d l 0 h b / b u L j 7 a g r S Y 4 P C V e 8 Z 6 5 p / 0 n g W I 4 2 8 4 6 H n K G c B v j X c L Y E f Z B p Q K + d D R N s d L D b W s e J 1 B J d q 0 A b 1 4 / J w 4 8 c W G Z T N V P 7 3 S l 2 i N K 4 m c W s Y 7 X P T N H l a n 9 w i M 2 G 9 0 j m w A U b G H p 8 a B S t W 8 E 2 v A 8 e Y Z J C f m l l y l w a 2 x N U 2 1 N 4 U 5 Z Y b Y 0 J h f N 5 j i r b 7 + D X z W P Q 4 f N L v o L t / C b i x M W 7 + 1 0 u k Y q y h H q R K y C C o 8 B i N T e S Q h W k H 6 2 N q F Y A f F u v V p T 5 D 1 r z C 1 B L A w Q U A A A I C A C g h k N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C G Q 1 Z j g H v r p g A A A P c A A A A S A A A A A A A A A A A A A A C k A Q A A A A B D b 2 5 m a W c v U G F j a 2 F n Z S 5 4 b W x Q S w E C F A M U A A A I C A C g h k N W J h q N Q 3 o B A A C W A g A A E w A A A A A A A A A A A A A A p A H W A A A A R m 9 y b X V s Y X M v U 2 V j d G l v b j E u b V B L A Q I U A x Q A A A g I A K C G Q 1 Y P y u m r p A A A A O k A A A A T A A A A A A A A A A A A A A C k A Y E C A A B b Q 2 9 u d G V u d F 9 U e X B l c 1 0 u e G 1 s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M A A A A A A A A w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Z X R h a W x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D I t M D N U M j E 6 N T M 6 M D A u N D M z O T I 1 M F o i I C 8 + P E V u d H J 5 I F R 5 c G U 9 I k Z p b G x D b 2 x 1 b W 5 U e X B l c y I g V m F s d W U 9 I n N B d 0 F B Q U F B P S I g L z 4 8 R W 5 0 c n k g V H l w Z T 0 i U X V l c n l J R C I g V m F s d W U 9 I n N l M z B l Y W I 5 M S 0 2 M m M 2 L T R i N z U t Y m V h Y y 0 2 M j A w M m N l N G Y 3 N j c i I C 8 + P E V u d H J 5 I F R 5 c G U 9 I k Z p b G x D b 2 x 1 b W 5 O Y W 1 l c y I g V m F s d W U 9 I n N b J n F 1 b 3 Q 7 R X R h c G U m c X V v d D s s J n F 1 b 3 Q 7 R F x 1 M D B F O X B h c n Q m c X V v d D s s J n F 1 b 3 Q 7 S G V 1 c m V f T m F 2 Z X R 0 Z S Z x d W 9 0 O y w m c X V v d D t I Z X V y Z S B T a W d u Y X R 1 c m U m c X V v d D s s J n F 1 b 3 Q 7 S G V 1 c m U g Q X J y a X Z l Z S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X H U w M E U 5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S B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X H U w M E U 5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S B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C G j v 3 6 Z 8 Y Z 2 n D E A K k m a k 8 + 5 P U K t k m r i G R F h y 0 s X D C o A p 5 e d R L G 5 y Y P W / q s L k F t 7 c i A d 1 s I 9 T F X d C e A o N R R r w v q Q Z 6 v U d g k a v n T 3 x 1 / / Y M A a b 4 P F Y d I 6 r E 5 a k 6 3 E P O C E 6 Q L / t K O a o 2 x X v l Y K i e E K k D v q X k F b F B G z y j a B D k c q i k E z x U r I f f Y f S G Z J j o x o c k b u j w r 9 S U u y d M + 8 B i V a t 9 E K P w B u L r s L v h v s U j 6 S x m 8 z A q L o 9 r 2 m B X 2 7 e l N / c x R O f J J d R q A z 5 w s n O i K G E X 0 2 Q d K E Y H n i o k O F i r o M 6 V Z Y 7 P I C Q l Q X 3 m 7 p l S F 7 Y 5 3 2 I N J W k r 7 c G / j Y v 0 F t G / r b V E I 5 h K W J 0 F h Z Z t + B 2 P K W Q 8 W o H f 3 O N 7 q r 0 Q 4 0 v p t W h V o z 7 n C D B 4 M X 2 Y R T d j k 9 C L l K 0 e x S J + h k q a m C q X 8 h R F p F c / M r 9 9 q 7 o L F 9 4 q H n S + s k I g q T k 4 C r y w 3 a v 6 q s z 5 B a v R y 7 V J a 7 u f W 0 b R 9 c y t t 1 C l m r B j H D c p I / 0 g e Z R P d Q w w 2 7 p j n 2 h s 1 4 o X 3 k g m M J P a u e N 7 L L 3 x / V S e / x i V j y g H 0 b / s e l B E A Q 3 J h I 6 P B w M Y T h B n U c I H 8 O h g C X g 6 f v i p d z W O Z U v W 5 j a 6 N 3 Z 5 R f c b g A Z y U 3 R f t U v m 7 s R K 6 O 8 q B 8 E 9 L c P G e T i K 8 r v K E B O P C Y U S X p J o l c L L S i D q r u L g k 3 f 9 I K f / 9 K L y j 3 r j F o 3 j B p O 0 a a z B 8 B g k q h k i G 9 w 0 B B w E w H Q Y J Y I Z I A W U D B A E q B B B e l + P F B x G s n l U U E F N j r U e w g F C S x b k K A S N r 7 B m P 3 U V e S T d K A E Q W T j a d D g X Y 5 M V O d 2 l o O j v 0 d 8 B 1 n T s 0 l w Y X P q F U v p C c N E / / i L R 6 0 C O S i N 8 P O 2 B n 5 U b / v L R P F v 7 a j z 6 L S F R 4 R g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2023-02-03T22:45:34Z</dcterms:modified>
</cp:coreProperties>
</file>