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BCEECBF2-C56D-024F-B5B7-FC424DAA5D31}" xr6:coauthVersionLast="47" xr6:coauthVersionMax="47" xr10:uidLastSave="{00000000-0000-0000-0000-000000000000}"/>
  <bookViews>
    <workbookView xWindow="0" yWindow="500" windowWidth="33600" windowHeight="20500" activeTab="7" xr2:uid="{FD29B0F2-1663-8540-80A1-3F866C889E60}"/>
  </bookViews>
  <sheets>
    <sheet name="DIM_AV" sheetId="2" r:id="rId1"/>
    <sheet name="LUN_AV" sheetId="8" r:id="rId2"/>
    <sheet name="MAR" sheetId="9" r:id="rId3"/>
    <sheet name="MER" sheetId="12" r:id="rId4"/>
    <sheet name="JEU" sheetId="13" r:id="rId5"/>
    <sheet name="VEN" sheetId="14" r:id="rId6"/>
    <sheet name="SAM" sheetId="15" r:id="rId7"/>
    <sheet name="DIM" sheetId="16" r:id="rId8"/>
    <sheet name="LUN_AP" sheetId="17" r:id="rId9"/>
    <sheet name="Navettes" sheetId="11" r:id="rId10"/>
  </sheets>
  <definedNames>
    <definedName name="_Hlk482871934" localSheetId="7">DIM!$B$2</definedName>
    <definedName name="_Hlk482871934" localSheetId="4">JEU!$B$2</definedName>
    <definedName name="_Hlk482871934" localSheetId="1">LUN_AV!$B$2</definedName>
    <definedName name="_Hlk482871934" localSheetId="2">MAR!$B$2</definedName>
    <definedName name="_Hlk482871934" localSheetId="3">MER!$B$2</definedName>
    <definedName name="_Hlk482871934" localSheetId="6">SAM!$B$2</definedName>
    <definedName name="_Hlk482871934" localSheetId="5">VEN!$B$2</definedName>
    <definedName name="DonnéesExternes_1" localSheetId="9" hidden="1">Navettes!$A$1:$E$14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9" l="1"/>
  <c r="E16" i="9"/>
  <c r="E13" i="12"/>
  <c r="E12" i="12"/>
  <c r="E8" i="13"/>
  <c r="E7" i="13"/>
  <c r="E17" i="13"/>
  <c r="E16" i="13"/>
  <c r="E12" i="14"/>
  <c r="E11" i="14"/>
  <c r="E10" i="15"/>
  <c r="E9" i="15"/>
  <c r="E8" i="16"/>
  <c r="E9" i="16"/>
  <c r="E11" i="16"/>
  <c r="E12" i="16"/>
  <c r="E7" i="16"/>
  <c r="C7" i="16"/>
  <c r="C8" i="16"/>
  <c r="C9" i="16"/>
  <c r="E10" i="16"/>
  <c r="C10" i="16"/>
  <c r="C12" i="16"/>
  <c r="C11" i="16"/>
  <c r="E14" i="16"/>
  <c r="E13" i="16"/>
  <c r="E7" i="15"/>
  <c r="C7" i="15"/>
  <c r="E8" i="15"/>
  <c r="C8" i="15"/>
  <c r="C10" i="15"/>
  <c r="C9" i="15"/>
  <c r="E12" i="15"/>
  <c r="E11" i="15"/>
  <c r="E8" i="14"/>
  <c r="E7" i="14"/>
  <c r="C7" i="14"/>
  <c r="C8" i="14"/>
  <c r="E9" i="14"/>
  <c r="C9" i="14"/>
  <c r="E10" i="14"/>
  <c r="C10" i="14"/>
  <c r="C12" i="14"/>
  <c r="C11" i="14"/>
  <c r="E14" i="14"/>
  <c r="E13" i="14"/>
  <c r="E9" i="13"/>
  <c r="F9" i="13"/>
  <c r="C9" i="13"/>
  <c r="C8" i="13"/>
  <c r="G2" i="13"/>
  <c r="E13" i="13"/>
  <c r="C13" i="13"/>
  <c r="E14" i="13"/>
  <c r="C14" i="13"/>
  <c r="E15" i="13"/>
  <c r="C15" i="13"/>
  <c r="C16" i="13"/>
  <c r="C17" i="13"/>
  <c r="E12" i="13"/>
  <c r="C12" i="13"/>
  <c r="C7" i="13"/>
  <c r="E6" i="13"/>
  <c r="C6" i="13"/>
  <c r="E5" i="13"/>
  <c r="C5" i="13"/>
  <c r="E19" i="13"/>
  <c r="E18" i="13"/>
  <c r="E9" i="12"/>
  <c r="E8" i="12"/>
  <c r="C8" i="12"/>
  <c r="C9" i="12"/>
  <c r="E10" i="12"/>
  <c r="C10" i="12"/>
  <c r="E11" i="12"/>
  <c r="C11" i="12"/>
  <c r="C12" i="12"/>
  <c r="C13" i="12"/>
  <c r="E15" i="12"/>
  <c r="E14" i="12"/>
  <c r="E19" i="9"/>
  <c r="E18" i="9"/>
  <c r="E14" i="9"/>
  <c r="E12" i="9"/>
  <c r="E11" i="9"/>
  <c r="C11" i="9"/>
  <c r="C12" i="9"/>
  <c r="C17" i="9"/>
  <c r="C14" i="9"/>
  <c r="E15" i="9"/>
  <c r="C15" i="9"/>
  <c r="C1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<sst xmlns="http://schemas.openxmlformats.org/spreadsheetml/2006/main" count="428" uniqueCount="198">
  <si>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</si>
  <si>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</si>
  <si>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</si>
  <si>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</si>
  <si>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</si>
  <si>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</si>
  <si>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</si>
  <si>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</si>
  <si>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</si>
  <si>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</si>
  <si>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</si>
  <si>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</si>
  <si>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</si>
  <si>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</si>
  <si>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</si>
  <si>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</si>
  <si>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</si>
  <si>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</si>
  <si>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</si>
  <si>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</si>
  <si>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Cocktail d’ouverture&lt;br/&gt;La Centrale (12 1re Ave O, Amos)</t>
  </si>
  <si>
    <t>Opening Cocktail&lt;br/&gt;La Centrale (12 1st Ave O, Amos)</t>
  </si>
  <si>
    <t>16:30</t>
  </si>
  <si>
    <t>Réunion obligatoire des directeurs sportifs&lt;br/&gt;Challenge Sprint Abitibi&lt;br/&gt;Local : Cafétéria La Calypso</t>
  </si>
  <si>
    <t>Vérification des licences&lt;br/&gt;Tour de l’Abitibi&lt;br/&gt;Local : Cafétéria La Calypso</t>
  </si>
  <si>
    <t>Licence checks&lt;br/&gt;Tour de l’Abitibi&lt;br/&gt;Local : Cafeteria La Calypso</t>
  </si>
  <si>
    <t>Mandatory team managers meeting&lt;br/&gt;Challenge Sprint Abitibi&lt;br/&gt;Local : Cafeteria La Calypso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</si>
  <si>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</si>
  <si>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</si>
  <si>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</si>
  <si>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</si>
  <si>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</si>
  <si>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</si>
  <si>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</si>
  <si>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</si>
  <si>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</si>
  <si>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</si>
  <si>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</si>
  <si>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</si>
  <si>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8:00 - 9:00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</si>
  <si>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</si>
  <si>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</si>
  <si>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</si>
  <si>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</si>
  <si>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</si>
  <si>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</si>
  <si>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</si>
  <si>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</si>
  <si>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</si>
  <si>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</si>
  <si>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</si>
  <si>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</si>
  <si>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</si>
  <si>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</si>
  <si>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Étape 1 : Rouyn-Noranda - Amos</t>
  </si>
  <si>
    <t>Stage 1 :  Rouyn-Noranda - Amos</t>
  </si>
  <si>
    <t>Arrivée prévue à Amos</t>
  </si>
  <si>
    <t>Expected arrival in Amos</t>
  </si>
  <si>
    <t>19:40 - 20:10</t>
  </si>
  <si>
    <t>19:30 - 21:30</t>
  </si>
  <si>
    <t>Mandatory team managers meeting&lt;br/&gt;Cafeteria La Calypso</t>
  </si>
  <si>
    <t>Réunion obligatoire des directeurs sportifs&lt;br/&gt;Local Cafétéria La Calypso</t>
  </si>
  <si>
    <t>8:00 - 13:30 &lt;br/&gt;19:00 - 22:00</t>
  </si>
  <si>
    <t>Bike transportation departure&lt;br/&gt;(for bikes in excess capacity of &lt;br/&gt;Tour de l’Abitibi’s rental cars only)</t>
  </si>
  <si>
    <t>Mandatory team car drivers meeting &lt;br/&gt;Cafeteria La Calypso</t>
  </si>
  <si>
    <t>Réunion obligatoire des chauffeurs &lt;br/&gt;de voitures d’équipes &lt;br/&gt;Local Cafétéria La Calypso</t>
  </si>
  <si>
    <t>Départ du camion de transport de vélos&lt;br/&gt;(pour les vélos excédentaires des &lt;br/&gt;voitures en location du Tour seulement)</t>
  </si>
  <si>
    <t>Rencontre motocyclistes&lt;br/&gt;Cegep, Rouyn-Noranda</t>
  </si>
  <si>
    <t xml:space="preserve">Motorcyclists meeting&lt;br/&gt;Cegep, Rouyn-Noranda </t>
  </si>
  <si>
    <t>Delta</t>
  </si>
  <si>
    <t>Heures_Calculees</t>
  </si>
  <si>
    <t>8:00 - 16:30&lt;br/&gt;19:00 - 23:00</t>
  </si>
  <si>
    <t>8:00 - 16:00&lt;br/&gt;20:00 - 22:00</t>
  </si>
  <si>
    <t>17:30 - 18:00</t>
  </si>
  <si>
    <t>18:30 - 20:00</t>
  </si>
  <si>
    <t>20:15 - 20:30</t>
  </si>
  <si>
    <t>19:00 - 22:00</t>
  </si>
  <si>
    <t>15:00 - 1:00am</t>
  </si>
  <si>
    <t>9:00 - 23:00</t>
  </si>
  <si>
    <t>12:00 - 22:00</t>
  </si>
  <si>
    <t>19:00 - 21:30</t>
  </si>
  <si>
    <t>navette</t>
  </si>
  <si>
    <r>
      <t xml:space="preserve">Formation de conduite en &lt;br/&gt;caravane pour les bénévoles &lt;br/&gt;Local </t>
    </r>
    <r>
      <rPr>
        <b/>
        <sz val="16"/>
        <color theme="1"/>
        <rFont val="Trebuchet MS"/>
        <family val="2"/>
      </rPr>
      <t>Cafétéria La Calypso</t>
    </r>
  </si>
  <si>
    <r>
      <t>Caravan driving training session &lt;br&gt;for staff &lt;br/&gt;</t>
    </r>
    <r>
      <rPr>
        <b/>
        <i/>
        <sz val="16"/>
        <color rgb="FF000000"/>
        <rFont val="Trebuchet MS"/>
        <family val="2"/>
      </rPr>
      <t>Cafeteria La Calypso</t>
    </r>
  </si>
  <si>
    <t>Etape</t>
  </si>
  <si>
    <t>Départ</t>
  </si>
  <si>
    <t>Heure_Navette</t>
  </si>
  <si>
    <t>Heure Signature</t>
  </si>
  <si>
    <t>16:15</t>
  </si>
  <si>
    <t>16:45</t>
  </si>
  <si>
    <t>18:15</t>
  </si>
  <si>
    <t>Données provenant du fichier 'Itinineraires.xlsx'</t>
  </si>
  <si>
    <t>À MAJ en actualisant les données manuellement lors de changement de l'itinéraire.</t>
  </si>
  <si>
    <t>10:00 - 10:30</t>
  </si>
  <si>
    <t>10:30 – 12:00</t>
  </si>
  <si>
    <t>11:00 - 13:00</t>
  </si>
  <si>
    <t>Départ des navettes pour Val-d’Or</t>
  </si>
  <si>
    <t>Shuttle departure for Val-d’Or</t>
  </si>
  <si>
    <t>Étape 2 : Val-d’Or - Amos</t>
  </si>
  <si>
    <t>Stage 2 : Val-d’Or - Amos</t>
  </si>
  <si>
    <t>19:30- 21:30</t>
  </si>
  <si>
    <t>Pré-vérification des vélos de CLMI&lt;br/&gt;Cafétéria La Calypso</t>
  </si>
  <si>
    <t>ITT bikes pre-check&lt;br/&gt;Cafeteria La Calypso</t>
  </si>
  <si>
    <t>Réunion obligatoire des directeurs sportifs – CLMI&lt;br/&gt;Local Cafétéria La Calypso</t>
  </si>
  <si>
    <t>Mandatory team managers meeting- ITT &lt;br/&gt;Cafeteria La Calypso</t>
  </si>
  <si>
    <t>8:00 - 14:00&lt;br/&gt;19:00 - 22:00</t>
  </si>
  <si>
    <t>19:45- 20:00</t>
  </si>
  <si>
    <t>5:00 - 1:00am</t>
  </si>
  <si>
    <t>7:00 - 9:30</t>
  </si>
  <si>
    <t>Gear check and bike check</t>
  </si>
  <si>
    <t>Étape 3 : CLMI</t>
  </si>
  <si>
    <t>Stage 3 : ITT</t>
  </si>
  <si>
    <t>Arrivée prévue du premier coureur</t>
  </si>
  <si>
    <t>Arrivée prévue du dernier coureur</t>
  </si>
  <si>
    <t>Expected arrival of first rider</t>
  </si>
  <si>
    <t>Expected arrival of last rider</t>
  </si>
  <si>
    <t>12:00 – 12:30</t>
  </si>
  <si>
    <t>12:00 - 14:30</t>
  </si>
  <si>
    <t>Départ des navettes pour Malartic</t>
  </si>
  <si>
    <t>Shuttle departure for Malartic</t>
  </si>
  <si>
    <t>Étape 4 : Malartic-Cadillac-Malartic</t>
  </si>
  <si>
    <t>Stage 4 Malartic-Cadillac-Malartic</t>
  </si>
  <si>
    <t>Arrivée prévue à Malartic</t>
  </si>
  <si>
    <t>Expected finish in Malartic</t>
  </si>
  <si>
    <t>19:45 - 20:15</t>
  </si>
  <si>
    <t>Souper à Malartic</t>
  </si>
  <si>
    <t>19:45 - 21:30</t>
  </si>
  <si>
    <t>Dinner in Malartic</t>
  </si>
  <si>
    <t>Première navette pour Amos</t>
  </si>
  <si>
    <t>Dernière navette pour Amos</t>
  </si>
  <si>
    <t xml:space="preserve">First shuttle for Amos </t>
  </si>
  <si>
    <t xml:space="preserve">Last shuttle for Amos </t>
  </si>
  <si>
    <t>8:00 - 15:45&lt;br/&gt;21:00 - 22:00</t>
  </si>
  <si>
    <t>Vérification des vélos</t>
  </si>
  <si>
    <t>Cérémonies protocolaires CLMI&lt;br/&gt;Parc de la Cathédrale</t>
  </si>
  <si>
    <t>ITT Awards ceremonies&lt;br/&gt;Cathedral</t>
  </si>
  <si>
    <t>Nb Coureurs</t>
  </si>
  <si>
    <t>Départ des navettes pour Senneterre</t>
  </si>
  <si>
    <t>Shuttle departure for Senneterre</t>
  </si>
  <si>
    <t>Étape 5 : Senneterre</t>
  </si>
  <si>
    <t>Stage 5 : Senneterre</t>
  </si>
  <si>
    <t>Souper et douches à Senneterre</t>
  </si>
  <si>
    <t>17:30 - 19:30</t>
  </si>
  <si>
    <t>Dinner and showers in Senneterre</t>
  </si>
  <si>
    <t>First shuttle for Amos</t>
  </si>
  <si>
    <t>Last shuttle for Amos</t>
  </si>
  <si>
    <t>8:00 - 11:15&lt;br/&gt;20:00 - 22:00</t>
  </si>
  <si>
    <t>10:00 – 11:00</t>
  </si>
  <si>
    <t>Cueillette des boites à lunch par &lt;br/&gt;les équipes à la cafétéria</t>
  </si>
  <si>
    <t>Lunch box pick-up by the &lt;br/&gt;teams at the cafeteria</t>
  </si>
  <si>
    <t>Cérémonies protocolaires&lt;br/&gt;Hôtel de Ville</t>
  </si>
  <si>
    <t>Awards ceremonies&lt;br/&gt;Town Hall</t>
  </si>
  <si>
    <t>Arrivée finale prévue &lt;br/&gt;Mont Bell</t>
  </si>
  <si>
    <t>Expected final arrival &lt;br/&gt;Mont Bell</t>
  </si>
  <si>
    <t>17:35 -17:55</t>
  </si>
  <si>
    <t>12:00 -14:00</t>
  </si>
  <si>
    <t>Étape 6 : Amos-Preissac-Amos</t>
  </si>
  <si>
    <t>Stage 6 : Amos-Preissac-Amos</t>
  </si>
  <si>
    <t>Arrivée finale prévue</t>
  </si>
  <si>
    <t>Expected final arrival</t>
  </si>
  <si>
    <t>19:30 -20:00</t>
  </si>
  <si>
    <t>19:30 -21:30</t>
  </si>
  <si>
    <t>7:00 - 16:00&lt;br/&gt;19:00 - 22:00</t>
  </si>
  <si>
    <t>7:30 - 9:30</t>
  </si>
  <si>
    <t>10:30 -12 :30</t>
  </si>
  <si>
    <t>17:20 -18:00</t>
  </si>
  <si>
    <t>17:30 -20:00</t>
  </si>
  <si>
    <t>19:30 -20:30</t>
  </si>
  <si>
    <t>20:30 -22:00</t>
  </si>
  <si>
    <t>Gala des mérites&lt;br/&gt;Polyvalente La Forêt - Agora</t>
  </si>
  <si>
    <t>Awards Ceremony&lt;br/&gt;Polyvalente La Forêt - Agora</t>
  </si>
  <si>
    <t>Cocktail de fermeture&lt;br/&gt;La Calypso – Salon VIP</t>
  </si>
  <si>
    <t>Closing cocktail&lt;br/&gt;La Calypso – Salon VIP</t>
  </si>
  <si>
    <t>8:00 - 14:00&lt;br/&gt;17:00 - 22:00</t>
  </si>
  <si>
    <t>Randonnée des Directeurs Sportifs &lt;br/&gt;(80 km, selon la météo).</t>
  </si>
  <si>
    <t>Team managers ride &lt;br/&gt;(80 km, weather-permitting)</t>
  </si>
  <si>
    <t>5:00 -10:00</t>
  </si>
  <si>
    <t>5:30 -9:00</t>
  </si>
  <si>
    <t>7:30 -12:00</t>
  </si>
  <si>
    <t>Départ de l’autobus pour Montréal</t>
  </si>
  <si>
    <t>Bus departure for Montreal</t>
  </si>
  <si>
    <t>Check-out</t>
  </si>
  <si>
    <t>07:30</t>
  </si>
  <si>
    <t>11:00</t>
  </si>
  <si>
    <t>20:45</t>
  </si>
  <si>
    <t>21:30</t>
  </si>
  <si>
    <t>10:00</t>
  </si>
  <si>
    <t>19:00</t>
  </si>
  <si>
    <t>19:30</t>
  </si>
  <si>
    <t>arrivee</t>
  </si>
  <si>
    <t xml:space="preserve"> Étape 7 : La Sarre - Amos</t>
  </si>
  <si>
    <t>Stage 7 : La Sarre - Amos</t>
  </si>
  <si>
    <t>Départ des navettes pour La Sarre</t>
  </si>
  <si>
    <t>Shuttle departure for La Sarre</t>
  </si>
  <si>
    <t>Depart</t>
  </si>
  <si>
    <t>HeureArrivee</t>
  </si>
  <si>
    <t>09:30</t>
  </si>
  <si>
    <t>14:00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</si>
</sst>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8" formatCode="h: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0" fontId="14" fillId="0" borderId="0" xfId="0" applyFont="1"/>
    <xf numFmtId="164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11" fillId="2" borderId="0" xfId="0" quotePrefix="1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20" fontId="7" fillId="0" borderId="0" xfId="0" quotePrefix="1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8" fontId="0" fillId="0" borderId="0" xfId="0" applyNumberFormat="1"/>
  </cellXfs>
  <cellStyles count="1">
    <cellStyle name="Normal" xfId="0" builtinId="0"/>
  </cellStyles>
  <dxfs count="3">
    <dxf>
      <numFmt numFmtId="168" formatCode="h:mm;@"/>
    </dxf>
    <dxf>
      <numFmt numFmtId="168" formatCode="h:mm;@"/>
    </dxf>
    <dxf>
      <numFmt numFmtId="168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32">
    <queryTableFields count="5">
      <queryTableField id="1" name="Etape" tableColumnId="1"/>
      <queryTableField id="29" name="Depart" tableColumnId="2"/>
      <queryTableField id="24" name="Heure_Navette" tableColumnId="25"/>
      <queryTableField id="25" name="Heure Signature" tableColumnId="26"/>
      <queryTableField id="30" name="HeureArrive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14" tableType="queryTable" totalsRowShown="0">
  <autoFilter ref="A1:E14" xr:uid="{18FE0567-4EBF-42FD-9095-ED364C460720}"/>
  <tableColumns count="5">
    <tableColumn id="1" xr3:uid="{863133D9-1002-40E1-9372-60CF011ECA34}" uniqueName="1" name="Etape" queryTableFieldId="1"/>
    <tableColumn id="2" xr3:uid="{DB107501-42BA-3C44-8372-A3E68DCAD58D}" uniqueName="2" name="Depart" queryTableFieldId="29"/>
    <tableColumn id="25" xr3:uid="{B620AA42-30FD-4D39-B218-7530F8625A1B}" uniqueName="25" name="Heure_Navette" queryTableFieldId="24" dataDxfId="1"/>
    <tableColumn id="26" xr3:uid="{BAAFA899-CDB0-4FA2-A5A6-17CEC893B9AE}" uniqueName="26" name="Heure Signature" queryTableFieldId="25" dataDxfId="0"/>
    <tableColumn id="3" xr3:uid="{3E7D40AF-F984-EB42-9DB3-849AA2564BB9}" uniqueName="3" name="HeureArrivee" queryTableFieldId="30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C7" sqref="C7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27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77</v>
      </c>
      <c r="D2" s="10" t="s">
        <v>2</v>
      </c>
      <c r="E2" s="3"/>
    </row>
    <row r="3" spans="1:5" ht="22" x14ac:dyDescent="0.2">
      <c r="B3" s="9" t="s">
        <v>3</v>
      </c>
      <c r="C3" s="8" t="s">
        <v>78</v>
      </c>
      <c r="D3" s="10" t="s">
        <v>4</v>
      </c>
      <c r="E3" s="1"/>
    </row>
    <row r="4" spans="1:5" ht="22" x14ac:dyDescent="0.2">
      <c r="B4" s="9" t="s">
        <v>5</v>
      </c>
      <c r="C4" s="8" t="s">
        <v>78</v>
      </c>
      <c r="D4" s="10" t="s">
        <v>6</v>
      </c>
      <c r="E4" s="1"/>
    </row>
    <row r="5" spans="1:5" ht="22" x14ac:dyDescent="0.2">
      <c r="B5" s="9" t="s">
        <v>7</v>
      </c>
      <c r="C5" s="8" t="s">
        <v>79</v>
      </c>
      <c r="D5" s="10" t="s">
        <v>8</v>
      </c>
      <c r="E5" s="3"/>
    </row>
    <row r="6" spans="1:5" ht="22" x14ac:dyDescent="0.2">
      <c r="A6" s="5" t="s">
        <v>28</v>
      </c>
      <c r="B6" s="9" t="s">
        <v>9</v>
      </c>
      <c r="C6" s="8" t="s">
        <v>80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20"/>
  <sheetViews>
    <sheetView workbookViewId="0">
      <selection activeCell="M31" sqref="M31"/>
    </sheetView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style="42" bestFit="1" customWidth="1"/>
    <col min="4" max="4" width="17" style="42" bestFit="1" customWidth="1"/>
    <col min="5" max="5" width="14.6640625" bestFit="1" customWidth="1"/>
    <col min="6" max="6" width="17" bestFit="1" customWidth="1"/>
    <col min="7" max="7" width="15.1640625" bestFit="1" customWidth="1"/>
    <col min="8" max="8" width="12.1640625" bestFit="1" customWidth="1"/>
    <col min="9" max="9" width="10.33203125" bestFit="1" customWidth="1"/>
    <col min="10" max="10" width="28.5" bestFit="1" customWidth="1"/>
    <col min="11" max="11" width="12.1640625" bestFit="1" customWidth="1"/>
    <col min="12" max="12" width="10.33203125" bestFit="1" customWidth="1"/>
    <col min="13" max="13" width="11.1640625" bestFit="1" customWidth="1"/>
    <col min="14" max="14" width="13.5" bestFit="1" customWidth="1"/>
    <col min="15" max="15" width="10.83203125" bestFit="1" customWidth="1"/>
    <col min="16" max="16" width="15.1640625" bestFit="1" customWidth="1"/>
    <col min="17" max="17" width="16.1640625" bestFit="1" customWidth="1"/>
    <col min="18" max="18" width="19.6640625" bestFit="1" customWidth="1"/>
    <col min="19" max="19" width="16.1640625" bestFit="1" customWidth="1"/>
    <col min="20" max="20" width="11.6640625" bestFit="1" customWidth="1"/>
    <col min="21" max="21" width="10" bestFit="1" customWidth="1"/>
    <col min="22" max="22" width="9.6640625" bestFit="1" customWidth="1"/>
    <col min="23" max="23" width="37.1640625" bestFit="1" customWidth="1"/>
  </cols>
  <sheetData>
    <row r="1" spans="1:5" x14ac:dyDescent="0.2">
      <c r="A1" t="s">
        <v>84</v>
      </c>
      <c r="B1" t="s">
        <v>194</v>
      </c>
      <c r="C1" s="42" t="s">
        <v>86</v>
      </c>
      <c r="D1" s="42" t="s">
        <v>87</v>
      </c>
      <c r="E1" t="s">
        <v>195</v>
      </c>
    </row>
    <row r="2" spans="1:5" x14ac:dyDescent="0.2">
      <c r="A2">
        <v>1</v>
      </c>
      <c r="B2" t="s">
        <v>88</v>
      </c>
      <c r="C2" s="42">
        <v>1462.5520833333333</v>
      </c>
      <c r="D2" s="42">
        <v>1462.6458333333333</v>
      </c>
      <c r="E2" s="42">
        <v>1462.8065340856481</v>
      </c>
    </row>
    <row r="3" spans="1:5" x14ac:dyDescent="0.2">
      <c r="A3">
        <v>2</v>
      </c>
      <c r="B3" t="s">
        <v>89</v>
      </c>
      <c r="C3" s="42">
        <v>1462.59375</v>
      </c>
      <c r="D3" s="42">
        <v>1462.6666666666667</v>
      </c>
      <c r="E3" s="42">
        <v>1462.8114583333333</v>
      </c>
    </row>
    <row r="4" spans="1:5" x14ac:dyDescent="0.2">
      <c r="A4">
        <v>3</v>
      </c>
      <c r="B4" t="s">
        <v>196</v>
      </c>
      <c r="C4" s="42">
        <v>1462.3854166666667</v>
      </c>
      <c r="D4" s="42">
        <v>1462.3854166666667</v>
      </c>
      <c r="E4" s="42">
        <v>1462.4050925925926</v>
      </c>
    </row>
    <row r="5" spans="1:5" x14ac:dyDescent="0.2">
      <c r="A5">
        <v>4</v>
      </c>
      <c r="B5" t="s">
        <v>90</v>
      </c>
      <c r="C5" s="42">
        <v>1462.65625</v>
      </c>
      <c r="D5" s="42">
        <v>1462.7291666666667</v>
      </c>
      <c r="E5" s="42">
        <v>1462.8142210185185</v>
      </c>
    </row>
    <row r="6" spans="1:5" x14ac:dyDescent="0.2">
      <c r="A6">
        <v>5</v>
      </c>
      <c r="B6" t="s">
        <v>197</v>
      </c>
      <c r="C6" s="42">
        <v>1462.4583333333333</v>
      </c>
      <c r="D6" s="42">
        <v>1462.5520833333333</v>
      </c>
      <c r="E6" s="42">
        <v>1462.7238372106481</v>
      </c>
    </row>
    <row r="7" spans="1:5" x14ac:dyDescent="0.2">
      <c r="A7">
        <v>6</v>
      </c>
      <c r="B7" t="s">
        <v>22</v>
      </c>
      <c r="C7" s="42">
        <v>1462.6354166666667</v>
      </c>
      <c r="D7" s="42">
        <v>1462.65625</v>
      </c>
      <c r="E7" s="42">
        <v>1462.8027131828703</v>
      </c>
    </row>
    <row r="8" spans="1:5" x14ac:dyDescent="0.2">
      <c r="A8">
        <v>7</v>
      </c>
      <c r="B8" t="s">
        <v>197</v>
      </c>
      <c r="C8" s="42">
        <v>1462.4791666666667</v>
      </c>
      <c r="D8" s="42">
        <v>1462.5520833333333</v>
      </c>
      <c r="E8" s="42">
        <v>1462.7079457407408</v>
      </c>
    </row>
    <row r="9" spans="1:5" x14ac:dyDescent="0.2">
      <c r="E9" s="42"/>
    </row>
    <row r="10" spans="1:5" x14ac:dyDescent="0.2">
      <c r="E10" s="42"/>
    </row>
    <row r="11" spans="1:5" x14ac:dyDescent="0.2">
      <c r="E11" s="42"/>
    </row>
    <row r="12" spans="1:5" x14ac:dyDescent="0.2">
      <c r="E12" s="42"/>
    </row>
    <row r="13" spans="1:5" x14ac:dyDescent="0.2">
      <c r="E13" s="42"/>
    </row>
    <row r="14" spans="1:5" x14ac:dyDescent="0.2">
      <c r="E14" s="42"/>
    </row>
    <row r="18" spans="1:1" x14ac:dyDescent="0.2">
      <c r="A18" s="30" t="s">
        <v>91</v>
      </c>
    </row>
    <row r="20" spans="1:1" x14ac:dyDescent="0.2">
      <c r="A20" s="30" t="s">
        <v>92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4"/>
  <sheetViews>
    <sheetView workbookViewId="0">
      <selection activeCell="C15" sqref="C15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27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</v>
      </c>
      <c r="C2" s="8" t="s">
        <v>37</v>
      </c>
      <c r="D2" s="13" t="s">
        <v>2</v>
      </c>
      <c r="E2" s="3"/>
    </row>
    <row r="3" spans="1:5" ht="22" x14ac:dyDescent="0.2">
      <c r="A3" s="5" t="s">
        <v>28</v>
      </c>
      <c r="B3" s="12" t="s">
        <v>13</v>
      </c>
      <c r="C3" s="8" t="s">
        <v>38</v>
      </c>
      <c r="D3" s="13" t="s">
        <v>14</v>
      </c>
      <c r="E3" s="1"/>
    </row>
    <row r="4" spans="1:5" ht="22" x14ac:dyDescent="0.2">
      <c r="B4" s="12" t="s">
        <v>3</v>
      </c>
      <c r="C4" s="8" t="s">
        <v>71</v>
      </c>
      <c r="D4" s="13" t="s">
        <v>4</v>
      </c>
      <c r="E4" s="1"/>
    </row>
    <row r="5" spans="1:5" ht="22" x14ac:dyDescent="0.2">
      <c r="B5" s="12" t="s">
        <v>5</v>
      </c>
      <c r="C5" s="8" t="s">
        <v>72</v>
      </c>
      <c r="D5" s="13" t="s">
        <v>6</v>
      </c>
      <c r="E5" s="3"/>
    </row>
    <row r="6" spans="1:5" ht="22" x14ac:dyDescent="0.2">
      <c r="B6" s="12" t="s">
        <v>7</v>
      </c>
      <c r="C6" s="8" t="s">
        <v>34</v>
      </c>
      <c r="D6" s="13" t="s">
        <v>8</v>
      </c>
      <c r="E6" s="4"/>
    </row>
    <row r="7" spans="1:5" ht="22" x14ac:dyDescent="0.2">
      <c r="A7" s="5" t="s">
        <v>28</v>
      </c>
      <c r="B7" s="12" t="s">
        <v>15</v>
      </c>
      <c r="C7" s="8" t="s">
        <v>33</v>
      </c>
      <c r="D7" s="13" t="s">
        <v>16</v>
      </c>
      <c r="E7" s="1"/>
    </row>
    <row r="8" spans="1:5" ht="95" x14ac:dyDescent="0.2">
      <c r="A8" s="5" t="s">
        <v>29</v>
      </c>
      <c r="B8" s="12" t="s">
        <v>23</v>
      </c>
      <c r="C8" s="8" t="s">
        <v>31</v>
      </c>
      <c r="D8" s="13" t="s">
        <v>26</v>
      </c>
      <c r="E8" s="3"/>
    </row>
    <row r="9" spans="1:5" ht="76" x14ac:dyDescent="0.2">
      <c r="A9" s="5" t="s">
        <v>29</v>
      </c>
      <c r="B9" s="12" t="s">
        <v>24</v>
      </c>
      <c r="C9" s="8" t="s">
        <v>32</v>
      </c>
      <c r="D9" s="13" t="s">
        <v>25</v>
      </c>
      <c r="E9" s="3"/>
    </row>
    <row r="10" spans="1:5" ht="76" x14ac:dyDescent="0.2">
      <c r="B10" s="12" t="s">
        <v>20</v>
      </c>
      <c r="C10" s="29" t="s">
        <v>22</v>
      </c>
      <c r="D10" s="13" t="s">
        <v>21</v>
      </c>
    </row>
    <row r="11" spans="1:5" ht="152" x14ac:dyDescent="0.2">
      <c r="B11" s="12" t="s">
        <v>35</v>
      </c>
      <c r="C11" s="8" t="s">
        <v>73</v>
      </c>
      <c r="D11" s="13" t="s">
        <v>36</v>
      </c>
    </row>
    <row r="12" spans="1:5" ht="22" x14ac:dyDescent="0.2">
      <c r="A12" s="5" t="s">
        <v>30</v>
      </c>
      <c r="B12" s="12" t="s">
        <v>17</v>
      </c>
      <c r="C12" s="8" t="s">
        <v>74</v>
      </c>
      <c r="D12" s="13" t="s">
        <v>17</v>
      </c>
    </row>
    <row r="13" spans="1:5" ht="22" x14ac:dyDescent="0.2">
      <c r="B13" s="12" t="s">
        <v>18</v>
      </c>
      <c r="C13" s="8" t="s">
        <v>75</v>
      </c>
      <c r="D13" s="13" t="s">
        <v>19</v>
      </c>
    </row>
    <row r="14" spans="1:5" ht="22" x14ac:dyDescent="0.2">
      <c r="A14" s="5" t="s">
        <v>28</v>
      </c>
      <c r="B14" s="12" t="s">
        <v>9</v>
      </c>
      <c r="C14" s="8" t="s">
        <v>76</v>
      </c>
      <c r="D14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1"/>
  <sheetViews>
    <sheetView topLeftCell="A7" workbookViewId="0">
      <selection activeCell="E18" sqref="E18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70</v>
      </c>
      <c r="F1" s="34" t="s">
        <v>69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38</v>
      </c>
      <c r="D3" s="10" t="s">
        <v>14</v>
      </c>
      <c r="E3" s="20"/>
    </row>
    <row r="4" spans="1:6" ht="22" x14ac:dyDescent="0.2">
      <c r="B4" s="23" t="s">
        <v>3</v>
      </c>
      <c r="C4" s="8" t="s">
        <v>62</v>
      </c>
      <c r="D4" s="24" t="s">
        <v>4</v>
      </c>
      <c r="E4" s="20"/>
    </row>
    <row r="5" spans="1:6" ht="66" x14ac:dyDescent="0.2">
      <c r="A5" s="6" t="s">
        <v>29</v>
      </c>
      <c r="B5" s="9" t="s">
        <v>82</v>
      </c>
      <c r="C5" s="8" t="s">
        <v>39</v>
      </c>
      <c r="D5" s="10" t="s">
        <v>83</v>
      </c>
      <c r="E5" s="21"/>
    </row>
    <row r="6" spans="1:6" ht="22" x14ac:dyDescent="0.2">
      <c r="B6" s="9" t="s">
        <v>40</v>
      </c>
      <c r="C6" s="8" t="s">
        <v>41</v>
      </c>
      <c r="D6" s="10" t="s">
        <v>42</v>
      </c>
      <c r="E6" s="20"/>
    </row>
    <row r="7" spans="1:6" ht="54" customHeight="1" x14ac:dyDescent="0.2">
      <c r="A7" s="6" t="s">
        <v>29</v>
      </c>
      <c r="B7" s="17" t="s">
        <v>61</v>
      </c>
      <c r="C7" s="8" t="s">
        <v>44</v>
      </c>
      <c r="D7" s="25" t="s">
        <v>60</v>
      </c>
      <c r="E7" s="19"/>
    </row>
    <row r="8" spans="1:6" ht="22" x14ac:dyDescent="0.2">
      <c r="B8" s="9" t="s">
        <v>5</v>
      </c>
      <c r="C8" s="8" t="s">
        <v>43</v>
      </c>
      <c r="D8" s="10" t="s">
        <v>6</v>
      </c>
      <c r="E8" s="19"/>
    </row>
    <row r="9" spans="1:6" ht="66" x14ac:dyDescent="0.2">
      <c r="A9" s="6" t="s">
        <v>29</v>
      </c>
      <c r="B9" s="26" t="s">
        <v>65</v>
      </c>
      <c r="C9" s="8" t="s">
        <v>45</v>
      </c>
      <c r="D9" s="25" t="s">
        <v>64</v>
      </c>
    </row>
    <row r="10" spans="1:6" ht="22" x14ac:dyDescent="0.2">
      <c r="A10" s="6" t="s">
        <v>28</v>
      </c>
      <c r="B10" s="9" t="s">
        <v>15</v>
      </c>
      <c r="C10" s="8" t="s">
        <v>46</v>
      </c>
      <c r="D10" s="10" t="s">
        <v>16</v>
      </c>
    </row>
    <row r="11" spans="1:6" ht="88" x14ac:dyDescent="0.2">
      <c r="B11" s="9" t="s">
        <v>66</v>
      </c>
      <c r="C11" s="27" t="str">
        <f>TEXT(E11,"HH:MM")</f>
        <v>13:05</v>
      </c>
      <c r="D11" s="10" t="s">
        <v>63</v>
      </c>
      <c r="E11" s="33">
        <f>E12-F11</f>
        <v>1462.5451388888889</v>
      </c>
      <c r="F11" s="22">
        <v>6.9444444444444441E-3</v>
      </c>
    </row>
    <row r="12" spans="1:6" ht="22" x14ac:dyDescent="0.2">
      <c r="A12" s="6" t="s">
        <v>81</v>
      </c>
      <c r="B12" s="9" t="s">
        <v>47</v>
      </c>
      <c r="C12" s="27" t="str">
        <f>TEXT(E12,"HH:MM")</f>
        <v>13:15</v>
      </c>
      <c r="D12" s="10" t="s">
        <v>48</v>
      </c>
      <c r="E12" s="31">
        <f>Navettes!C2</f>
        <v>1462.5520833333333</v>
      </c>
    </row>
    <row r="13" spans="1:6" ht="44" x14ac:dyDescent="0.2">
      <c r="A13" s="6" t="s">
        <v>29</v>
      </c>
      <c r="B13" s="9" t="s">
        <v>67</v>
      </c>
      <c r="C13" s="8" t="s">
        <v>49</v>
      </c>
      <c r="D13" s="10" t="s">
        <v>68</v>
      </c>
    </row>
    <row r="14" spans="1:6" ht="22" x14ac:dyDescent="0.2">
      <c r="B14" s="9" t="s">
        <v>50</v>
      </c>
      <c r="C14" s="27" t="str">
        <f t="shared" ref="C14:C15" si="0">TEXT(E14,"HH:MM")</f>
        <v>15:30</v>
      </c>
      <c r="D14" s="10" t="s">
        <v>51</v>
      </c>
      <c r="E14" s="31">
        <f>Navettes!D2</f>
        <v>1462.6458333333333</v>
      </c>
    </row>
    <row r="15" spans="1:6" ht="22" x14ac:dyDescent="0.2">
      <c r="B15" s="9" t="s">
        <v>52</v>
      </c>
      <c r="C15" s="27" t="str">
        <f t="shared" si="0"/>
        <v>16:05</v>
      </c>
      <c r="D15" s="10" t="s">
        <v>53</v>
      </c>
      <c r="E15" s="33">
        <f>E16-F15</f>
        <v>0.67013888888888895</v>
      </c>
      <c r="F15" s="22">
        <v>6.9444444444444441E-3</v>
      </c>
    </row>
    <row r="16" spans="1:6" ht="22" x14ac:dyDescent="0.2">
      <c r="A16" s="6" t="s">
        <v>30</v>
      </c>
      <c r="B16" s="26" t="s">
        <v>54</v>
      </c>
      <c r="C16" s="27" t="str">
        <f>TEXT(E16,"HH:MM")</f>
        <v>16:15</v>
      </c>
      <c r="D16" s="25" t="s">
        <v>55</v>
      </c>
      <c r="E16" s="32" t="str">
        <f>Navettes!B2</f>
        <v>16:15</v>
      </c>
    </row>
    <row r="17" spans="1:6" ht="22" x14ac:dyDescent="0.2">
      <c r="A17" s="6" t="s">
        <v>189</v>
      </c>
      <c r="B17" s="9" t="s">
        <v>56</v>
      </c>
      <c r="C17" s="27" t="str">
        <f>TEXT(E17,"HH:MM")</f>
        <v>19:20</v>
      </c>
      <c r="D17" s="10" t="s">
        <v>57</v>
      </c>
      <c r="E17" s="31">
        <f>Navettes!E2-F17</f>
        <v>1462.8058396412036</v>
      </c>
      <c r="F17" s="22">
        <v>6.9444444444444447E-4</v>
      </c>
    </row>
    <row r="18" spans="1:6" ht="22" x14ac:dyDescent="0.2">
      <c r="B18" s="9" t="s">
        <v>18</v>
      </c>
      <c r="C18" s="8" t="s">
        <v>58</v>
      </c>
      <c r="D18" s="10" t="s">
        <v>19</v>
      </c>
      <c r="E18" s="33">
        <f>E17+F18</f>
        <v>1462.8197285300926</v>
      </c>
      <c r="F18" s="22">
        <v>1.3888888888888888E-2</v>
      </c>
    </row>
    <row r="19" spans="1:6" ht="22" x14ac:dyDescent="0.2">
      <c r="A19" s="6" t="s">
        <v>28</v>
      </c>
      <c r="B19" s="9" t="s">
        <v>9</v>
      </c>
      <c r="C19" s="8" t="s">
        <v>59</v>
      </c>
      <c r="D19" s="10" t="s">
        <v>10</v>
      </c>
      <c r="E19" s="33">
        <f>E17+F19</f>
        <v>1462.812784085648</v>
      </c>
      <c r="F19" s="22">
        <v>6.9444444444444441E-3</v>
      </c>
    </row>
    <row r="21" spans="1:6" x14ac:dyDescent="0.2">
      <c r="C21" s="28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E92-B6A1-A540-9055-BC6C85BC8D7C}">
  <dimension ref="A1:F17"/>
  <sheetViews>
    <sheetView workbookViewId="0">
      <selection activeCell="E14" sqref="E14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70</v>
      </c>
      <c r="F1" s="34" t="s">
        <v>69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38</v>
      </c>
      <c r="D3" s="10" t="s">
        <v>14</v>
      </c>
      <c r="E3" s="20"/>
    </row>
    <row r="4" spans="1:6" ht="22" x14ac:dyDescent="0.2">
      <c r="B4" s="23" t="s">
        <v>3</v>
      </c>
      <c r="C4" s="8" t="s">
        <v>105</v>
      </c>
      <c r="D4" s="24" t="s">
        <v>4</v>
      </c>
      <c r="E4" s="20"/>
    </row>
    <row r="5" spans="1:6" ht="44" x14ac:dyDescent="0.2">
      <c r="A5" s="6" t="s">
        <v>29</v>
      </c>
      <c r="B5" s="9" t="s">
        <v>103</v>
      </c>
      <c r="C5" s="8" t="s">
        <v>93</v>
      </c>
      <c r="D5" s="10" t="s">
        <v>104</v>
      </c>
      <c r="E5" s="20"/>
    </row>
    <row r="6" spans="1:6" ht="54" customHeight="1" x14ac:dyDescent="0.2">
      <c r="B6" s="17" t="s">
        <v>101</v>
      </c>
      <c r="C6" s="8" t="s">
        <v>94</v>
      </c>
      <c r="D6" s="25" t="s">
        <v>102</v>
      </c>
      <c r="E6" s="19"/>
    </row>
    <row r="7" spans="1:6" ht="22" x14ac:dyDescent="0.2">
      <c r="A7" s="6" t="s">
        <v>28</v>
      </c>
      <c r="B7" s="26" t="s">
        <v>15</v>
      </c>
      <c r="C7" s="8" t="s">
        <v>95</v>
      </c>
      <c r="D7" s="25" t="s">
        <v>16</v>
      </c>
    </row>
    <row r="8" spans="1:6" ht="88" x14ac:dyDescent="0.2">
      <c r="B8" s="9" t="s">
        <v>66</v>
      </c>
      <c r="C8" s="27" t="str">
        <f t="shared" ref="C8:C12" si="0">TEXT(E8,"HH:MM")</f>
        <v>14:05</v>
      </c>
      <c r="D8" s="10" t="s">
        <v>63</v>
      </c>
      <c r="E8" s="33">
        <f>E9-F8</f>
        <v>1462.5868055555557</v>
      </c>
      <c r="F8" s="22">
        <v>6.9444444444444441E-3</v>
      </c>
    </row>
    <row r="9" spans="1:6" ht="22" x14ac:dyDescent="0.2">
      <c r="A9" s="6" t="s">
        <v>81</v>
      </c>
      <c r="B9" s="9" t="s">
        <v>96</v>
      </c>
      <c r="C9" s="27" t="str">
        <f t="shared" si="0"/>
        <v>14:15</v>
      </c>
      <c r="D9" s="10" t="s">
        <v>97</v>
      </c>
      <c r="E9" s="31">
        <f>Navettes!C3</f>
        <v>1462.59375</v>
      </c>
    </row>
    <row r="10" spans="1:6" ht="22" x14ac:dyDescent="0.2">
      <c r="B10" s="9" t="s">
        <v>50</v>
      </c>
      <c r="C10" s="27" t="str">
        <f t="shared" si="0"/>
        <v>16:00</v>
      </c>
      <c r="D10" s="10" t="s">
        <v>51</v>
      </c>
      <c r="E10" s="31">
        <f>Navettes!D3</f>
        <v>1462.6666666666667</v>
      </c>
    </row>
    <row r="11" spans="1:6" ht="22" x14ac:dyDescent="0.2">
      <c r="B11" s="9" t="s">
        <v>52</v>
      </c>
      <c r="C11" s="27" t="str">
        <f t="shared" si="0"/>
        <v>16:35</v>
      </c>
      <c r="D11" s="10" t="s">
        <v>53</v>
      </c>
      <c r="E11" s="33">
        <f>E12-F11</f>
        <v>0.69097222222222221</v>
      </c>
      <c r="F11" s="22">
        <v>6.9444444444444441E-3</v>
      </c>
    </row>
    <row r="12" spans="1:6" ht="22" x14ac:dyDescent="0.2">
      <c r="A12" s="6" t="s">
        <v>30</v>
      </c>
      <c r="B12" s="26" t="s">
        <v>98</v>
      </c>
      <c r="C12" s="27" t="str">
        <f t="shared" si="0"/>
        <v>16:45</v>
      </c>
      <c r="D12" s="25" t="s">
        <v>99</v>
      </c>
      <c r="E12" s="32" t="str">
        <f>Navettes!B3</f>
        <v>16:45</v>
      </c>
    </row>
    <row r="13" spans="1:6" ht="22" x14ac:dyDescent="0.2">
      <c r="A13" s="6" t="s">
        <v>189</v>
      </c>
      <c r="B13" s="9" t="s">
        <v>56</v>
      </c>
      <c r="C13" s="27" t="str">
        <f>TEXT(E13,"HH:MM")</f>
        <v>19:25</v>
      </c>
      <c r="D13" s="10" t="s">
        <v>57</v>
      </c>
      <c r="E13" s="31">
        <f>Navettes!E3-F13</f>
        <v>1462.809375</v>
      </c>
      <c r="F13" s="22">
        <v>2.0833333333333333E-3</v>
      </c>
    </row>
    <row r="14" spans="1:6" ht="22" x14ac:dyDescent="0.2">
      <c r="B14" s="9" t="s">
        <v>18</v>
      </c>
      <c r="C14" s="8" t="s">
        <v>106</v>
      </c>
      <c r="D14" s="10" t="s">
        <v>19</v>
      </c>
      <c r="E14" s="33">
        <f>E13+F14</f>
        <v>1462.823263888889</v>
      </c>
      <c r="F14" s="22">
        <v>1.3888888888888888E-2</v>
      </c>
    </row>
    <row r="15" spans="1:6" ht="22" x14ac:dyDescent="0.2">
      <c r="A15" s="6" t="s">
        <v>28</v>
      </c>
      <c r="B15" s="9" t="s">
        <v>9</v>
      </c>
      <c r="C15" s="8" t="s">
        <v>100</v>
      </c>
      <c r="D15" s="10" t="s">
        <v>10</v>
      </c>
      <c r="E15" s="33">
        <f>E13+F15</f>
        <v>1462.8163194444444</v>
      </c>
      <c r="F15" s="22">
        <v>6.9444444444444441E-3</v>
      </c>
    </row>
    <row r="17" spans="3:3" x14ac:dyDescent="0.2">
      <c r="C17" s="28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F53-5C8A-5F47-A607-067D60E1B804}">
  <dimension ref="A1:G21"/>
  <sheetViews>
    <sheetView zoomScale="96" zoomScaleNormal="96" workbookViewId="0">
      <selection activeCell="E9" sqref="E9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35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7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70</v>
      </c>
      <c r="F1" s="34" t="s">
        <v>69</v>
      </c>
      <c r="G1" s="5" t="s">
        <v>136</v>
      </c>
    </row>
    <row r="2" spans="1:7" ht="22" x14ac:dyDescent="0.2">
      <c r="B2" s="9" t="s">
        <v>1</v>
      </c>
      <c r="C2" s="8" t="s">
        <v>107</v>
      </c>
      <c r="D2" s="10" t="s">
        <v>2</v>
      </c>
      <c r="E2" s="19"/>
      <c r="G2" s="39">
        <f>20*6</f>
        <v>120</v>
      </c>
    </row>
    <row r="3" spans="1:7" ht="22" x14ac:dyDescent="0.2">
      <c r="A3" s="6" t="s">
        <v>28</v>
      </c>
      <c r="B3" s="9" t="s">
        <v>13</v>
      </c>
      <c r="C3" s="8" t="s">
        <v>108</v>
      </c>
      <c r="D3" s="10" t="s">
        <v>14</v>
      </c>
      <c r="E3" s="20"/>
    </row>
    <row r="4" spans="1:7" ht="22" x14ac:dyDescent="0.2">
      <c r="B4" s="23" t="s">
        <v>3</v>
      </c>
      <c r="C4" s="8" t="s">
        <v>132</v>
      </c>
      <c r="D4" s="24" t="s">
        <v>4</v>
      </c>
      <c r="E4" s="20"/>
    </row>
    <row r="5" spans="1:7" ht="22" x14ac:dyDescent="0.2">
      <c r="B5" s="26" t="s">
        <v>133</v>
      </c>
      <c r="C5" s="27" t="str">
        <f t="shared" ref="C5:C6" si="0">TEXT(E5,"HH:MM")</f>
        <v>09:05</v>
      </c>
      <c r="D5" s="25" t="s">
        <v>109</v>
      </c>
      <c r="E5" s="33">
        <f>$E$7-F5</f>
        <v>0.37847222222222221</v>
      </c>
      <c r="F5" s="22">
        <v>1.7361111111111112E-2</v>
      </c>
    </row>
    <row r="6" spans="1:7" ht="22" x14ac:dyDescent="0.2">
      <c r="B6" s="9" t="s">
        <v>52</v>
      </c>
      <c r="C6" s="27" t="str">
        <f t="shared" si="0"/>
        <v>09:15</v>
      </c>
      <c r="D6" s="10" t="s">
        <v>53</v>
      </c>
      <c r="E6" s="33">
        <f>$E$7-F6</f>
        <v>0.38541666666666663</v>
      </c>
      <c r="F6" s="22">
        <v>1.0416666666666666E-2</v>
      </c>
    </row>
    <row r="7" spans="1:7" s="15" customFormat="1" ht="22" x14ac:dyDescent="0.2">
      <c r="A7" s="6" t="s">
        <v>30</v>
      </c>
      <c r="B7" s="26" t="s">
        <v>110</v>
      </c>
      <c r="C7" s="37" t="str">
        <f>TEXT(E7,"HH:MM")</f>
        <v>09:30</v>
      </c>
      <c r="D7" s="25" t="s">
        <v>111</v>
      </c>
      <c r="E7" s="38" t="str">
        <f>Navettes!B4</f>
        <v>09:30</v>
      </c>
      <c r="F7" s="34"/>
    </row>
    <row r="8" spans="1:7" ht="22" x14ac:dyDescent="0.2">
      <c r="A8" s="6" t="s">
        <v>189</v>
      </c>
      <c r="B8" s="9" t="s">
        <v>112</v>
      </c>
      <c r="C8" s="27" t="str">
        <f>TEXT(E8,"HH:MM")</f>
        <v>09:43</v>
      </c>
      <c r="D8" s="10" t="s">
        <v>114</v>
      </c>
      <c r="E8" s="38">
        <f>Navettes!E4</f>
        <v>1462.4050925925926</v>
      </c>
    </row>
    <row r="9" spans="1:7" ht="22" x14ac:dyDescent="0.2">
      <c r="A9" s="6" t="s">
        <v>189</v>
      </c>
      <c r="B9" s="9" t="s">
        <v>113</v>
      </c>
      <c r="C9" s="27" t="str">
        <f>TEXT(E9,"HH:MM")</f>
        <v>11:53</v>
      </c>
      <c r="D9" s="10" t="s">
        <v>115</v>
      </c>
      <c r="E9" s="33">
        <f>E8+F9</f>
        <v>1462.4953703703704</v>
      </c>
      <c r="F9" s="22">
        <f>(G2+10)/(24*60)</f>
        <v>9.0277777777777776E-2</v>
      </c>
    </row>
    <row r="10" spans="1:7" ht="44" x14ac:dyDescent="0.2">
      <c r="B10" s="26" t="s">
        <v>134</v>
      </c>
      <c r="C10" s="29" t="s">
        <v>116</v>
      </c>
      <c r="D10" s="25" t="s">
        <v>135</v>
      </c>
    </row>
    <row r="11" spans="1:7" ht="22" x14ac:dyDescent="0.2">
      <c r="A11" s="6" t="s">
        <v>28</v>
      </c>
      <c r="B11" s="9" t="s">
        <v>15</v>
      </c>
      <c r="C11" s="8" t="s">
        <v>117</v>
      </c>
      <c r="D11" s="10" t="s">
        <v>16</v>
      </c>
    </row>
    <row r="12" spans="1:7" ht="88" x14ac:dyDescent="0.2">
      <c r="B12" s="9" t="s">
        <v>66</v>
      </c>
      <c r="C12" s="27" t="str">
        <f>TEXT(E12,"HH:MM")</f>
        <v>15:35</v>
      </c>
      <c r="D12" s="10" t="s">
        <v>63</v>
      </c>
      <c r="E12" s="33">
        <f>E13-F12</f>
        <v>1462.6493055555557</v>
      </c>
      <c r="F12" s="22">
        <v>6.9444444444444441E-3</v>
      </c>
    </row>
    <row r="13" spans="1:7" s="6" customFormat="1" ht="22" x14ac:dyDescent="0.2">
      <c r="A13" s="6" t="s">
        <v>81</v>
      </c>
      <c r="B13" s="6" t="s">
        <v>118</v>
      </c>
      <c r="C13" s="27" t="str">
        <f t="shared" ref="C13:C17" si="1">TEXT(E13,"HH:MM")</f>
        <v>15:45</v>
      </c>
      <c r="D13" s="6" t="s">
        <v>119</v>
      </c>
      <c r="E13" s="31">
        <f>Navettes!C5</f>
        <v>1462.65625</v>
      </c>
      <c r="F13" s="22"/>
    </row>
    <row r="14" spans="1:7" ht="22" x14ac:dyDescent="0.2">
      <c r="B14" s="6" t="s">
        <v>50</v>
      </c>
      <c r="C14" s="27" t="str">
        <f t="shared" si="1"/>
        <v>17:30</v>
      </c>
      <c r="D14" s="6" t="s">
        <v>51</v>
      </c>
      <c r="E14" s="31">
        <f>Navettes!D5</f>
        <v>1462.7291666666667</v>
      </c>
    </row>
    <row r="15" spans="1:7" ht="22" x14ac:dyDescent="0.2">
      <c r="B15" s="6" t="s">
        <v>52</v>
      </c>
      <c r="C15" s="27" t="str">
        <f t="shared" si="1"/>
        <v>18:05</v>
      </c>
      <c r="D15" s="6" t="s">
        <v>53</v>
      </c>
      <c r="E15" s="33">
        <f>E16-F15</f>
        <v>0.75347222222222221</v>
      </c>
      <c r="F15" s="22">
        <v>6.9444444444444441E-3</v>
      </c>
    </row>
    <row r="16" spans="1:7" ht="22" x14ac:dyDescent="0.2">
      <c r="A16" s="6" t="s">
        <v>30</v>
      </c>
      <c r="B16" s="7" t="s">
        <v>120</v>
      </c>
      <c r="C16" s="37" t="str">
        <f t="shared" si="1"/>
        <v>18:15</v>
      </c>
      <c r="D16" s="7" t="s">
        <v>121</v>
      </c>
      <c r="E16" s="32" t="str">
        <f>Navettes!B5</f>
        <v>18:15</v>
      </c>
    </row>
    <row r="17" spans="1:6" s="15" customFormat="1" ht="22" x14ac:dyDescent="0.2">
      <c r="A17" s="6" t="s">
        <v>189</v>
      </c>
      <c r="B17" s="6" t="s">
        <v>122</v>
      </c>
      <c r="C17" s="27" t="str">
        <f t="shared" si="1"/>
        <v>19:30</v>
      </c>
      <c r="D17" s="6" t="s">
        <v>123</v>
      </c>
      <c r="E17" s="31">
        <f>Navettes!E5-F17</f>
        <v>1462.8128321296297</v>
      </c>
      <c r="F17" s="22">
        <v>1.3888888888888889E-3</v>
      </c>
    </row>
    <row r="18" spans="1:6" x14ac:dyDescent="0.2">
      <c r="B18" s="6" t="s">
        <v>18</v>
      </c>
      <c r="C18" s="35" t="s">
        <v>124</v>
      </c>
      <c r="D18" s="6" t="s">
        <v>19</v>
      </c>
      <c r="E18" s="33">
        <f>E17+F18</f>
        <v>1462.8267210185186</v>
      </c>
      <c r="F18" s="22">
        <v>1.3888888888888888E-2</v>
      </c>
    </row>
    <row r="19" spans="1:6" x14ac:dyDescent="0.2">
      <c r="A19" s="6" t="s">
        <v>28</v>
      </c>
      <c r="B19" s="6" t="s">
        <v>125</v>
      </c>
      <c r="C19" s="35" t="s">
        <v>126</v>
      </c>
      <c r="D19" s="6" t="s">
        <v>127</v>
      </c>
      <c r="E19" s="33">
        <f>E17+F19</f>
        <v>1462.819776574074</v>
      </c>
      <c r="F19" s="22">
        <v>6.9444444444444441E-3</v>
      </c>
    </row>
    <row r="20" spans="1:6" x14ac:dyDescent="0.2">
      <c r="A20" s="6" t="s">
        <v>81</v>
      </c>
      <c r="B20" s="6" t="s">
        <v>128</v>
      </c>
      <c r="C20" s="40" t="s">
        <v>184</v>
      </c>
      <c r="D20" s="6" t="s">
        <v>130</v>
      </c>
    </row>
    <row r="21" spans="1:6" x14ac:dyDescent="0.2">
      <c r="A21" s="6" t="s">
        <v>81</v>
      </c>
      <c r="B21" s="6" t="s">
        <v>129</v>
      </c>
      <c r="C21" s="41" t="s">
        <v>185</v>
      </c>
      <c r="D21" s="6" t="s">
        <v>131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EBD7-7F34-4D4C-B1B8-F27142CC7EC2}">
  <dimension ref="A1:F16"/>
  <sheetViews>
    <sheetView workbookViewId="0">
      <selection activeCell="E13" sqref="E1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70</v>
      </c>
      <c r="F1" s="34" t="s">
        <v>69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38</v>
      </c>
      <c r="D3" s="10" t="s">
        <v>14</v>
      </c>
      <c r="E3" s="20"/>
    </row>
    <row r="4" spans="1:6" ht="22" x14ac:dyDescent="0.2">
      <c r="B4" s="23" t="s">
        <v>3</v>
      </c>
      <c r="C4" s="8" t="s">
        <v>146</v>
      </c>
      <c r="D4" s="10" t="s">
        <v>4</v>
      </c>
      <c r="E4" s="20"/>
    </row>
    <row r="5" spans="1:6" ht="22" x14ac:dyDescent="0.2">
      <c r="B5" s="9" t="s">
        <v>5</v>
      </c>
      <c r="C5" s="8" t="s">
        <v>43</v>
      </c>
      <c r="D5" s="10" t="s">
        <v>6</v>
      </c>
      <c r="E5" s="20"/>
    </row>
    <row r="6" spans="1:6" ht="54" customHeight="1" x14ac:dyDescent="0.2">
      <c r="A6" s="6" t="s">
        <v>28</v>
      </c>
      <c r="B6" s="17" t="s">
        <v>148</v>
      </c>
      <c r="C6" s="8" t="s">
        <v>147</v>
      </c>
      <c r="D6" s="25" t="s">
        <v>149</v>
      </c>
      <c r="E6" s="19"/>
    </row>
    <row r="7" spans="1:6" ht="88" x14ac:dyDescent="0.2">
      <c r="B7" s="9" t="s">
        <v>66</v>
      </c>
      <c r="C7" s="27" t="str">
        <f t="shared" ref="C7:C10" si="0">TEXT(E7,"HH:MM")</f>
        <v>10:50</v>
      </c>
      <c r="D7" s="10" t="s">
        <v>63</v>
      </c>
      <c r="E7" s="33">
        <f>E8-F7</f>
        <v>1462.4513888888889</v>
      </c>
      <c r="F7" s="22">
        <v>6.9444444444444441E-3</v>
      </c>
    </row>
    <row r="8" spans="1:6" ht="22" x14ac:dyDescent="0.2">
      <c r="A8" s="6" t="s">
        <v>81</v>
      </c>
      <c r="B8" s="9" t="s">
        <v>137</v>
      </c>
      <c r="C8" s="27" t="str">
        <f t="shared" si="0"/>
        <v>11:00</v>
      </c>
      <c r="D8" s="10" t="s">
        <v>138</v>
      </c>
      <c r="E8" s="31">
        <f>Navettes!C6</f>
        <v>1462.4583333333333</v>
      </c>
    </row>
    <row r="9" spans="1:6" ht="22" x14ac:dyDescent="0.2">
      <c r="B9" s="9" t="s">
        <v>50</v>
      </c>
      <c r="C9" s="27" t="str">
        <f t="shared" si="0"/>
        <v>13:15</v>
      </c>
      <c r="D9" s="10" t="s">
        <v>51</v>
      </c>
      <c r="E9" s="31">
        <f>Navettes!D6</f>
        <v>1462.5520833333333</v>
      </c>
    </row>
    <row r="10" spans="1:6" ht="22" x14ac:dyDescent="0.2">
      <c r="B10" s="9" t="s">
        <v>52</v>
      </c>
      <c r="C10" s="27" t="str">
        <f t="shared" si="0"/>
        <v>13:50</v>
      </c>
      <c r="D10" s="10" t="s">
        <v>53</v>
      </c>
      <c r="E10" s="33">
        <f>E11-F10</f>
        <v>0.57638888888888895</v>
      </c>
      <c r="F10" s="22">
        <v>6.9444444444444441E-3</v>
      </c>
    </row>
    <row r="11" spans="1:6" ht="22" x14ac:dyDescent="0.2">
      <c r="A11" s="6" t="s">
        <v>30</v>
      </c>
      <c r="B11" s="26" t="s">
        <v>139</v>
      </c>
      <c r="C11" s="27" t="str">
        <f>TEXT(E11,"HH:MM")</f>
        <v>14:00</v>
      </c>
      <c r="D11" s="25" t="s">
        <v>140</v>
      </c>
      <c r="E11" s="32" t="str">
        <f>Navettes!B6</f>
        <v>14:00</v>
      </c>
    </row>
    <row r="12" spans="1:6" ht="22" x14ac:dyDescent="0.2">
      <c r="A12" s="6" t="s">
        <v>189</v>
      </c>
      <c r="B12" s="9" t="s">
        <v>152</v>
      </c>
      <c r="C12" s="27" t="str">
        <f>TEXT(E12,"HH:MM")</f>
        <v>17:20</v>
      </c>
      <c r="D12" s="10" t="s">
        <v>153</v>
      </c>
      <c r="E12" s="31">
        <f>Navettes!E6-F12</f>
        <v>1462.7224483217592</v>
      </c>
      <c r="F12" s="22">
        <v>1.3888888888888889E-3</v>
      </c>
    </row>
    <row r="13" spans="1:6" ht="44" x14ac:dyDescent="0.2">
      <c r="B13" s="9" t="s">
        <v>150</v>
      </c>
      <c r="C13" s="8" t="s">
        <v>154</v>
      </c>
      <c r="D13" s="10" t="s">
        <v>151</v>
      </c>
      <c r="E13" s="33">
        <f>E12+F13</f>
        <v>1462.7328649884259</v>
      </c>
      <c r="F13" s="22">
        <v>1.0416666666666666E-2</v>
      </c>
    </row>
    <row r="14" spans="1:6" x14ac:dyDescent="0.2">
      <c r="A14" s="6" t="s">
        <v>28</v>
      </c>
      <c r="B14" s="6" t="s">
        <v>141</v>
      </c>
      <c r="C14" s="36" t="s">
        <v>142</v>
      </c>
      <c r="D14" s="6" t="s">
        <v>143</v>
      </c>
      <c r="E14" s="33">
        <f>E12+F14</f>
        <v>1462.7293927662035</v>
      </c>
      <c r="F14" s="22">
        <v>6.9444444444444441E-3</v>
      </c>
    </row>
    <row r="15" spans="1:6" s="6" customFormat="1" x14ac:dyDescent="0.2">
      <c r="A15" s="6" t="s">
        <v>81</v>
      </c>
      <c r="B15" s="6" t="s">
        <v>128</v>
      </c>
      <c r="C15" s="40" t="s">
        <v>187</v>
      </c>
      <c r="D15" s="6" t="s">
        <v>144</v>
      </c>
      <c r="E15" s="22"/>
      <c r="F15" s="22"/>
    </row>
    <row r="16" spans="1:6" x14ac:dyDescent="0.2">
      <c r="A16" s="6" t="s">
        <v>81</v>
      </c>
      <c r="B16" s="6" t="s">
        <v>129</v>
      </c>
      <c r="C16" s="40" t="s">
        <v>188</v>
      </c>
      <c r="D16" s="6" t="s">
        <v>145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34C-3A12-D745-B59F-B2F20D1DD559}">
  <dimension ref="A1:F14"/>
  <sheetViews>
    <sheetView workbookViewId="0">
      <selection activeCell="E27" sqref="E27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70</v>
      </c>
      <c r="F1" s="34" t="s">
        <v>69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108</v>
      </c>
      <c r="D3" s="10" t="s">
        <v>14</v>
      </c>
      <c r="E3" s="20"/>
    </row>
    <row r="4" spans="1:6" ht="22" x14ac:dyDescent="0.2">
      <c r="B4" s="23" t="s">
        <v>3</v>
      </c>
      <c r="C4" s="8" t="s">
        <v>162</v>
      </c>
      <c r="D4" s="10" t="s">
        <v>4</v>
      </c>
      <c r="E4" s="20"/>
    </row>
    <row r="5" spans="1:6" ht="54" customHeight="1" x14ac:dyDescent="0.2">
      <c r="B5" s="9" t="s">
        <v>5</v>
      </c>
      <c r="C5" s="8" t="s">
        <v>43</v>
      </c>
      <c r="D5" s="10" t="s">
        <v>6</v>
      </c>
      <c r="E5" s="19"/>
    </row>
    <row r="6" spans="1:6" ht="22" x14ac:dyDescent="0.2">
      <c r="A6" s="6" t="s">
        <v>28</v>
      </c>
      <c r="B6" s="9" t="s">
        <v>15</v>
      </c>
      <c r="C6" s="29" t="s">
        <v>155</v>
      </c>
      <c r="D6" s="10" t="s">
        <v>16</v>
      </c>
    </row>
    <row r="7" spans="1:6" ht="22" x14ac:dyDescent="0.2">
      <c r="B7" s="9" t="s">
        <v>50</v>
      </c>
      <c r="C7" s="27" t="str">
        <f t="shared" ref="C7:C8" si="0">TEXT(E7,"HH:MM")</f>
        <v>15:45</v>
      </c>
      <c r="D7" s="10" t="s">
        <v>51</v>
      </c>
      <c r="E7" s="31">
        <f>Navettes!D7</f>
        <v>1462.65625</v>
      </c>
    </row>
    <row r="8" spans="1:6" ht="22" x14ac:dyDescent="0.2">
      <c r="B8" s="9" t="s">
        <v>52</v>
      </c>
      <c r="C8" s="27" t="str">
        <f t="shared" si="0"/>
        <v>16:20</v>
      </c>
      <c r="D8" s="10" t="s">
        <v>53</v>
      </c>
      <c r="E8" s="33">
        <f>E9-F8</f>
        <v>0.68055555555555558</v>
      </c>
      <c r="F8" s="22">
        <v>6.9444444444444441E-3</v>
      </c>
    </row>
    <row r="9" spans="1:6" ht="22" x14ac:dyDescent="0.2">
      <c r="A9" s="6" t="s">
        <v>30</v>
      </c>
      <c r="B9" s="26" t="s">
        <v>156</v>
      </c>
      <c r="C9" s="37" t="str">
        <f>TEXT(E9,"HH:MM")</f>
        <v>16:30</v>
      </c>
      <c r="D9" s="25" t="s">
        <v>157</v>
      </c>
      <c r="E9" s="32" t="str">
        <f>Navettes!B7</f>
        <v>16:30</v>
      </c>
    </row>
    <row r="10" spans="1:6" ht="22" x14ac:dyDescent="0.2">
      <c r="A10" s="6" t="s">
        <v>189</v>
      </c>
      <c r="B10" s="9" t="s">
        <v>158</v>
      </c>
      <c r="C10" s="27" t="str">
        <f>TEXT(E10,"HH:MM")</f>
        <v>19:15</v>
      </c>
      <c r="D10" s="10" t="s">
        <v>159</v>
      </c>
      <c r="E10" s="31">
        <f>Navettes!E7+F10</f>
        <v>1462.8027131828703</v>
      </c>
      <c r="F10" s="22">
        <v>0</v>
      </c>
    </row>
    <row r="11" spans="1:6" ht="22" x14ac:dyDescent="0.2">
      <c r="B11" s="9" t="s">
        <v>18</v>
      </c>
      <c r="C11" s="8" t="s">
        <v>160</v>
      </c>
      <c r="D11" s="10" t="s">
        <v>19</v>
      </c>
      <c r="E11" s="33">
        <f>E10+F11</f>
        <v>1462.8131298495371</v>
      </c>
      <c r="F11" s="22">
        <v>1.0416666666666666E-2</v>
      </c>
    </row>
    <row r="12" spans="1:6" x14ac:dyDescent="0.2">
      <c r="A12" s="6" t="s">
        <v>28</v>
      </c>
      <c r="B12" s="6" t="s">
        <v>9</v>
      </c>
      <c r="C12" s="36" t="s">
        <v>161</v>
      </c>
      <c r="D12" s="6" t="s">
        <v>10</v>
      </c>
      <c r="E12" s="33">
        <f>E10+F12</f>
        <v>1462.8096576273147</v>
      </c>
      <c r="F12" s="22">
        <v>6.9444444444444441E-3</v>
      </c>
    </row>
    <row r="13" spans="1:6" x14ac:dyDescent="0.2">
      <c r="C13" s="36"/>
    </row>
    <row r="14" spans="1:6" s="6" customFormat="1" x14ac:dyDescent="0.2">
      <c r="C14" s="36"/>
      <c r="E14" s="22"/>
      <c r="F14" s="22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094-158A-7B4D-9B20-1FDD57D4341A}">
  <dimension ref="A1:F16"/>
  <sheetViews>
    <sheetView tabSelected="1" topLeftCell="B1" workbookViewId="0">
      <selection activeCell="D29" sqref="D29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70</v>
      </c>
      <c r="F1" s="34" t="s">
        <v>69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163</v>
      </c>
      <c r="D3" s="10" t="s">
        <v>14</v>
      </c>
      <c r="E3" s="20"/>
    </row>
    <row r="4" spans="1:6" ht="22" x14ac:dyDescent="0.2">
      <c r="B4" s="23" t="s">
        <v>3</v>
      </c>
      <c r="C4" s="8" t="s">
        <v>173</v>
      </c>
      <c r="D4" s="10" t="s">
        <v>4</v>
      </c>
      <c r="E4" s="20"/>
    </row>
    <row r="5" spans="1:6" ht="44" x14ac:dyDescent="0.2">
      <c r="B5" s="9" t="s">
        <v>174</v>
      </c>
      <c r="C5" s="29" t="s">
        <v>186</v>
      </c>
      <c r="D5" s="10" t="s">
        <v>175</v>
      </c>
      <c r="E5" s="20"/>
    </row>
    <row r="6" spans="1:6" ht="22" x14ac:dyDescent="0.2">
      <c r="A6" s="6" t="s">
        <v>28</v>
      </c>
      <c r="B6" s="9" t="s">
        <v>15</v>
      </c>
      <c r="C6" s="29" t="s">
        <v>164</v>
      </c>
      <c r="D6" s="10" t="s">
        <v>16</v>
      </c>
      <c r="E6" s="20"/>
    </row>
    <row r="7" spans="1:6" ht="88" x14ac:dyDescent="0.2">
      <c r="B7" s="9" t="s">
        <v>66</v>
      </c>
      <c r="C7" s="27" t="str">
        <f t="shared" ref="C7" si="0">TEXT(E7,"HH:MM")</f>
        <v>11:20</v>
      </c>
      <c r="D7" s="10" t="s">
        <v>63</v>
      </c>
      <c r="E7" s="33">
        <f>E8-F7</f>
        <v>1462.4722222222224</v>
      </c>
      <c r="F7" s="22">
        <v>6.9444444444444441E-3</v>
      </c>
    </row>
    <row r="8" spans="1:6" ht="22" x14ac:dyDescent="0.2">
      <c r="A8" s="6" t="s">
        <v>81</v>
      </c>
      <c r="B8" s="9" t="s">
        <v>192</v>
      </c>
      <c r="C8" s="27" t="str">
        <f t="shared" ref="C8" si="1">TEXT(E8,"HH:MM")</f>
        <v>11:30</v>
      </c>
      <c r="D8" s="10" t="s">
        <v>193</v>
      </c>
      <c r="E8" s="31">
        <f>Navettes!C8</f>
        <v>1462.4791666666667</v>
      </c>
    </row>
    <row r="9" spans="1:6" ht="22" x14ac:dyDescent="0.2">
      <c r="B9" s="9" t="s">
        <v>50</v>
      </c>
      <c r="C9" s="27" t="str">
        <f>TEXT(E9,"HH:MM")</f>
        <v>13:15</v>
      </c>
      <c r="D9" s="10" t="s">
        <v>51</v>
      </c>
      <c r="E9" s="31">
        <f>Navettes!D8</f>
        <v>1462.5520833333333</v>
      </c>
    </row>
    <row r="10" spans="1:6" ht="22" x14ac:dyDescent="0.2">
      <c r="B10" s="9" t="s">
        <v>52</v>
      </c>
      <c r="C10" s="27" t="str">
        <f>TEXT(E10,"HH:MM")</f>
        <v>13:50</v>
      </c>
      <c r="D10" s="10" t="s">
        <v>53</v>
      </c>
      <c r="E10" s="33">
        <f>E11-F10</f>
        <v>0.57638888888888895</v>
      </c>
      <c r="F10" s="22">
        <v>6.9444444444444441E-3</v>
      </c>
    </row>
    <row r="11" spans="1:6" ht="22" x14ac:dyDescent="0.2">
      <c r="A11" s="6" t="s">
        <v>30</v>
      </c>
      <c r="B11" s="26" t="s">
        <v>190</v>
      </c>
      <c r="C11" s="37" t="str">
        <f>TEXT(E11,"HH:MM")</f>
        <v>14:00</v>
      </c>
      <c r="D11" s="25" t="s">
        <v>191</v>
      </c>
      <c r="E11" s="32" t="str">
        <f>Navettes!B8</f>
        <v>14:00</v>
      </c>
    </row>
    <row r="12" spans="1:6" ht="22" x14ac:dyDescent="0.2">
      <c r="A12" s="6" t="s">
        <v>189</v>
      </c>
      <c r="B12" s="6" t="s">
        <v>158</v>
      </c>
      <c r="C12" s="27" t="str">
        <f>TEXT(E12,"HH:MM")</f>
        <v>17:00</v>
      </c>
      <c r="D12" s="6" t="s">
        <v>159</v>
      </c>
      <c r="E12" s="31">
        <f>Navettes!E8+F12</f>
        <v>1462.7086401851852</v>
      </c>
      <c r="F12" s="22">
        <v>6.9444444444444447E-4</v>
      </c>
    </row>
    <row r="13" spans="1:6" x14ac:dyDescent="0.2">
      <c r="B13" s="6" t="s">
        <v>18</v>
      </c>
      <c r="C13" s="36" t="s">
        <v>165</v>
      </c>
      <c r="D13" s="6" t="s">
        <v>19</v>
      </c>
      <c r="E13" s="33">
        <f>E12+F13</f>
        <v>1462.7225290740741</v>
      </c>
      <c r="F13" s="22">
        <v>1.3888888888888888E-2</v>
      </c>
    </row>
    <row r="14" spans="1:6" x14ac:dyDescent="0.2">
      <c r="A14" s="6" t="s">
        <v>28</v>
      </c>
      <c r="B14" s="6" t="s">
        <v>9</v>
      </c>
      <c r="C14" s="36" t="s">
        <v>166</v>
      </c>
      <c r="D14" s="6" t="s">
        <v>10</v>
      </c>
      <c r="E14" s="33">
        <f>E12+F14</f>
        <v>1462.7155846296296</v>
      </c>
      <c r="F14" s="22">
        <v>6.9444444444444441E-3</v>
      </c>
    </row>
    <row r="15" spans="1:6" s="6" customFormat="1" x14ac:dyDescent="0.2">
      <c r="B15" s="6" t="s">
        <v>171</v>
      </c>
      <c r="C15" s="35" t="s">
        <v>167</v>
      </c>
      <c r="D15" s="6" t="s">
        <v>172</v>
      </c>
      <c r="E15" s="22"/>
      <c r="F15" s="22"/>
    </row>
    <row r="16" spans="1:6" x14ac:dyDescent="0.2">
      <c r="B16" s="6" t="s">
        <v>169</v>
      </c>
      <c r="C16" s="35" t="s">
        <v>168</v>
      </c>
      <c r="D16" s="6" t="s">
        <v>170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81B-CC05-284B-AFFC-89CD088CFCEE}">
  <dimension ref="A1:E10"/>
  <sheetViews>
    <sheetView workbookViewId="0">
      <selection activeCell="B13" sqref="B13"/>
    </sheetView>
  </sheetViews>
  <sheetFormatPr baseColWidth="10" defaultColWidth="25.83203125" defaultRowHeight="16" x14ac:dyDescent="0.2"/>
  <cols>
    <col min="1" max="1" width="25.83203125" style="5"/>
    <col min="2" max="2" width="55.83203125" style="5" customWidth="1"/>
    <col min="3" max="3" width="31.1640625" style="5" customWidth="1"/>
    <col min="4" max="4" width="63.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27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176</v>
      </c>
      <c r="D2" s="10" t="s">
        <v>2</v>
      </c>
      <c r="E2" s="3"/>
    </row>
    <row r="3" spans="1:5" ht="22" x14ac:dyDescent="0.2">
      <c r="A3" s="5" t="s">
        <v>28</v>
      </c>
      <c r="B3" s="9" t="s">
        <v>13</v>
      </c>
      <c r="C3" s="8" t="s">
        <v>177</v>
      </c>
      <c r="D3" s="10" t="s">
        <v>14</v>
      </c>
      <c r="E3" s="1"/>
    </row>
    <row r="4" spans="1:5" ht="22" x14ac:dyDescent="0.2">
      <c r="B4" s="9" t="s">
        <v>3</v>
      </c>
      <c r="C4" s="8" t="s">
        <v>178</v>
      </c>
      <c r="D4" s="10" t="s">
        <v>4</v>
      </c>
      <c r="E4" s="1"/>
    </row>
    <row r="5" spans="1:5" ht="22" x14ac:dyDescent="0.2">
      <c r="A5" s="5" t="s">
        <v>81</v>
      </c>
      <c r="B5" s="9" t="s">
        <v>179</v>
      </c>
      <c r="C5" s="29" t="s">
        <v>182</v>
      </c>
      <c r="D5" s="10" t="s">
        <v>180</v>
      </c>
      <c r="E5" s="3"/>
    </row>
    <row r="6" spans="1:5" ht="22" x14ac:dyDescent="0.2">
      <c r="B6" s="9" t="s">
        <v>85</v>
      </c>
      <c r="C6" s="29" t="s">
        <v>183</v>
      </c>
      <c r="D6" s="10" t="s">
        <v>181</v>
      </c>
      <c r="E6" s="4"/>
    </row>
    <row r="7" spans="1:5" x14ac:dyDescent="0.2">
      <c r="D7" s="1"/>
      <c r="E7" s="1"/>
    </row>
    <row r="8" spans="1:5" x14ac:dyDescent="0.2">
      <c r="D8" s="1"/>
      <c r="E8" s="3"/>
    </row>
    <row r="9" spans="1:5" x14ac:dyDescent="0.2">
      <c r="D9" s="1"/>
      <c r="E9" s="3"/>
    </row>
    <row r="10" spans="1:5" x14ac:dyDescent="0.2">
      <c r="D10" s="1"/>
      <c r="E10" s="3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4 E A A B Q S w M E F A A A C A g A 2 G t M V m O A e + u m A A A A 9 w A A A B I A A A B D b 2 5 m a W c v U G F j a 2 F n Z S 5 4 b W y F j 9 E K g j A Y h V 9 F d u 9 + t 6 B E f i f h b U I Q R L d j T h 3 p D J 3 p u 3 X R I / U K C W V 1 1 + U 5 f A e + 8 7 j d M Z m a 2 r v q r j e t j Q m j A f G 0 V W 1 u b B m T w R V + S B K B e 6 n O s t T e D N s + m n o T k 8 q 5 S w Q w j i M d V 7 T t S u B B w O C U 7 Q 6 q 0 o 3 0 j e 2 d t E q T z y r / v y I C j y 8 Z w S l j n K 5 D t q E c Y W k x M / Z L 8 F m Y B g g / J a Z D 7 Y Z O i 6 L z 0 y 3 C E h H e J 8 Q T U E s D B B Q A A A g I A N h r T F a L 9 L e Q e g E A A J Q C A A A T A A A A R m 9 y b X V s Y X M v U 2 V j d G l v b j E u b Y 2 R z 0 o D M R D G 7 w v 7 D i F e u h C 7 / s O L 9 F D a i k U Q Y S s e S i n p 7 t i G Z p N l M p F K 6 Q P p a / T F z L p L q + j B X D K Z b / j m N x M H O S l r W N b c 5 z d x F E d u J R E K N g S S S j v W Y x o o j l g 4 m f W Y Q 8 i M N j n o 7 r P F 9 c L a d e d W a e g O r C E w 5 D o 8 f X K A L l 2 g N 3 Y p P a 0 U Y D q 0 u S 9 r P V 1 6 V c D F 2 c V l C r V N O i Z l A K V C c N 2 N d h u e C G a 8 1 o I R e k h E 0 7 v F m W c r A A o I D c t 2 O i Y o e 7 x V u b h X p u j x r y I + 2 0 2 H k u S s d T j h I 3 N K + w 8 C x y q 0 p X c 8 + E z k I s A / h r c l u A N Z B P T O j 2 a C T V u 5 r 3 W W S y 3 R 9 W q 0 W X J w n r x V w E p b q B e 1 f z / a T l A a 9 2 K x H F j t S 1 N X u c 4 f H G K 7 5 S O S F X D B x o a u r 7 p 1 6 U 6 w L b 8 D j z A v o P o t l c r 8 F n Z H q L 6 n s F O W W 2 2 N C Y H z V Y W q 3 L / D t 8 k z 0 O H z G 7 6 a 7 e c k 4 s g V d l x J p D p q m B 7 k K x D B I c E y t T S S Q h R S b a 6 P q F 4 B + C 6 J I 2 X + A 3 b z C V B L A w Q U A A A I C A D Y a 0 x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N h r T F Z j g H v r p g A A A P c A A A A S A A A A A A A A A A A A A A C k A Q A A A A B D b 2 5 m a W c v U G F j a 2 F n Z S 5 4 b W x Q S w E C F A M U A A A I C A D Y a 0 x W i / S 3 k H o B A A C U A g A A E w A A A A A A A A A A A A A A p A H W A A A A R m 9 y b X V s Y X M v U 2 V j d G l v b j E u b V B L A Q I U A x Q A A A g I A N h r T F Y P y u m r p A A A A O k A A A A T A A A A A A A A A A A A A A C k A Y E C A A B b Q 2 9 u d G V u d F 9 U e X B l c 1 0 u e G 1 s U E s F B g A A A A A D A A M A w g A A A F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M A A A A A A A A s Q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R G V 0 Y W l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Z X R h a W x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z L T A y L T E y V D E 4 O j M w O j Q 4 L j g w M D k 3 M z B a I i A v P j x F b n R y e S B U e X B l P S J R d W V y e U l E I i B W Y W x 1 Z T 0 i c 2 U z M G V h Y j k x L T Y y Y z Y t N G I 3 N S 1 i Z W F j L T Y y M D A y Y 2 U 0 Z j c 2 N y I g L z 4 8 R W 5 0 c n k g V H l w Z T 0 i R m l s b E N v b H V t b l R 5 c G V z I i B W Y W x 1 Z T 0 i c 0 F 3 Q U F B Q U E 9 I i A v P j x F b n R y e S B U e X B l P S J G a W x s R X J y b 3 J D b 3 V u d C I g V m F s d W U 9 I m w w I i A v P j x F b n R y e S B U e X B l P S J G a W x s Q 2 9 s d W 1 u T m F t Z X M i I F Z h b H V l P S J z W y Z x d W 9 0 O 0 V 0 Y X B l J n F 1 b 3 Q 7 L C Z x d W 9 0 O 0 R l c G F y d C Z x d W 9 0 O y w m c X V v d D t I Z X V y Z V 9 O Y X Z l d H R l J n F 1 b 3 Q 7 L C Z x d W 9 0 O 0 h l d X J l I F N p Z 2 5 h d H V y Z S Z x d W 9 0 O y w m c X V v d D t I Z X V y Z U F y c m l 2 Z W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R h a W x z L 0 F 1 d G 9 S Z W 1 v d m V k Q 2 9 s d W 1 u c z E u e 0 V 0 Y X B l L D B 9 J n F 1 b 3 Q 7 L C Z x d W 9 0 O 1 N l Y 3 R p b 2 4 x L 0 R l d G F p b H M v Q X V 0 b 1 J l b W 9 2 Z W R D b 2 x 1 b W 5 z M S 5 7 R G V w Y X J 0 L D F 9 J n F 1 b 3 Q 7 L C Z x d W 9 0 O 1 N l Y 3 R p b 2 4 x L 0 R l d G F p b H M v Q X V 0 b 1 J l b W 9 2 Z W R D b 2 x 1 b W 5 z M S 5 7 S G V 1 c m V f T m F 2 Z X R 0 Z S w y f S Z x d W 9 0 O y w m c X V v d D t T Z W N 0 a W 9 u M S 9 E Z X R h a W x z L 0 F 1 d G 9 S Z W 1 v d m V k Q 2 9 s d W 1 u c z E u e 0 h l d X J l I F N p Z 2 5 h d H V y Z S w z f S Z x d W 9 0 O y w m c X V v d D t T Z W N 0 a W 9 u M S 9 E Z X R h a W x z L 0 F 1 d G 9 S Z W 1 v d m V k Q 2 9 s d W 1 u c z E u e 0 h l d X J l Q X J y a X Z l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Z X R h a W x z L 0 F 1 d G 9 S Z W 1 v d m V k Q 2 9 s d W 1 u c z E u e 0 V 0 Y X B l L D B 9 J n F 1 b 3 Q 7 L C Z x d W 9 0 O 1 N l Y 3 R p b 2 4 x L 0 R l d G F p b H M v Q X V 0 b 1 J l b W 9 2 Z W R D b 2 x 1 b W 5 z M S 5 7 R G V w Y X J 0 L D F 9 J n F 1 b 3 Q 7 L C Z x d W 9 0 O 1 N l Y 3 R p b 2 4 x L 0 R l d G F p b H M v Q X V 0 b 1 J l b W 9 2 Z W R D b 2 x 1 b W 5 z M S 5 7 S G V 1 c m V f T m F 2 Z X R 0 Z S w y f S Z x d W 9 0 O y w m c X V v d D t T Z W N 0 a W 9 u M S 9 E Z X R h a W x z L 0 F 1 d G 9 S Z W 1 v d m V k Q 2 9 s d W 1 u c z E u e 0 h l d X J l I F N p Z 2 5 h d H V y Z S w z f S Z x d W 9 0 O y w m c X V v d D t T Z W N 0 a W 9 u M S 9 E Z X R h a W x z L 0 F 1 d G 9 S Z W 1 v d m V k Q 2 9 s d W 1 u c z E u e 0 h l d X J l Q X J y a X Z l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a W x z L 0 R l d G F p b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a W x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a W x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a W x z L 0 F 1 d H J l c y U y M G N v b G 9 u b m V z J T I w c 3 V w c H J p b S V D M y V B O W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U f z 7 g 9 h e 6 X s w D Q Y J K o Z I h v c N A Q E B B Q A E g g I A d f j K m 1 4 t K b R 4 X J p 6 i D G Q u E g f H n X N e O k D n p E C t W O l E K c i U X V y m i Y 8 M h F Q o b r f P g P y R d g 7 l + s w n a Z q 0 m 4 G 3 Y m q V 0 h l 5 n D 7 O D k r X Z z t b T 7 Y A D H E a C c / 8 p O I x x M C i U k j D 6 t n u 4 Y L X K J g + j E L f 7 A X y R A W g S T 3 h 4 R 7 c 4 R T E b Y N h L V n j 4 9 R P 9 j 8 P K Q j 5 h q S u 2 3 9 a H I / T 7 h 3 P D 8 5 W D g i e n F P H L N J k l J y p R 4 R z n O d c L L 3 8 G 8 8 b C t C g 6 B 7 I + g y W f s n + U h J 9 m P L l p J 8 K E S d 8 6 o j G 3 o B R z n t A 6 W K 5 G N c / D Z 0 0 4 h 5 d k E z f 2 f Y j m K p l k J + M o U r Z / T L l v t o v T a c l + K U t o C 6 v D n y F r n l s O V W 1 n Q V 0 8 R L O R G E v 1 9 k e v Y e + 0 H y K 1 m H N b A W R I 9 I + u 3 Y G c D v 6 N j U J / 4 g f h L v X C 3 / g a l a H n + Z d C z l l 9 K H r 1 n a j S R Z z y k Z k T j v 1 F b v g o q T 3 o z M Y n Q m c w C H k d Z I R p + u w i m 5 2 i L Y X J t v P Y v d D o q n v 8 x w + V x T 5 9 0 7 l p j r r + T Y 9 p m n b I q 8 + m F w r H w o W g k 0 2 o v X p p E k f P X j l N T W F p 8 n y Y N o N B R U a q 2 8 z d a k M j t V D g 7 s c r s Z b N W P q B 4 l r w A a r / m J e k n b D u w m D X Z i G B X X Y I b F p i l 7 2 K s W c r t H A G k Q W V z z f T T z w X Y 4 V 7 C c Z L I s W D r I o t e x 9 V H X 7 0 z J z s I j j 4 w B p U l x q U + N + l b w J y U w f A Y J K o Z I h v c N A Q c B M B 0 G C W C G S A F l A w Q B K g Q Q c A O C u k + 0 R Y L + G + u 6 S w o b v 4 B Q + 3 Y u Z i n M h u + S Z T Q Z L V k L c H o n N S G A l S j i 1 e g J f O X 0 L M 6 G q G l i t 4 Y E x s r w G G / 4 m f 2 j Q u p X X / p 6 t J V N p N b U 0 x l s t X + S 2 P 1 O Q L e t A E l G S U h 5 L R U =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7</vt:i4>
      </vt:variant>
    </vt:vector>
  </HeadingPairs>
  <TitlesOfParts>
    <vt:vector size="17" baseType="lpstr">
      <vt:lpstr>DIM_AV</vt:lpstr>
      <vt:lpstr>LUN_AV</vt:lpstr>
      <vt:lpstr>MAR</vt:lpstr>
      <vt:lpstr>MER</vt:lpstr>
      <vt:lpstr>JEU</vt:lpstr>
      <vt:lpstr>VEN</vt:lpstr>
      <vt:lpstr>SAM</vt:lpstr>
      <vt:lpstr>DIM</vt:lpstr>
      <vt:lpstr>LUN_AP</vt:lpstr>
      <vt:lpstr>Navettes</vt:lpstr>
      <vt:lpstr>DIM!_Hlk482871934</vt:lpstr>
      <vt:lpstr>JEU!_Hlk482871934</vt:lpstr>
      <vt:lpstr>LUN_AV!_Hlk482871934</vt:lpstr>
      <vt:lpstr>MAR!_Hlk482871934</vt:lpstr>
      <vt:lpstr>MER!_Hlk482871934</vt:lpstr>
      <vt:lpstr>SAM!_Hlk482871934</vt:lpstr>
      <vt:lpstr>VEN!_Hlk482871934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2023-02-12T18:37:04Z</dcterms:modified>
</cp:coreProperties>
</file>