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CF9F8DB9-69F6-304C-8CBD-5412078F01F5}" xr6:coauthVersionLast="47" xr6:coauthVersionMax="47" xr10:uidLastSave="{00000000-0000-0000-0000-000000000000}"/>
  <bookViews>
    <workbookView xWindow="0" yWindow="500" windowWidth="33600" windowHeight="20500" activeTab="8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6" l="1"/>
  <c r="C12" i="16" s="1"/>
  <c r="E13" i="12"/>
  <c r="C13" i="12" s="1"/>
  <c r="E17" i="9"/>
  <c r="E16" i="9"/>
  <c r="E12" i="12"/>
  <c r="E11" i="12" s="1"/>
  <c r="C11" i="12" s="1"/>
  <c r="E8" i="13"/>
  <c r="E7" i="13"/>
  <c r="C7" i="13" s="1"/>
  <c r="E17" i="13"/>
  <c r="E19" i="13" s="1"/>
  <c r="E16" i="13"/>
  <c r="E12" i="14"/>
  <c r="E13" i="14" s="1"/>
  <c r="E11" i="14"/>
  <c r="E10" i="15"/>
  <c r="E11" i="15" s="1"/>
  <c r="E9" i="15"/>
  <c r="E8" i="15" s="1"/>
  <c r="C8" i="15" s="1"/>
  <c r="E8" i="16"/>
  <c r="E7" i="16" s="1"/>
  <c r="C7" i="16" s="1"/>
  <c r="E9" i="16"/>
  <c r="C9" i="16" s="1"/>
  <c r="E11" i="16"/>
  <c r="E10" i="16" s="1"/>
  <c r="C10" i="16" s="1"/>
  <c r="C8" i="16"/>
  <c r="E14" i="16"/>
  <c r="E13" i="16"/>
  <c r="E7" i="15"/>
  <c r="C7" i="15" s="1"/>
  <c r="E12" i="15"/>
  <c r="E8" i="14"/>
  <c r="C8" i="14" s="1"/>
  <c r="E9" i="14"/>
  <c r="C9" i="14"/>
  <c r="E10" i="14"/>
  <c r="C10" i="14" s="1"/>
  <c r="C12" i="14"/>
  <c r="C11" i="14"/>
  <c r="E9" i="13"/>
  <c r="C9" i="13" s="1"/>
  <c r="F9" i="13"/>
  <c r="C8" i="13"/>
  <c r="G2" i="13"/>
  <c r="E13" i="13"/>
  <c r="C13" i="13" s="1"/>
  <c r="E14" i="13"/>
  <c r="C14" i="13" s="1"/>
  <c r="E15" i="13"/>
  <c r="C15" i="13" s="1"/>
  <c r="C16" i="13"/>
  <c r="E6" i="13"/>
  <c r="C6" i="13" s="1"/>
  <c r="E5" i="13"/>
  <c r="C5" i="13" s="1"/>
  <c r="E9" i="12"/>
  <c r="E8" i="12" s="1"/>
  <c r="C8" i="12" s="1"/>
  <c r="E10" i="12"/>
  <c r="C10" i="12" s="1"/>
  <c r="C12" i="12"/>
  <c r="E15" i="12"/>
  <c r="E14" i="12"/>
  <c r="E19" i="9"/>
  <c r="E18" i="9"/>
  <c r="E14" i="9"/>
  <c r="C14" i="9" s="1"/>
  <c r="E12" i="9"/>
  <c r="E11" i="9" s="1"/>
  <c r="C11" i="9" s="1"/>
  <c r="C17" i="9"/>
  <c r="E15" i="9"/>
  <c r="C15" i="9" s="1"/>
  <c r="C16" i="9"/>
  <c r="C17" i="13" l="1"/>
  <c r="E18" i="13"/>
  <c r="E7" i="14"/>
  <c r="C7" i="14" s="1"/>
  <c r="C11" i="16"/>
  <c r="E14" i="14"/>
  <c r="C9" i="15"/>
  <c r="C9" i="12"/>
  <c r="E12" i="13"/>
  <c r="C12" i="13" s="1"/>
  <c r="C12" i="9"/>
  <c r="C10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<sst xmlns="http://schemas.openxmlformats.org/spreadsheetml/2006/main" count="428" uniqueCount="195">
  <si>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</si>
  <si>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</si>
  <si>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</si>
  <si>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</si>
  <si>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</si>
  <si>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</si>
  <si>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</si>
  <si>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</si>
  <si>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</si>
  <si>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</si>
  <si>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</si>
  <si>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</si>
  <si>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</si>
  <si>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</si>
  <si>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</si>
  <si>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</si>
  <si>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</si>
  <si>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</si>
  <si>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</si>
  <si>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</si>
  <si>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</si>
  <si>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</si>
  <si>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</si>
  <si>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</si>
  <si>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</si>
  <si>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</si>
  <si>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</si>
  <si>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</si>
  <si>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</si>
  <si>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</si>
  <si>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</si>
  <si>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</si>
  <si>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</si>
  <si>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</si>
  <si>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</si>
  <si>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</si>
  <si>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</si>
  <si>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</si>
  <si>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</si>
  <si>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</si>
  <si>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</si>
  <si>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</si>
  <si>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</si>
  <si>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</si>
  <si>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</si>
  <si>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</si>
  <si>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</si>
  <si>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</si>
  <si>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</si>
  <si>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</si>
  <si>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</si>
  <si>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</si>
  <si>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</si>
  <si>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</si>
  <si>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</si>
  <si>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8:00 - 16:30&lt;br/&gt;19:00 - 23:00</t>
  </si>
  <si>
    <t>8:00 - 16:00&lt;br/&gt;20:00 - 22:00</t>
  </si>
  <si>
    <t>15:00 - 1:00am</t>
  </si>
  <si>
    <t>9:00 - 23:00</t>
  </si>
  <si>
    <t>12:00 - 22:00</t>
  </si>
  <si>
    <t>19:00 - 21:30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</si>
  <si>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</si>
  <si>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</si>
  <si>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</si>
  <si>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</si>
  <si>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</si>
  <si>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</si>
  <si>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</si>
  <si>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</si>
  <si>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</si>
  <si>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</si>
  <si>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</si>
  <si>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</si>
  <si>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</si>
  <si>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</si>
  <si>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</si>
  <si>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</si>
  <si>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</si>
  <si>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</si>
  <si>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</si>
  <si>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</si>
  <si>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</si>
  <si>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</si>
  <si>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</si>
  <si>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</si>
  <si>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</si>
  <si>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</si>
  <si>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</si>
  <si>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</si>
  <si>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</si>
  <si>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</si>
  <si>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</si>
  <si>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</si>
  <si>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</si>
  <si>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</si>
  <si>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</si>
  <si>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</si>
  <si>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</si>
  <si>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</si>
  <si>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</si>
  <si>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</si>
  <si>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</si>
  <si>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</si>
  <si>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</si>
  <si>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</si>
  <si>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</si>
  <si>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</si>
  <si>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</si>
  <si>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</si>
  <si>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</si>
  <si>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</si>
  <si>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</si>
  <si>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</si>
  <si>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</si>
  <si>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</si>
  <si>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</si>
  <si>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</si>
  <si>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</si>
  <si>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</si>
  <si>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</si>
  <si>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</si>
  <si>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</si>
  <si>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</si>
  <si>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</si>
  <si>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</si>
  <si>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</si>
  <si>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</si>
  <si>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</si>
  <si>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</si>
  <si>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</si>
  <si>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</si>
  <si>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</si>
  <si>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8:00 - 14:00&lt;br/&gt;17:00 - 22:00</t>
  </si>
  <si>
    <t>Randonnée des Directeurs Sportifs &lt;br/&gt;(80 km, selon la météo).</t>
  </si>
  <si>
    <t>Team managers ride &lt;br/&gt;(80 km, weather-permitting)</t>
  </si>
  <si>
    <t>5:00 -10:00</t>
  </si>
  <si>
    <t>7:30 -12:00</t>
  </si>
  <si>
    <t>Check-out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</si>
  <si>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</si>
  <si>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</si>
  <si>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</si>
  <si>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</si>
  <si>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</si>
  <si>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</si>
  <si>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</si>
  <si>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</si>
  <si>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</si>
  <si>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</si>
  <si>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</si>
  <si>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</si>
  <si>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</si>
  <si>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</si>
  <si>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</si>
  <si>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</si>
  <si>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</si>
  <si>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</si>
  <si>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</si>
  <si>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</si>
  <si>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</si>
  <si>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</si>
  <si>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</si>
  <si>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</si>
  <si>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</si>
  <si>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</si>
  <si>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</si>
  <si>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</si>
  <si>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</si>
  <si>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</si>
  <si>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</si>
  <si>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20:00 - 22:00</t>
  </si>
  <si>
    <t>Cocktail d’ouverture&lt;br/&gt;Temple de la Renommée&lt;br/&gt;Théâtre des Eskers</t>
  </si>
  <si>
    <t>Opening Cocktail&lt;br/&gt;Hall of Fame&lt;br/&gt;Théâtre des Eskers</t>
  </si>
  <si>
    <t>Réunion obligatoire des directeurs sportifs&lt;br/&gt;Challenge Sprint Abitibi&lt;br/&gt;Local : xxxxx</t>
  </si>
  <si>
    <t>Mandatory team managers meeting&lt;br/&gt;Challenge Sprint Abitibi&lt;br/&gt;Local : xxxxx</t>
  </si>
  <si>
    <t>Licence checks&lt;br/&gt;Tour de l’Abitibi&lt;br/&gt;Local : xxxxx</t>
  </si>
  <si>
    <t>Vérification des licences&lt;br/&gt;Tour de l’Abitibi&lt;br/&gt;Local : xxxxx</t>
  </si>
  <si>
    <t>Formation de conduite en &lt;br/&gt;caravane pour les bénévoles &lt;br/&gt;Local xxxxx</t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</si>
  <si>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xxxxx</t>
    </r>
  </si>
  <si>
    <t>Mandatory team managers meeting&lt;br/&gt;xxxxx</t>
  </si>
  <si>
    <t>Mandatory team car drivers meeting &lt;br/&gt;xxxxx</t>
  </si>
  <si>
    <t>Réunion obligatoire des directeurs sportifs&lt;br/&gt;Local xxxxx</t>
  </si>
  <si>
    <t>Réunion obligatoire des chauffeurs &lt;br/&gt;de voitures d’équipes &lt;br/&gt;Local xxxxx</t>
  </si>
  <si>
    <t>Réunion obligatoire des directeurs sportifs – CLMI&lt;br/&gt;Local xxxxx</t>
  </si>
  <si>
    <t>Pré-vérification des vélos de CLMI&lt;br/&gt;xxxxx</t>
  </si>
  <si>
    <t>Mandatory team managers meeting- ITT &lt;br/&gt;xxxxx</t>
  </si>
  <si>
    <t>ITT bikes pre-check&lt;br/&gt;xxxxx</t>
  </si>
  <si>
    <t>Cocktail de fermeture&lt;br/&gt;xxxxx</t>
  </si>
  <si>
    <t>Closing cocktail&lt;br/&gt;xxxxx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</si>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</sst>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57</v>
      </c>
      <c r="D2" s="10" t="s">
        <v>2</v>
      </c>
      <c r="E2" s="3"/>
    </row>
    <row r="3" spans="1:5" ht="22" x14ac:dyDescent="0.2">
      <c r="B3" s="9" t="s">
        <v>3</v>
      </c>
      <c r="C3" s="8" t="s">
        <v>58</v>
      </c>
      <c r="D3" s="10" t="s">
        <v>4</v>
      </c>
      <c r="E3" s="1"/>
    </row>
    <row r="4" spans="1:5" ht="22" x14ac:dyDescent="0.2">
      <c r="B4" s="9" t="s">
        <v>5</v>
      </c>
      <c r="C4" s="8" t="s">
        <v>58</v>
      </c>
      <c r="D4" s="10" t="s">
        <v>6</v>
      </c>
      <c r="E4" s="1"/>
    </row>
    <row r="5" spans="1:5" ht="22" x14ac:dyDescent="0.2">
      <c r="B5" s="9" t="s">
        <v>7</v>
      </c>
      <c r="C5" s="8" t="s">
        <v>59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60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/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62</v>
      </c>
      <c r="B1" t="s">
        <v>149</v>
      </c>
      <c r="C1" s="42" t="s">
        <v>64</v>
      </c>
      <c r="D1" s="42" t="s">
        <v>65</v>
      </c>
      <c r="E1" t="s">
        <v>150</v>
      </c>
    </row>
    <row r="2" spans="1:5" x14ac:dyDescent="0.2">
      <c r="A2">
        <v>1</v>
      </c>
      <c r="B2" t="s">
        <v>67</v>
      </c>
      <c r="C2" s="42">
        <v>1462.59375</v>
      </c>
      <c r="D2" s="42">
        <v>1462.6666666666667</v>
      </c>
      <c r="E2" s="42">
        <v>1462.8112689351851</v>
      </c>
    </row>
    <row r="3" spans="1:5" x14ac:dyDescent="0.2">
      <c r="A3">
        <v>2</v>
      </c>
      <c r="B3" t="s">
        <v>66</v>
      </c>
      <c r="C3" s="42">
        <v>1462.5520833333333</v>
      </c>
      <c r="D3" s="42">
        <v>1462.6458333333333</v>
      </c>
      <c r="E3" s="42">
        <v>1462.8007575810186</v>
      </c>
    </row>
    <row r="4" spans="1:5" x14ac:dyDescent="0.2">
      <c r="A4">
        <v>3</v>
      </c>
      <c r="B4" t="s">
        <v>151</v>
      </c>
      <c r="C4" s="42">
        <v>1462.3854166666667</v>
      </c>
      <c r="D4" s="42">
        <v>1462.3854166666667</v>
      </c>
      <c r="E4" s="42">
        <v>1462.4048913078705</v>
      </c>
    </row>
    <row r="5" spans="1:5" x14ac:dyDescent="0.2">
      <c r="A5">
        <v>4</v>
      </c>
      <c r="B5" t="s">
        <v>68</v>
      </c>
      <c r="C5" s="42">
        <v>1462.65625</v>
      </c>
      <c r="D5" s="42">
        <v>1462.7291666666667</v>
      </c>
      <c r="E5" s="42">
        <v>1462.8142210185185</v>
      </c>
    </row>
    <row r="6" spans="1:5" x14ac:dyDescent="0.2">
      <c r="A6">
        <v>5</v>
      </c>
      <c r="B6" t="s">
        <v>152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20</v>
      </c>
      <c r="C7" s="42">
        <v>1462.6354166666667</v>
      </c>
      <c r="D7" s="42">
        <v>1462.65625</v>
      </c>
      <c r="E7" s="42">
        <v>1462.8000946990742</v>
      </c>
    </row>
    <row r="8" spans="1:5" x14ac:dyDescent="0.2">
      <c r="A8">
        <v>7</v>
      </c>
      <c r="B8" t="s">
        <v>152</v>
      </c>
      <c r="C8" s="42">
        <v>1462.4791666666667</v>
      </c>
      <c r="D8" s="42">
        <v>1462.5520833333333</v>
      </c>
      <c r="E8" s="42">
        <v>1462.700284085648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69</v>
      </c>
    </row>
    <row r="20" spans="1:1" x14ac:dyDescent="0.2">
      <c r="A20" s="30" t="s">
        <v>70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B10" sqref="B10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55</v>
      </c>
      <c r="D4" s="13" t="s">
        <v>4</v>
      </c>
      <c r="E4" s="1"/>
    </row>
    <row r="5" spans="1:5" ht="22" x14ac:dyDescent="0.2">
      <c r="B5" s="12" t="s">
        <v>5</v>
      </c>
      <c r="C5" s="8" t="s">
        <v>56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172</v>
      </c>
      <c r="C8" s="8" t="s">
        <v>25</v>
      </c>
      <c r="D8" s="13" t="s">
        <v>173</v>
      </c>
      <c r="E8" s="3"/>
    </row>
    <row r="9" spans="1:5" ht="57" x14ac:dyDescent="0.2">
      <c r="A9" s="5" t="s">
        <v>23</v>
      </c>
      <c r="B9" s="12" t="s">
        <v>175</v>
      </c>
      <c r="C9" s="8" t="s">
        <v>26</v>
      </c>
      <c r="D9" s="13" t="s">
        <v>174</v>
      </c>
      <c r="E9" s="3"/>
    </row>
    <row r="10" spans="1:5" ht="152" x14ac:dyDescent="0.2">
      <c r="B10" s="12" t="s">
        <v>29</v>
      </c>
      <c r="C10" s="8" t="s">
        <v>166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167</v>
      </c>
      <c r="D11" s="13" t="s">
        <v>17</v>
      </c>
    </row>
    <row r="12" spans="1:5" ht="22" x14ac:dyDescent="0.2">
      <c r="B12" s="12" t="s">
        <v>18</v>
      </c>
      <c r="C12" s="8" t="s">
        <v>168</v>
      </c>
      <c r="D12" s="13" t="s">
        <v>19</v>
      </c>
    </row>
    <row r="13" spans="1:5" ht="95" x14ac:dyDescent="0.2">
      <c r="B13" s="12" t="s">
        <v>170</v>
      </c>
      <c r="C13" s="29" t="s">
        <v>91</v>
      </c>
      <c r="D13" s="13" t="s">
        <v>171</v>
      </c>
    </row>
    <row r="14" spans="1:5" ht="22" x14ac:dyDescent="0.2">
      <c r="A14" s="5" t="s">
        <v>22</v>
      </c>
      <c r="B14" s="12" t="s">
        <v>9</v>
      </c>
      <c r="C14" s="8" t="s">
        <v>169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workbookViewId="0">
      <selection activeCell="C19" sqref="C1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50</v>
      </c>
      <c r="D4" s="24" t="s">
        <v>4</v>
      </c>
      <c r="E4" s="20"/>
    </row>
    <row r="5" spans="1:6" ht="44" x14ac:dyDescent="0.2">
      <c r="A5" s="6" t="s">
        <v>23</v>
      </c>
      <c r="B5" s="9" t="s">
        <v>176</v>
      </c>
      <c r="C5" s="8" t="s">
        <v>33</v>
      </c>
      <c r="D5" s="10" t="s">
        <v>177</v>
      </c>
      <c r="E5" s="21"/>
    </row>
    <row r="6" spans="1:6" ht="22" x14ac:dyDescent="0.2">
      <c r="B6" s="9" t="s">
        <v>34</v>
      </c>
      <c r="C6" s="8" t="s">
        <v>35</v>
      </c>
      <c r="D6" s="10" t="s">
        <v>36</v>
      </c>
      <c r="E6" s="20"/>
    </row>
    <row r="7" spans="1:6" ht="54" customHeight="1" x14ac:dyDescent="0.2">
      <c r="A7" s="6" t="s">
        <v>23</v>
      </c>
      <c r="B7" s="17" t="s">
        <v>180</v>
      </c>
      <c r="C7" s="8" t="s">
        <v>38</v>
      </c>
      <c r="D7" s="25" t="s">
        <v>178</v>
      </c>
      <c r="E7" s="19"/>
    </row>
    <row r="8" spans="1:6" ht="22" x14ac:dyDescent="0.2">
      <c r="B8" s="9" t="s">
        <v>5</v>
      </c>
      <c r="C8" s="8" t="s">
        <v>37</v>
      </c>
      <c r="D8" s="10" t="s">
        <v>6</v>
      </c>
      <c r="E8" s="19"/>
    </row>
    <row r="9" spans="1:6" ht="66" x14ac:dyDescent="0.2">
      <c r="A9" s="6" t="s">
        <v>23</v>
      </c>
      <c r="B9" s="26" t="s">
        <v>181</v>
      </c>
      <c r="C9" s="8" t="s">
        <v>39</v>
      </c>
      <c r="D9" s="25" t="s">
        <v>179</v>
      </c>
    </row>
    <row r="10" spans="1:6" ht="22" x14ac:dyDescent="0.2">
      <c r="A10" s="6" t="s">
        <v>22</v>
      </c>
      <c r="B10" s="9" t="s">
        <v>15</v>
      </c>
      <c r="C10" s="8" t="s">
        <v>40</v>
      </c>
      <c r="D10" s="10" t="s">
        <v>16</v>
      </c>
    </row>
    <row r="11" spans="1:6" ht="88" x14ac:dyDescent="0.2">
      <c r="B11" s="9" t="s">
        <v>52</v>
      </c>
      <c r="C11" s="27" t="str">
        <f>TEXT(E11,"HH:MM")</f>
        <v>14:05</v>
      </c>
      <c r="D11" s="10" t="s">
        <v>51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61</v>
      </c>
      <c r="B12" s="9" t="s">
        <v>153</v>
      </c>
      <c r="C12" s="27" t="str">
        <f>TEXT(E12,"HH:MM")</f>
        <v>14:15</v>
      </c>
      <c r="D12" s="10" t="s">
        <v>154</v>
      </c>
      <c r="E12" s="31">
        <f>Navettes!C2</f>
        <v>1462.59375</v>
      </c>
    </row>
    <row r="13" spans="1:6" ht="44" x14ac:dyDescent="0.2">
      <c r="A13" s="6" t="s">
        <v>23</v>
      </c>
      <c r="B13" s="9" t="s">
        <v>155</v>
      </c>
      <c r="C13" s="8" t="s">
        <v>43</v>
      </c>
      <c r="D13" s="10" t="s">
        <v>156</v>
      </c>
    </row>
    <row r="14" spans="1:6" ht="22" x14ac:dyDescent="0.2">
      <c r="B14" s="9" t="s">
        <v>44</v>
      </c>
      <c r="C14" s="27" t="str">
        <f t="shared" ref="C14:C15" si="0">TEXT(E14,"HH:MM")</f>
        <v>16:00</v>
      </c>
      <c r="D14" s="10" t="s">
        <v>45</v>
      </c>
      <c r="E14" s="31">
        <f>Navettes!D2</f>
        <v>1462.6666666666667</v>
      </c>
    </row>
    <row r="15" spans="1:6" ht="22" x14ac:dyDescent="0.2">
      <c r="B15" s="9" t="s">
        <v>46</v>
      </c>
      <c r="C15" s="27" t="str">
        <f t="shared" si="0"/>
        <v>16:35</v>
      </c>
      <c r="D15" s="10" t="s">
        <v>47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24</v>
      </c>
      <c r="B16" s="26" t="s">
        <v>157</v>
      </c>
      <c r="C16" s="27" t="str">
        <f>TEXT(E16,"HH:MM")</f>
        <v>16:45</v>
      </c>
      <c r="D16" s="25" t="s">
        <v>158</v>
      </c>
      <c r="E16" s="32" t="str">
        <f>Navettes!B2</f>
        <v>16:45</v>
      </c>
    </row>
    <row r="17" spans="1:6" ht="22" x14ac:dyDescent="0.2">
      <c r="A17" s="6" t="s">
        <v>144</v>
      </c>
      <c r="B17" s="9" t="s">
        <v>48</v>
      </c>
      <c r="C17" s="27" t="str">
        <f>TEXT(E17,"HH:MM")</f>
        <v>19:27</v>
      </c>
      <c r="D17" s="10" t="s">
        <v>49</v>
      </c>
      <c r="E17" s="31">
        <f>Navettes!E2-F17</f>
        <v>1462.8105744907407</v>
      </c>
      <c r="F17" s="22">
        <v>6.9444444444444447E-4</v>
      </c>
    </row>
    <row r="18" spans="1:6" ht="22" x14ac:dyDescent="0.2">
      <c r="B18" s="9" t="s">
        <v>18</v>
      </c>
      <c r="C18" s="8" t="s">
        <v>89</v>
      </c>
      <c r="D18" s="10" t="s">
        <v>19</v>
      </c>
      <c r="E18" s="33">
        <f>E17+F18</f>
        <v>1462.8244633796296</v>
      </c>
      <c r="F18" s="22">
        <v>1.3888888888888888E-2</v>
      </c>
    </row>
    <row r="19" spans="1:6" ht="22" x14ac:dyDescent="0.2">
      <c r="A19" s="6" t="s">
        <v>22</v>
      </c>
      <c r="B19" s="9" t="s">
        <v>9</v>
      </c>
      <c r="C19" s="8" t="s">
        <v>161</v>
      </c>
      <c r="D19" s="10" t="s">
        <v>10</v>
      </c>
      <c r="E19" s="33">
        <f>E17+F19</f>
        <v>1462.817518935185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D7" sqref="D7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74</v>
      </c>
      <c r="D4" s="24" t="s">
        <v>4</v>
      </c>
      <c r="E4" s="20"/>
    </row>
    <row r="5" spans="1:6" ht="44" x14ac:dyDescent="0.2">
      <c r="A5" s="6" t="s">
        <v>23</v>
      </c>
      <c r="B5" s="9" t="s">
        <v>182</v>
      </c>
      <c r="C5" s="8" t="s">
        <v>71</v>
      </c>
      <c r="D5" s="10" t="s">
        <v>184</v>
      </c>
      <c r="E5" s="20"/>
    </row>
    <row r="6" spans="1:6" ht="54" customHeight="1" x14ac:dyDescent="0.2">
      <c r="B6" s="17" t="s">
        <v>183</v>
      </c>
      <c r="C6" s="8" t="s">
        <v>72</v>
      </c>
      <c r="D6" s="25" t="s">
        <v>185</v>
      </c>
      <c r="E6" s="19"/>
    </row>
    <row r="7" spans="1:6" ht="22" x14ac:dyDescent="0.2">
      <c r="A7" s="6" t="s">
        <v>22</v>
      </c>
      <c r="B7" s="26" t="s">
        <v>15</v>
      </c>
      <c r="C7" s="8" t="s">
        <v>73</v>
      </c>
      <c r="D7" s="25" t="s">
        <v>16</v>
      </c>
    </row>
    <row r="8" spans="1:6" ht="88" x14ac:dyDescent="0.2">
      <c r="B8" s="9" t="s">
        <v>52</v>
      </c>
      <c r="C8" s="27" t="str">
        <f t="shared" ref="C8:C12" si="0">TEXT(E8,"HH:MM")</f>
        <v>13:05</v>
      </c>
      <c r="D8" s="10" t="s">
        <v>51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61</v>
      </c>
      <c r="B9" s="9" t="s">
        <v>41</v>
      </c>
      <c r="C9" s="27" t="str">
        <f t="shared" si="0"/>
        <v>13:15</v>
      </c>
      <c r="D9" s="10" t="s">
        <v>42</v>
      </c>
      <c r="E9" s="31">
        <f>Navettes!C3</f>
        <v>1462.5520833333333</v>
      </c>
    </row>
    <row r="10" spans="1:6" ht="22" x14ac:dyDescent="0.2">
      <c r="B10" s="9" t="s">
        <v>44</v>
      </c>
      <c r="C10" s="27" t="str">
        <f t="shared" si="0"/>
        <v>15:30</v>
      </c>
      <c r="D10" s="10" t="s">
        <v>45</v>
      </c>
      <c r="E10" s="31">
        <f>Navettes!D3</f>
        <v>1462.6458333333333</v>
      </c>
    </row>
    <row r="11" spans="1:6" ht="22" x14ac:dyDescent="0.2">
      <c r="B11" s="9" t="s">
        <v>46</v>
      </c>
      <c r="C11" s="27" t="str">
        <f t="shared" si="0"/>
        <v>16:05</v>
      </c>
      <c r="D11" s="10" t="s">
        <v>47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24</v>
      </c>
      <c r="B12" s="26" t="s">
        <v>159</v>
      </c>
      <c r="C12" s="27" t="str">
        <f t="shared" si="0"/>
        <v>16:15</v>
      </c>
      <c r="D12" s="25" t="s">
        <v>160</v>
      </c>
      <c r="E12" s="32" t="str">
        <f>Navettes!B3</f>
        <v>16:15</v>
      </c>
    </row>
    <row r="13" spans="1:6" ht="22" x14ac:dyDescent="0.2">
      <c r="A13" s="6" t="s">
        <v>144</v>
      </c>
      <c r="B13" s="9" t="s">
        <v>48</v>
      </c>
      <c r="C13" s="27" t="str">
        <f>TEXT(E13,"HH:MM")</f>
        <v>19:15</v>
      </c>
      <c r="D13" s="10" t="s">
        <v>49</v>
      </c>
      <c r="E13" s="31">
        <f>Navettes!E3+F13</f>
        <v>1462.8021464699075</v>
      </c>
      <c r="F13" s="22">
        <v>1.3888888888888889E-3</v>
      </c>
    </row>
    <row r="14" spans="1:6" ht="22" x14ac:dyDescent="0.2">
      <c r="B14" s="9" t="s">
        <v>18</v>
      </c>
      <c r="C14" s="8" t="s">
        <v>162</v>
      </c>
      <c r="D14" s="10" t="s">
        <v>19</v>
      </c>
      <c r="E14" s="33">
        <f>E13+F14</f>
        <v>1462.8160353587964</v>
      </c>
      <c r="F14" s="22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161</v>
      </c>
      <c r="D15" s="10" t="s">
        <v>10</v>
      </c>
      <c r="E15" s="33">
        <f>E13+F15</f>
        <v>1462.8090909143518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D11" sqref="D1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  <c r="G1" s="5" t="s">
        <v>101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22</v>
      </c>
      <c r="B3" s="9" t="s">
        <v>13</v>
      </c>
      <c r="C3" s="8" t="s">
        <v>164</v>
      </c>
      <c r="D3" s="10" t="s">
        <v>14</v>
      </c>
      <c r="E3" s="20"/>
    </row>
    <row r="4" spans="1:7" ht="22" x14ac:dyDescent="0.2">
      <c r="B4" s="23" t="s">
        <v>3</v>
      </c>
      <c r="C4" s="8" t="s">
        <v>97</v>
      </c>
      <c r="D4" s="24" t="s">
        <v>4</v>
      </c>
      <c r="E4" s="20"/>
    </row>
    <row r="5" spans="1:7" ht="22" x14ac:dyDescent="0.2">
      <c r="B5" s="26" t="s">
        <v>98</v>
      </c>
      <c r="C5" s="27" t="str">
        <f t="shared" ref="C5:C6" si="0">TEXT(E5,"HH:MM")</f>
        <v>09:05</v>
      </c>
      <c r="D5" s="25" t="s">
        <v>75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46</v>
      </c>
      <c r="C6" s="27" t="str">
        <f t="shared" si="0"/>
        <v>09:15</v>
      </c>
      <c r="D6" s="10" t="s">
        <v>47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24</v>
      </c>
      <c r="B7" s="26" t="s">
        <v>76</v>
      </c>
      <c r="C7" s="37" t="str">
        <f>TEXT(E7,"HH:MM")</f>
        <v>09:30</v>
      </c>
      <c r="D7" s="25" t="s">
        <v>77</v>
      </c>
      <c r="E7" s="38" t="str">
        <f>Navettes!B4</f>
        <v>09:30</v>
      </c>
      <c r="F7" s="34"/>
    </row>
    <row r="8" spans="1:7" ht="22" x14ac:dyDescent="0.2">
      <c r="A8" s="6" t="s">
        <v>144</v>
      </c>
      <c r="B8" s="9" t="s">
        <v>78</v>
      </c>
      <c r="C8" s="27" t="str">
        <f>TEXT(E8,"HH:MM")</f>
        <v>09:43</v>
      </c>
      <c r="D8" s="10" t="s">
        <v>80</v>
      </c>
      <c r="E8" s="38">
        <f>Navettes!E4</f>
        <v>1462.4048913078705</v>
      </c>
    </row>
    <row r="9" spans="1:7" ht="22" x14ac:dyDescent="0.2">
      <c r="A9" s="6" t="s">
        <v>144</v>
      </c>
      <c r="B9" s="9" t="s">
        <v>79</v>
      </c>
      <c r="C9" s="27" t="str">
        <f>TEXT(E9,"HH:MM")</f>
        <v>11:53</v>
      </c>
      <c r="D9" s="10" t="s">
        <v>81</v>
      </c>
      <c r="E9" s="33">
        <f>E8+F9</f>
        <v>1462.4951690856483</v>
      </c>
      <c r="F9" s="22">
        <f>(G2+10)/(24*60)</f>
        <v>9.0277777777777776E-2</v>
      </c>
    </row>
    <row r="10" spans="1:7" ht="44" x14ac:dyDescent="0.2">
      <c r="B10" s="26" t="s">
        <v>99</v>
      </c>
      <c r="C10" s="29" t="s">
        <v>82</v>
      </c>
      <c r="D10" s="25" t="s">
        <v>100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52</v>
      </c>
      <c r="C12" s="27" t="str">
        <f>TEXT(E12,"HH:MM")</f>
        <v>15:35</v>
      </c>
      <c r="D12" s="10" t="s">
        <v>51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61</v>
      </c>
      <c r="B13" s="6" t="s">
        <v>83</v>
      </c>
      <c r="C13" s="27" t="str">
        <f t="shared" ref="C13:C17" si="1">TEXT(E13,"HH:MM")</f>
        <v>15:45</v>
      </c>
      <c r="D13" s="6" t="s">
        <v>84</v>
      </c>
      <c r="E13" s="31">
        <f>Navettes!C5</f>
        <v>1462.65625</v>
      </c>
      <c r="F13" s="22"/>
    </row>
    <row r="14" spans="1:7" ht="22" x14ac:dyDescent="0.2">
      <c r="B14" s="6" t="s">
        <v>44</v>
      </c>
      <c r="C14" s="27" t="str">
        <f t="shared" si="1"/>
        <v>17:30</v>
      </c>
      <c r="D14" s="6" t="s">
        <v>45</v>
      </c>
      <c r="E14" s="31">
        <f>Navettes!D5</f>
        <v>1462.7291666666667</v>
      </c>
    </row>
    <row r="15" spans="1:7" ht="22" x14ac:dyDescent="0.2">
      <c r="B15" s="6" t="s">
        <v>46</v>
      </c>
      <c r="C15" s="27" t="str">
        <f t="shared" si="1"/>
        <v>18:05</v>
      </c>
      <c r="D15" s="6" t="s">
        <v>47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24</v>
      </c>
      <c r="B16" s="7" t="s">
        <v>85</v>
      </c>
      <c r="C16" s="37" t="str">
        <f t="shared" si="1"/>
        <v>18:15</v>
      </c>
      <c r="D16" s="7" t="s">
        <v>86</v>
      </c>
      <c r="E16" s="32" t="str">
        <f>Navettes!B5</f>
        <v>18:15</v>
      </c>
    </row>
    <row r="17" spans="1:6" s="15" customFormat="1" ht="22" x14ac:dyDescent="0.2">
      <c r="A17" s="6" t="s">
        <v>144</v>
      </c>
      <c r="B17" s="6" t="s">
        <v>87</v>
      </c>
      <c r="C17" s="27" t="str">
        <f t="shared" si="1"/>
        <v>19:30</v>
      </c>
      <c r="D17" s="6" t="s">
        <v>88</v>
      </c>
      <c r="E17" s="31">
        <f>Navettes!E5-F17</f>
        <v>1462.8128321296297</v>
      </c>
      <c r="F17" s="22">
        <v>1.3888888888888889E-3</v>
      </c>
    </row>
    <row r="18" spans="1:6" x14ac:dyDescent="0.2">
      <c r="B18" s="6" t="s">
        <v>18</v>
      </c>
      <c r="C18" s="35" t="s">
        <v>89</v>
      </c>
      <c r="D18" s="6" t="s">
        <v>19</v>
      </c>
      <c r="E18" s="33">
        <f>E17+F18</f>
        <v>1462.8267210185186</v>
      </c>
      <c r="F18" s="22">
        <v>1.3888888888888888E-2</v>
      </c>
    </row>
    <row r="19" spans="1:6" x14ac:dyDescent="0.2">
      <c r="A19" s="6" t="s">
        <v>22</v>
      </c>
      <c r="B19" s="6" t="s">
        <v>90</v>
      </c>
      <c r="C19" s="35" t="s">
        <v>91</v>
      </c>
      <c r="D19" s="6" t="s">
        <v>92</v>
      </c>
      <c r="E19" s="33">
        <f>E17+F19</f>
        <v>1462.819776574074</v>
      </c>
      <c r="F19" s="22">
        <v>6.9444444444444441E-3</v>
      </c>
    </row>
    <row r="20" spans="1:6" x14ac:dyDescent="0.2">
      <c r="A20" s="6" t="s">
        <v>61</v>
      </c>
      <c r="B20" s="6" t="s">
        <v>93</v>
      </c>
      <c r="C20" s="40" t="s">
        <v>139</v>
      </c>
      <c r="D20" s="6" t="s">
        <v>95</v>
      </c>
    </row>
    <row r="21" spans="1:6" x14ac:dyDescent="0.2">
      <c r="A21" s="6" t="s">
        <v>61</v>
      </c>
      <c r="B21" s="6" t="s">
        <v>94</v>
      </c>
      <c r="C21" s="41" t="s">
        <v>140</v>
      </c>
      <c r="D21" s="6" t="s">
        <v>96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6"/>
  <sheetViews>
    <sheetView workbookViewId="0">
      <selection activeCell="D6" sqref="B6:D6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111</v>
      </c>
      <c r="D4" s="10" t="s">
        <v>4</v>
      </c>
      <c r="E4" s="20"/>
    </row>
    <row r="5" spans="1:6" ht="22" x14ac:dyDescent="0.2">
      <c r="B5" s="9" t="s">
        <v>5</v>
      </c>
      <c r="C5" s="8" t="s">
        <v>37</v>
      </c>
      <c r="D5" s="10" t="s">
        <v>6</v>
      </c>
      <c r="E5" s="20"/>
    </row>
    <row r="6" spans="1:6" ht="54" customHeight="1" x14ac:dyDescent="0.2">
      <c r="A6" s="6" t="s">
        <v>22</v>
      </c>
      <c r="B6" s="17" t="s">
        <v>112</v>
      </c>
      <c r="C6" s="8" t="s">
        <v>188</v>
      </c>
      <c r="D6" s="25" t="s">
        <v>113</v>
      </c>
      <c r="E6" s="19"/>
    </row>
    <row r="7" spans="1:6" ht="88" x14ac:dyDescent="0.2">
      <c r="B7" s="9" t="s">
        <v>52</v>
      </c>
      <c r="C7" s="27" t="str">
        <f t="shared" ref="C7:C10" si="0">TEXT(E7,"HH:MM")</f>
        <v>10:50</v>
      </c>
      <c r="D7" s="10" t="s">
        <v>51</v>
      </c>
      <c r="E7" s="33">
        <f>E8-F7</f>
        <v>1462.4513888888889</v>
      </c>
      <c r="F7" s="22">
        <v>6.9444444444444441E-3</v>
      </c>
    </row>
    <row r="8" spans="1:6" ht="22" x14ac:dyDescent="0.2">
      <c r="A8" s="6" t="s">
        <v>61</v>
      </c>
      <c r="B8" s="9" t="s">
        <v>102</v>
      </c>
      <c r="C8" s="27" t="str">
        <f t="shared" si="0"/>
        <v>11:00</v>
      </c>
      <c r="D8" s="10" t="s">
        <v>103</v>
      </c>
      <c r="E8" s="31">
        <f>Navettes!C6</f>
        <v>1462.4583333333333</v>
      </c>
    </row>
    <row r="9" spans="1:6" ht="22" x14ac:dyDescent="0.2">
      <c r="B9" s="9" t="s">
        <v>44</v>
      </c>
      <c r="C9" s="27" t="str">
        <f t="shared" si="0"/>
        <v>13:15</v>
      </c>
      <c r="D9" s="10" t="s">
        <v>45</v>
      </c>
      <c r="E9" s="31">
        <f>Navettes!D6</f>
        <v>1462.5520833333333</v>
      </c>
    </row>
    <row r="10" spans="1:6" ht="22" x14ac:dyDescent="0.2">
      <c r="B10" s="9" t="s">
        <v>46</v>
      </c>
      <c r="C10" s="27" t="str">
        <f t="shared" si="0"/>
        <v>13:50</v>
      </c>
      <c r="D10" s="10" t="s">
        <v>47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24</v>
      </c>
      <c r="B11" s="26" t="s">
        <v>104</v>
      </c>
      <c r="C11" s="27" t="str">
        <f>TEXT(E11,"HH:MM")</f>
        <v>14:00</v>
      </c>
      <c r="D11" s="25" t="s">
        <v>105</v>
      </c>
      <c r="E11" s="32" t="str">
        <f>Navettes!B6</f>
        <v>14:00</v>
      </c>
    </row>
    <row r="12" spans="1:6" ht="22" x14ac:dyDescent="0.2">
      <c r="A12" s="6" t="s">
        <v>144</v>
      </c>
      <c r="B12" s="9" t="s">
        <v>116</v>
      </c>
      <c r="C12" s="27" t="str">
        <f>TEXT(E12,"HH:MM")</f>
        <v>17:20</v>
      </c>
      <c r="D12" s="10" t="s">
        <v>117</v>
      </c>
      <c r="E12" s="31">
        <f>Navettes!E6-F12</f>
        <v>1462.7224483217592</v>
      </c>
      <c r="F12" s="22">
        <v>1.3888888888888889E-3</v>
      </c>
    </row>
    <row r="13" spans="1:6" ht="44" x14ac:dyDescent="0.2">
      <c r="B13" s="9" t="s">
        <v>114</v>
      </c>
      <c r="C13" s="8" t="s">
        <v>118</v>
      </c>
      <c r="D13" s="10" t="s">
        <v>115</v>
      </c>
      <c r="E13" s="33">
        <f>E12+F13</f>
        <v>1462.7328649884259</v>
      </c>
      <c r="F13" s="22">
        <v>1.0416666666666666E-2</v>
      </c>
    </row>
    <row r="14" spans="1:6" x14ac:dyDescent="0.2">
      <c r="A14" s="6" t="s">
        <v>22</v>
      </c>
      <c r="B14" s="6" t="s">
        <v>106</v>
      </c>
      <c r="C14" s="36" t="s">
        <v>107</v>
      </c>
      <c r="D14" s="6" t="s">
        <v>108</v>
      </c>
      <c r="E14" s="33">
        <f>E12+F14</f>
        <v>1462.7293927662035</v>
      </c>
      <c r="F14" s="22">
        <v>6.9444444444444441E-3</v>
      </c>
    </row>
    <row r="15" spans="1:6" s="6" customFormat="1" x14ac:dyDescent="0.2">
      <c r="A15" s="6" t="s">
        <v>61</v>
      </c>
      <c r="B15" s="6" t="s">
        <v>93</v>
      </c>
      <c r="C15" s="40" t="s">
        <v>142</v>
      </c>
      <c r="D15" s="6" t="s">
        <v>109</v>
      </c>
      <c r="E15" s="22"/>
      <c r="F15" s="22"/>
    </row>
    <row r="16" spans="1:6" x14ac:dyDescent="0.2">
      <c r="A16" s="6" t="s">
        <v>61</v>
      </c>
      <c r="B16" s="6" t="s">
        <v>94</v>
      </c>
      <c r="C16" s="40" t="s">
        <v>143</v>
      </c>
      <c r="D16" s="6" t="s">
        <v>110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4"/>
  <sheetViews>
    <sheetView workbookViewId="0">
      <selection activeCell="C4" sqref="C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165</v>
      </c>
      <c r="D3" s="10" t="s">
        <v>14</v>
      </c>
      <c r="E3" s="20"/>
    </row>
    <row r="4" spans="1:6" ht="22" x14ac:dyDescent="0.2">
      <c r="B4" s="23" t="s">
        <v>3</v>
      </c>
      <c r="C4" s="8" t="s">
        <v>126</v>
      </c>
      <c r="D4" s="10" t="s">
        <v>4</v>
      </c>
      <c r="E4" s="20"/>
    </row>
    <row r="5" spans="1:6" ht="54" customHeight="1" x14ac:dyDescent="0.2">
      <c r="B5" s="9" t="s">
        <v>5</v>
      </c>
      <c r="C5" s="8" t="s">
        <v>37</v>
      </c>
      <c r="D5" s="10" t="s">
        <v>6</v>
      </c>
      <c r="E5" s="19"/>
    </row>
    <row r="6" spans="1:6" ht="22" x14ac:dyDescent="0.2">
      <c r="A6" s="6" t="s">
        <v>22</v>
      </c>
      <c r="B6" s="9" t="s">
        <v>15</v>
      </c>
      <c r="C6" s="29" t="s">
        <v>119</v>
      </c>
      <c r="D6" s="10" t="s">
        <v>16</v>
      </c>
    </row>
    <row r="7" spans="1:6" ht="22" x14ac:dyDescent="0.2">
      <c r="B7" s="9" t="s">
        <v>44</v>
      </c>
      <c r="C7" s="27" t="str">
        <f t="shared" ref="C7:C8" si="0">TEXT(E7,"HH:MM")</f>
        <v>15:45</v>
      </c>
      <c r="D7" s="10" t="s">
        <v>45</v>
      </c>
      <c r="E7" s="31">
        <f>Navettes!D7</f>
        <v>1462.65625</v>
      </c>
    </row>
    <row r="8" spans="1:6" ht="22" x14ac:dyDescent="0.2">
      <c r="B8" s="9" t="s">
        <v>46</v>
      </c>
      <c r="C8" s="27" t="str">
        <f t="shared" si="0"/>
        <v>16:20</v>
      </c>
      <c r="D8" s="10" t="s">
        <v>47</v>
      </c>
      <c r="E8" s="33">
        <f>E9-F8</f>
        <v>0.68055555555555558</v>
      </c>
      <c r="F8" s="22">
        <v>6.9444444444444441E-3</v>
      </c>
    </row>
    <row r="9" spans="1:6" ht="22" x14ac:dyDescent="0.2">
      <c r="A9" s="6" t="s">
        <v>24</v>
      </c>
      <c r="B9" s="26" t="s">
        <v>120</v>
      </c>
      <c r="C9" s="37" t="str">
        <f>TEXT(E9,"HH:MM")</f>
        <v>16:30</v>
      </c>
      <c r="D9" s="25" t="s">
        <v>121</v>
      </c>
      <c r="E9" s="32" t="str">
        <f>Navettes!B7</f>
        <v>16:30</v>
      </c>
    </row>
    <row r="10" spans="1:6" ht="22" x14ac:dyDescent="0.2">
      <c r="A10" s="6" t="s">
        <v>144</v>
      </c>
      <c r="B10" s="9" t="s">
        <v>122</v>
      </c>
      <c r="C10" s="27" t="str">
        <f>TEXT(E10,"HH:MM")</f>
        <v>19:12</v>
      </c>
      <c r="D10" s="10" t="s">
        <v>123</v>
      </c>
      <c r="E10" s="31">
        <f>Navettes!E7+F10</f>
        <v>1462.8000946990742</v>
      </c>
      <c r="F10" s="22">
        <v>0</v>
      </c>
    </row>
    <row r="11" spans="1:6" ht="22" x14ac:dyDescent="0.2">
      <c r="B11" s="9" t="s">
        <v>18</v>
      </c>
      <c r="C11" s="8" t="s">
        <v>124</v>
      </c>
      <c r="D11" s="10" t="s">
        <v>19</v>
      </c>
      <c r="E11" s="33">
        <f>E10+F11</f>
        <v>1462.8105113657409</v>
      </c>
      <c r="F11" s="22">
        <v>1.0416666666666666E-2</v>
      </c>
    </row>
    <row r="12" spans="1:6" x14ac:dyDescent="0.2">
      <c r="A12" s="6" t="s">
        <v>22</v>
      </c>
      <c r="B12" s="6" t="s">
        <v>9</v>
      </c>
      <c r="C12" s="36" t="s">
        <v>125</v>
      </c>
      <c r="D12" s="6" t="s">
        <v>10</v>
      </c>
      <c r="E12" s="33">
        <f>E10+F12</f>
        <v>1462.8070391435185</v>
      </c>
      <c r="F12" s="22">
        <v>6.9444444444444441E-3</v>
      </c>
    </row>
    <row r="13" spans="1:6" x14ac:dyDescent="0.2">
      <c r="C13" s="36"/>
    </row>
    <row r="14" spans="1:6" s="6" customFormat="1" x14ac:dyDescent="0.2">
      <c r="C14" s="36"/>
      <c r="E14" s="22"/>
      <c r="F14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C6" sqref="C6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165</v>
      </c>
      <c r="D3" s="10" t="s">
        <v>14</v>
      </c>
      <c r="E3" s="20"/>
    </row>
    <row r="4" spans="1:6" ht="22" x14ac:dyDescent="0.2">
      <c r="B4" s="23" t="s">
        <v>3</v>
      </c>
      <c r="C4" s="8" t="s">
        <v>132</v>
      </c>
      <c r="D4" s="10" t="s">
        <v>4</v>
      </c>
      <c r="E4" s="20"/>
    </row>
    <row r="5" spans="1:6" ht="44" x14ac:dyDescent="0.2">
      <c r="B5" s="9" t="s">
        <v>133</v>
      </c>
      <c r="C5" s="29" t="s">
        <v>141</v>
      </c>
      <c r="D5" s="10" t="s">
        <v>134</v>
      </c>
      <c r="E5" s="20"/>
    </row>
    <row r="6" spans="1:6" ht="44" x14ac:dyDescent="0.2">
      <c r="A6" s="6" t="s">
        <v>22</v>
      </c>
      <c r="B6" s="17" t="s">
        <v>112</v>
      </c>
      <c r="C6" s="29" t="s">
        <v>189</v>
      </c>
      <c r="D6" s="25" t="s">
        <v>113</v>
      </c>
      <c r="E6" s="20"/>
    </row>
    <row r="7" spans="1:6" ht="88" x14ac:dyDescent="0.2">
      <c r="B7" s="9" t="s">
        <v>52</v>
      </c>
      <c r="C7" s="27" t="str">
        <f t="shared" ref="C7" si="0">TEXT(E7,"HH:MM")</f>
        <v>11:20</v>
      </c>
      <c r="D7" s="10" t="s">
        <v>51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61</v>
      </c>
      <c r="B8" s="9" t="s">
        <v>147</v>
      </c>
      <c r="C8" s="27" t="str">
        <f t="shared" ref="C8" si="1">TEXT(E8,"HH:MM")</f>
        <v>11:30</v>
      </c>
      <c r="D8" s="10" t="s">
        <v>148</v>
      </c>
      <c r="E8" s="31">
        <f>Navettes!C8</f>
        <v>1462.4791666666667</v>
      </c>
    </row>
    <row r="9" spans="1:6" ht="22" x14ac:dyDescent="0.2">
      <c r="B9" s="9" t="s">
        <v>44</v>
      </c>
      <c r="C9" s="27" t="str">
        <f>TEXT(E9,"HH:MM")</f>
        <v>13:15</v>
      </c>
      <c r="D9" s="10" t="s">
        <v>45</v>
      </c>
      <c r="E9" s="31">
        <f>Navettes!D8</f>
        <v>1462.5520833333333</v>
      </c>
    </row>
    <row r="10" spans="1:6" ht="22" x14ac:dyDescent="0.2">
      <c r="B10" s="9" t="s">
        <v>46</v>
      </c>
      <c r="C10" s="27" t="str">
        <f>TEXT(E10,"HH:MM")</f>
        <v>13:50</v>
      </c>
      <c r="D10" s="10" t="s">
        <v>47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24</v>
      </c>
      <c r="B11" s="26" t="s">
        <v>145</v>
      </c>
      <c r="C11" s="37" t="str">
        <f>TEXT(E11,"HH:MM")</f>
        <v>14:00</v>
      </c>
      <c r="D11" s="25" t="s">
        <v>146</v>
      </c>
      <c r="E11" s="32" t="str">
        <f>Navettes!B8</f>
        <v>14:00</v>
      </c>
    </row>
    <row r="12" spans="1:6" ht="22" x14ac:dyDescent="0.2">
      <c r="A12" s="6" t="s">
        <v>144</v>
      </c>
      <c r="B12" s="6" t="s">
        <v>122</v>
      </c>
      <c r="C12" s="27" t="str">
        <f>TEXT(E12,"HH:MM")</f>
        <v>16:46</v>
      </c>
      <c r="D12" s="6" t="s">
        <v>123</v>
      </c>
      <c r="E12" s="31">
        <f>Navettes!E8-F12</f>
        <v>1462.6988951967592</v>
      </c>
      <c r="F12" s="22">
        <v>1.3888888888888889E-3</v>
      </c>
    </row>
    <row r="13" spans="1:6" x14ac:dyDescent="0.2">
      <c r="B13" s="6" t="s">
        <v>18</v>
      </c>
      <c r="C13" s="36" t="s">
        <v>163</v>
      </c>
      <c r="D13" s="6" t="s">
        <v>19</v>
      </c>
      <c r="E13" s="33">
        <f>E12+F13</f>
        <v>1462.7127840856481</v>
      </c>
      <c r="F13" s="22">
        <v>1.3888888888888888E-2</v>
      </c>
    </row>
    <row r="14" spans="1:6" x14ac:dyDescent="0.2">
      <c r="A14" s="6" t="s">
        <v>22</v>
      </c>
      <c r="B14" s="6" t="s">
        <v>9</v>
      </c>
      <c r="C14" s="36" t="s">
        <v>127</v>
      </c>
      <c r="D14" s="6" t="s">
        <v>10</v>
      </c>
      <c r="E14" s="33">
        <f>E12+F14</f>
        <v>1462.7058396412035</v>
      </c>
      <c r="F14" s="22">
        <v>6.9444444444444441E-3</v>
      </c>
    </row>
    <row r="15" spans="1:6" s="6" customFormat="1" x14ac:dyDescent="0.2">
      <c r="B15" s="6" t="s">
        <v>186</v>
      </c>
      <c r="C15" s="35" t="s">
        <v>128</v>
      </c>
      <c r="D15" s="6" t="s">
        <v>187</v>
      </c>
      <c r="E15" s="22"/>
      <c r="F15" s="22"/>
    </row>
    <row r="16" spans="1:6" x14ac:dyDescent="0.2">
      <c r="B16" s="6" t="s">
        <v>130</v>
      </c>
      <c r="C16" s="35" t="s">
        <v>129</v>
      </c>
      <c r="D16" s="6" t="s">
        <v>131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tabSelected="1"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135</v>
      </c>
      <c r="D2" s="10" t="s">
        <v>2</v>
      </c>
      <c r="E2" s="3"/>
    </row>
    <row r="3" spans="1:5" ht="44" x14ac:dyDescent="0.2">
      <c r="A3" s="5" t="s">
        <v>22</v>
      </c>
      <c r="B3" s="17" t="s">
        <v>193</v>
      </c>
      <c r="C3" s="8" t="s">
        <v>32</v>
      </c>
      <c r="D3" s="25" t="s">
        <v>194</v>
      </c>
      <c r="E3" s="1"/>
    </row>
    <row r="4" spans="1:5" ht="22" x14ac:dyDescent="0.2">
      <c r="B4" s="9" t="s">
        <v>3</v>
      </c>
      <c r="C4" s="8" t="s">
        <v>136</v>
      </c>
      <c r="D4" s="10" t="s">
        <v>4</v>
      </c>
      <c r="E4" s="1"/>
    </row>
    <row r="5" spans="1:5" ht="44" x14ac:dyDescent="0.2">
      <c r="A5" s="5" t="s">
        <v>61</v>
      </c>
      <c r="B5" s="9" t="s">
        <v>191</v>
      </c>
      <c r="C5" s="29" t="s">
        <v>190</v>
      </c>
      <c r="D5" s="10" t="s">
        <v>192</v>
      </c>
      <c r="E5" s="3"/>
    </row>
    <row r="6" spans="1:5" ht="22" x14ac:dyDescent="0.2">
      <c r="B6" s="9" t="s">
        <v>63</v>
      </c>
      <c r="C6" s="29" t="s">
        <v>138</v>
      </c>
      <c r="D6" s="10" t="s">
        <v>137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j Z 2 5 V m z + 8 A + l A A A A 9 g A A A B I A A A B D b 2 5 m a W c v U G F j a 2 F n Z S 5 4 b W y F j 7 0 O g j A A h F + F d K d / D C o p J Y Z V E h M T 4 9 q U C o 1 Q T F s s 7 + b g I / k K Y h R 1 c 7 y 7 7 5 K 7 + / X G 8 r F r o 4 u y T v c m A w R i E C k j + 0 q b O g O D P 8 Z L k H O 2 F f I k a h V N s H H p 6 H Q G G u / P K U I h B B g S 2 N s a U Y w J O p S b n W x U J 2 J t n B d G K v B p V f 9 b g L P 9 a w y n k J A F T O g K Y o Z m k 5 X a f A E 6 7 X 2 m P y Y r h t Y P V v G j j Y s 1 Q 7 N k 6 P 2 B P w B Q S w M E F A A A C A g A j Z 2 5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I 2 d u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j Z 2 5 V m z + 8 A + l A A A A 9 g A A A B I A A A A A A A A A A A A A A K Q B A A A A A E N v b m Z p Z y 9 Q Y W N r Y W d l L n h t b F B L A Q I U A x Q A A A g I A I 2 d u V a L 9 L e Q e g E A A J Q C A A A T A A A A A A A A A A A A A A C k A d U A A A B G b 3 J t d W x h c y 9 T Z W N 0 a W 9 u M S 5 t U E s B A h Q D F A A A C A g A j Z 2 5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F c n J v c k N v d W 5 0 I i B W Y W x 1 Z T 0 i b D A i I C 8 + P E V u d H J 5 I F R 5 c G U 9 I k Z p b G x M Y X N 0 V X B k Y X R l Z C I g V m F s d W U 9 I m Q y M D I z L T A 1 L T I 1 V D I z O j Q 0 O j I 2 L j k x N T E w O D B a I i A v P j x F b n R y e S B U e X B l P S J G a W x s R X J y b 3 J D b 2 R l I i B W Y W x 1 Z T 0 i c 1 V u a 2 5 v d 2 4 i I C 8 + P E V u d H J 5 I F R 5 c G U 9 I k Z p b G x D b 2 x 1 b W 5 U e X B l c y I g V m F s d W U 9 I n N B d 0 F B Q U F B P S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A T + K s k N 3 1 Y x / 5 F R F U 8 L x z a v i E H U s U R N f u h w z 8 c X T v d k m k X b + I D b U 5 s s s n G k N 6 8 Y P e 0 p 5 M I o p 9 d D B p J / q F A t i Q 6 A S u J G D P Y O F u z h A j / I P a v w t D o 9 N 1 g d + + G 3 i e 2 z 4 C m M Q S z G H c X 4 S U D D 8 / E s 2 6 K c i + u k O T z C C h V T e G s R e y j F J P F C 5 g I k / 2 Y 8 4 R q r Z k o E J T U C r t i X u e c d 9 8 W t d / 2 o 3 2 m L h k X a u F 7 t T C n 2 X V s x U b B y 2 R w E B e 6 g o 4 x e B 8 Q j e 7 M K W u j P m a J H m M S c B M U 8 l W p n C P w e F I v 9 l E l S q h k Z V o s t N 5 V D G + f x g X / c m z 3 A N J c y q Y 6 Y m I 0 E X n v m u + G 1 v D F D X W X 9 H s h l f I 4 m t j V e K A u Y s Z N J f Q n y A y n 2 8 o h z 1 q n 4 c 0 U M C o k c i P h M i d R 5 B 9 B q f A x d X / r p j E O u v 9 j h D F e D L 7 K V + D u U d V P q Q S Y K X p 8 5 5 f f h P L L o b t x F V 9 E c W e 5 p h E K b W U i 0 H 6 W S u d M + P L g O h 0 h B v Y K 8 w u P 8 u 2 G J 5 7 m s X x G g b j F o Y y x y C B h v 2 n h r X q A P Z a r k l W K B P e o + T Q e R E L L 0 I c c k U I i t L L e F 5 6 X U d u A / l q a 4 f m 7 C Z u 5 M / a z Z i 9 o b + T V n 3 b 5 c V 0 P N T 1 e z O w H b 0 K s G / w x P Q x q 0 I 5 9 q o h C C S 8 t D 6 1 Y Y j t j E 3 R Z F 5 7 E 3 R I Q d K G 2 X u G r a b U N 2 3 i p G 8 D P g 9 L e 1 s E A g 9 k Y Y M 1 e 8 3 9 F e l E b K D B 8 B g k q h k i G 9 w 0 B B w E w H Q Y J Y I Z I A W U D B A E q B B B j J s p g j S v C x S w F L V v y k r z t g F C d y 3 i O e v E Z z 4 X 7 h d 6 8 J 8 j j e D J f m g + N H G M 5 l I O S K 5 c J d 9 M O J i u j E 7 X p A w 7 W E 9 5 Z R r 4 M T s 7 a e Z L v 7 4 d R 9 i c w L u j a g U C G r 5 K Z Z z M g U 8 g N / K R B D A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2023-05-25T23:50:25Z</dcterms:modified>
</cp:coreProperties>
</file>