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unogauthier/Documents/guide2023/excel/"/>
    </mc:Choice>
  </mc:AlternateContent>
  <xr:revisionPtr revIDLastSave="0" documentId="13_ncr:1_{1BA21CCF-57C0-5E40-A533-FAA69F3363BF}" xr6:coauthVersionLast="47" xr6:coauthVersionMax="47" xr10:uidLastSave="{00000000-0000-0000-0000-000000000000}"/>
  <bookViews>
    <workbookView xWindow="0" yWindow="500" windowWidth="33600" windowHeight="20500" activeTab="8" xr2:uid="{FD29B0F2-1663-8540-80A1-3F866C889E60}"/>
  </bookViews>
  <sheets>
    <sheet name="DIM_AV" sheetId="2" r:id="rId1"/>
    <sheet name="LUN_AV" sheetId="8" r:id="rId2"/>
    <sheet name="MAR" sheetId="9" r:id="rId3"/>
    <sheet name="MER" sheetId="12" r:id="rId4"/>
    <sheet name="JEU" sheetId="13" r:id="rId5"/>
    <sheet name="VEN" sheetId="14" r:id="rId6"/>
    <sheet name="SAM" sheetId="15" r:id="rId7"/>
    <sheet name="DIM" sheetId="16" r:id="rId8"/>
    <sheet name="LUN_AP" sheetId="17" r:id="rId9"/>
    <sheet name="Navettes" sheetId="11" r:id="rId10"/>
  </sheets>
  <definedNames>
    <definedName name="_Hlk482871934" localSheetId="7">DIM!$B$2</definedName>
    <definedName name="_Hlk482871934" localSheetId="4">JEU!$B$2</definedName>
    <definedName name="_Hlk482871934" localSheetId="1">LUN_AV!$B$2</definedName>
    <definedName name="_Hlk482871934" localSheetId="2">MAR!$B$2</definedName>
    <definedName name="_Hlk482871934" localSheetId="3">MER!$B$2</definedName>
    <definedName name="_Hlk482871934" localSheetId="6">SAM!$B$2</definedName>
    <definedName name="_Hlk482871934" localSheetId="5">VEN!$B$2</definedName>
    <definedName name="DonnéesExternes_1" localSheetId="9" hidden="1">Navettes!$A$1:$E$14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" i="16" l="1"/>
  <c r="C12" i="16" s="1"/>
  <c r="E13" i="12"/>
  <c r="C13" i="12" s="1"/>
  <c r="E17" i="9"/>
  <c r="E16" i="9"/>
  <c r="E12" i="12"/>
  <c r="E11" i="12" s="1"/>
  <c r="C11" i="12" s="1"/>
  <c r="E8" i="13"/>
  <c r="E7" i="13"/>
  <c r="C7" i="13" s="1"/>
  <c r="E17" i="13"/>
  <c r="E19" i="13" s="1"/>
  <c r="E16" i="13"/>
  <c r="E12" i="14"/>
  <c r="E13" i="14" s="1"/>
  <c r="E11" i="14"/>
  <c r="E10" i="15"/>
  <c r="E11" i="15" s="1"/>
  <c r="E9" i="15"/>
  <c r="E8" i="15" s="1"/>
  <c r="C8" i="15" s="1"/>
  <c r="E8" i="16"/>
  <c r="E7" i="16" s="1"/>
  <c r="C7" i="16" s="1"/>
  <c r="E9" i="16"/>
  <c r="C9" i="16" s="1"/>
  <c r="E11" i="16"/>
  <c r="E10" i="16" s="1"/>
  <c r="C10" i="16" s="1"/>
  <c r="C8" i="16"/>
  <c r="E14" i="16"/>
  <c r="E13" i="16"/>
  <c r="E7" i="15"/>
  <c r="C7" i="15" s="1"/>
  <c r="E12" i="15"/>
  <c r="E8" i="14"/>
  <c r="C8" i="14" s="1"/>
  <c r="E9" i="14"/>
  <c r="C9" i="14"/>
  <c r="E10" i="14"/>
  <c r="C10" i="14" s="1"/>
  <c r="C12" i="14"/>
  <c r="C11" i="14"/>
  <c r="E9" i="13"/>
  <c r="C9" i="13" s="1"/>
  <c r="F9" i="13"/>
  <c r="C8" i="13"/>
  <c r="G2" i="13"/>
  <c r="E13" i="13"/>
  <c r="C13" i="13" s="1"/>
  <c r="E14" i="13"/>
  <c r="C14" i="13" s="1"/>
  <c r="E15" i="13"/>
  <c r="C15" i="13" s="1"/>
  <c r="C16" i="13"/>
  <c r="C17" i="13"/>
  <c r="E6" i="13"/>
  <c r="C6" i="13" s="1"/>
  <c r="E5" i="13"/>
  <c r="C5" i="13"/>
  <c r="E9" i="12"/>
  <c r="E8" i="12" s="1"/>
  <c r="C8" i="12" s="1"/>
  <c r="E10" i="12"/>
  <c r="C10" i="12" s="1"/>
  <c r="C12" i="12"/>
  <c r="E15" i="12"/>
  <c r="E14" i="12"/>
  <c r="E19" i="9"/>
  <c r="E18" i="9"/>
  <c r="E14" i="9"/>
  <c r="C14" i="9" s="1"/>
  <c r="E12" i="9"/>
  <c r="E11" i="9" s="1"/>
  <c r="C11" i="9" s="1"/>
  <c r="C17" i="9"/>
  <c r="E15" i="9"/>
  <c r="C15" i="9" s="1"/>
  <c r="C16" i="9"/>
  <c r="E18" i="13" l="1"/>
  <c r="E7" i="14"/>
  <c r="C7" i="14" s="1"/>
  <c r="C11" i="16"/>
  <c r="E14" i="14"/>
  <c r="C9" i="15"/>
  <c r="C9" i="12"/>
  <c r="E12" i="13"/>
  <c r="C12" i="13" s="1"/>
  <c r="C12" i="9"/>
  <c r="C10" i="1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CE73295-0207-4F5E-B209-69BEEAFB4CE1}" keepAlive="1" name="Requête - Details" description="Connexion à la requête « Details » dans le classeur." type="5" refreshedVersion="8" background="1" refreshOnLoad="1" saveData="1">
    <dbPr connection="Provider=Microsoft.Mashup.OleDb.1;Data Source=$Workbook$;Location=Details;Extended Properties=&quot;&quot;" command="SELECT * FROM [Details]"/>
  </connection>
</connections>
</file>

<file path=xl/sharedStrings.xml><?xml version="1.0" encoding="utf-8"?>
<sst xmlns="http://schemas.openxmlformats.org/spreadsheetml/2006/main" count="428" uniqueCount="195">
  <si>
    <t>heures</t>
  </si>
  <si>
    <t>Douches</t>
  </si>
  <si>
    <t>Showers</t>
  </si>
  <si>
    <t>Accueil</t>
  </si>
  <si>
    <t>Reception</t>
  </si>
  <si>
    <t>Accréditation</t>
  </si>
  <si>
    <t>Credentials</t>
  </si>
  <si>
    <t>Inscription des équipes</t>
  </si>
  <si>
    <t>Team registrations</t>
  </si>
  <si>
    <t>Souper</t>
  </si>
  <si>
    <t>Dinner</t>
  </si>
  <si>
    <t>desc_fr</t>
  </si>
  <si>
    <t>desc_en</t>
  </si>
  <si>
    <t>Déjeuner</t>
  </si>
  <si>
    <t>Breakfast</t>
  </si>
  <si>
    <t>Dîner</t>
  </si>
  <si>
    <t>Lunch</t>
  </si>
  <si>
    <t>Challenge Sprint Abitibi</t>
  </si>
  <si>
    <t>Cérémonies protocolaires</t>
  </si>
  <si>
    <t>Awards ceremonies</t>
  </si>
  <si>
    <t>16:30</t>
  </si>
  <si>
    <t>param</t>
  </si>
  <si>
    <t>repas</t>
  </si>
  <si>
    <t>reunion</t>
  </si>
  <si>
    <t>course</t>
  </si>
  <si>
    <t>13:30 - 14:00</t>
  </si>
  <si>
    <t>14:00 - 15:30</t>
  </si>
  <si>
    <t>12:00 - 14:00</t>
  </si>
  <si>
    <t>8:00 - 13:00</t>
  </si>
  <si>
    <t>Présentation des équipes,&lt;br/&gt;prise de photos des coureurs, &lt;br/&gt;directeurs sportifs, mécaniciens et &lt;br/&gt;massothérapeutes avec les partenaires &lt;br/&gt;Scène principale</t>
  </si>
  <si>
    <t>Team presentation, &lt;br/&gt;official photo session with riders, &lt;br/&gt;team managers, mechanics and &lt;br/&gt;therapists with sponsors &lt;br/&gt;Main stage</t>
  </si>
  <si>
    <t>6:00 - 1:00am</t>
  </si>
  <si>
    <t>7:30 - 9:00</t>
  </si>
  <si>
    <t>8:00 - 9:00</t>
  </si>
  <si>
    <t>Pose des supports à vélo - Équipes</t>
  </si>
  <si>
    <t>9:00 - 12:00</t>
  </si>
  <si>
    <t>Bike racks installation - Teams</t>
  </si>
  <si>
    <t>10:00 - 12:00</t>
  </si>
  <si>
    <t>9:30 - 10:30</t>
  </si>
  <si>
    <t>10:30 - 11:00</t>
  </si>
  <si>
    <t>11:30 - 13:00</t>
  </si>
  <si>
    <t>Départ des navettes pour Rouyn-Noranda</t>
  </si>
  <si>
    <t>Shuttle departure for Rouyn-Noranda</t>
  </si>
  <si>
    <t>14:30 - 15 :30</t>
  </si>
  <si>
    <t>Contrôle des signatures</t>
  </si>
  <si>
    <t>Sign-in</t>
  </si>
  <si>
    <t>Appel des coureurs</t>
  </si>
  <si>
    <t>Roll call</t>
  </si>
  <si>
    <t>Arrivée prévue à Amos</t>
  </si>
  <si>
    <t>Expected arrival in Amos</t>
  </si>
  <si>
    <t>8:00 - 13:30 &lt;br/&gt;19:00 - 22:00</t>
  </si>
  <si>
    <t>Bike transportation departure&lt;br/&gt;(for bikes in excess capacity of &lt;br/&gt;Tour de l’Abitibi’s rental cars only)</t>
  </si>
  <si>
    <t>Départ du camion de transport de vélos&lt;br/&gt;(pour les vélos excédentaires des &lt;br/&gt;voitures en location du Tour seulement)</t>
  </si>
  <si>
    <t>Delta</t>
  </si>
  <si>
    <t>Heures_Calculees</t>
  </si>
  <si>
    <t>8:00 - 16:30&lt;br/&gt;19:00 - 23:00</t>
  </si>
  <si>
    <t>8:00 - 16:00&lt;br/&gt;20:00 - 22:00</t>
  </si>
  <si>
    <t>15:00 - 1:00am</t>
  </si>
  <si>
    <t>9:00 - 23:00</t>
  </si>
  <si>
    <t>12:00 - 22:00</t>
  </si>
  <si>
    <t>19:00 - 21:30</t>
  </si>
  <si>
    <t>navette</t>
  </si>
  <si>
    <t>Etape</t>
  </si>
  <si>
    <t>Départ</t>
  </si>
  <si>
    <t>Heure_Navette</t>
  </si>
  <si>
    <t>Heure Signature</t>
  </si>
  <si>
    <t>16:15</t>
  </si>
  <si>
    <t>16:45</t>
  </si>
  <si>
    <t>18:15</t>
  </si>
  <si>
    <t>Données provenant du fichier 'Itinineraires.xlsx'</t>
  </si>
  <si>
    <t>À MAJ en actualisant les données manuellement lors de changement de l'itinéraire.</t>
  </si>
  <si>
    <t>10:00 - 10:30</t>
  </si>
  <si>
    <t>10:30 – 12:00</t>
  </si>
  <si>
    <t>11:00 - 13:00</t>
  </si>
  <si>
    <t>8:00 - 14:00&lt;br/&gt;19:00 - 22:00</t>
  </si>
  <si>
    <t>Gear check and bike check</t>
  </si>
  <si>
    <t>Étape 3 : CLMI</t>
  </si>
  <si>
    <t>Stage 3 : ITT</t>
  </si>
  <si>
    <t>Arrivée prévue du premier coureur</t>
  </si>
  <si>
    <t>Arrivée prévue du dernier coureur</t>
  </si>
  <si>
    <t>Expected arrival of first rider</t>
  </si>
  <si>
    <t>Expected arrival of last rider</t>
  </si>
  <si>
    <t>12:00 – 12:30</t>
  </si>
  <si>
    <t>12:00 - 14:30</t>
  </si>
  <si>
    <t>Départ des navettes pour Malartic</t>
  </si>
  <si>
    <t>Shuttle departure for Malartic</t>
  </si>
  <si>
    <t>Étape 4 : Malartic-Cadillac-Malartic</t>
  </si>
  <si>
    <t>Stage 4 Malartic-Cadillac-Malartic</t>
  </si>
  <si>
    <t>Arrivée prévue à Malartic</t>
  </si>
  <si>
    <t>Expected finish in Malartic</t>
  </si>
  <si>
    <t>19:45 - 20:15</t>
  </si>
  <si>
    <t>Souper à Malartic</t>
  </si>
  <si>
    <t>19:45 - 21:30</t>
  </si>
  <si>
    <t>Dinner in Malartic</t>
  </si>
  <si>
    <t>Première navette pour Amos</t>
  </si>
  <si>
    <t>Dernière navette pour Amos</t>
  </si>
  <si>
    <t xml:space="preserve">First shuttle for Amos </t>
  </si>
  <si>
    <t xml:space="preserve">Last shuttle for Amos </t>
  </si>
  <si>
    <t>8:00 - 15:45&lt;br/&gt;21:00 - 22:00</t>
  </si>
  <si>
    <t>Vérification des vélos</t>
  </si>
  <si>
    <t>Cérémonies protocolaires CLMI&lt;br/&gt;Parc de la Cathédrale</t>
  </si>
  <si>
    <t>ITT Awards ceremonies&lt;br/&gt;Cathedral</t>
  </si>
  <si>
    <t>Nb Coureurs</t>
  </si>
  <si>
    <t>Départ des navettes pour Senneterre</t>
  </si>
  <si>
    <t>Shuttle departure for Senneterre</t>
  </si>
  <si>
    <t>Étape 5 : Senneterre</t>
  </si>
  <si>
    <t>Stage 5 : Senneterre</t>
  </si>
  <si>
    <t>Souper et douches à Senneterre</t>
  </si>
  <si>
    <t>17:30 - 19:30</t>
  </si>
  <si>
    <t>Dinner and showers in Senneterre</t>
  </si>
  <si>
    <t>First shuttle for Amos</t>
  </si>
  <si>
    <t>Last shuttle for Amos</t>
  </si>
  <si>
    <t>8:00 - 11:15&lt;br/&gt;20:00 - 22:00</t>
  </si>
  <si>
    <t>10:00 – 11:00</t>
  </si>
  <si>
    <t>Cueillette des boites à lunch par &lt;br/&gt;les équipes à la cafétéria</t>
  </si>
  <si>
    <t>Lunch box pick-up by the &lt;br/&gt;teams at the cafeteria</t>
  </si>
  <si>
    <t>Cérémonies protocolaires&lt;br/&gt;Hôtel de Ville</t>
  </si>
  <si>
    <t>Awards ceremonies&lt;br/&gt;Town Hall</t>
  </si>
  <si>
    <t>Arrivée finale prévue &lt;br/&gt;Mont Bell</t>
  </si>
  <si>
    <t>Expected final arrival &lt;br/&gt;Mont Bell</t>
  </si>
  <si>
    <t>17:35 -17:55</t>
  </si>
  <si>
    <t>12:00 -14:00</t>
  </si>
  <si>
    <t>Étape 6 : Amos-Preissac-Amos</t>
  </si>
  <si>
    <t>Stage 6 : Amos-Preissac-Amos</t>
  </si>
  <si>
    <t>Arrivée finale prévue</t>
  </si>
  <si>
    <t>Expected final arrival</t>
  </si>
  <si>
    <t>19:30 -20:00</t>
  </si>
  <si>
    <t>19:30 -21:30</t>
  </si>
  <si>
    <t>7:00 - 16:00&lt;br/&gt;19:00 - 22:00</t>
  </si>
  <si>
    <t>17:30 -20:00</t>
  </si>
  <si>
    <t>19:30 -20:30</t>
  </si>
  <si>
    <t>20:30 -22:00</t>
  </si>
  <si>
    <t>Gala des mérites&lt;br/&gt;Polyvalente La Forêt - Agora</t>
  </si>
  <si>
    <t>Awards Ceremony&lt;br/&gt;Polyvalente La Forêt - Agora</t>
  </si>
  <si>
    <t>8:00 - 14:00&lt;br/&gt;17:00 - 22:00</t>
  </si>
  <si>
    <t>Randonnée des Directeurs Sportifs &lt;br/&gt;(80 km, selon la météo).</t>
  </si>
  <si>
    <t>Team managers ride &lt;br/&gt;(80 km, weather-permitting)</t>
  </si>
  <si>
    <t>5:00 -10:00</t>
  </si>
  <si>
    <t>5:30 -9:00</t>
  </si>
  <si>
    <t>7:30 -12:00</t>
  </si>
  <si>
    <t>Départ de l’autobus pour Montréal</t>
  </si>
  <si>
    <t>Bus departure for Montreal</t>
  </si>
  <si>
    <t>Check-out</t>
  </si>
  <si>
    <t>07:30</t>
  </si>
  <si>
    <t>11:00</t>
  </si>
  <si>
    <t>20:45</t>
  </si>
  <si>
    <t>21:30</t>
  </si>
  <si>
    <t>10:00</t>
  </si>
  <si>
    <t>19:00</t>
  </si>
  <si>
    <t>19:30</t>
  </si>
  <si>
    <t>arrivee</t>
  </si>
  <si>
    <t xml:space="preserve"> Étape 7 : La Sarre - Amos</t>
  </si>
  <si>
    <t>Stage 7 : La Sarre - Amos</t>
  </si>
  <si>
    <t>Départ des navettes pour La Sarre</t>
  </si>
  <si>
    <t>Shuttle departure for La Sarre</t>
  </si>
  <si>
    <t>Depart</t>
  </si>
  <si>
    <t>HeureArrivee</t>
  </si>
  <si>
    <t>09:30</t>
  </si>
  <si>
    <t>14:00</t>
  </si>
  <si>
    <t>Départ des navettes pour Val-d'Or</t>
  </si>
  <si>
    <t>Shuttle departure for Val-d'Or</t>
  </si>
  <si>
    <t>Rencontre motocyclistes&lt;br/&gt;Centre Air Creebec, Val-d'Or</t>
  </si>
  <si>
    <t>Motorcyclists meeting&lt;br/&gt;Air Creebec Center, Val-d'Or</t>
  </si>
  <si>
    <t>Étape 1 : Val-d'Or - Amos</t>
  </si>
  <si>
    <t>Stage 1 :  Val-d'Or - Amos</t>
  </si>
  <si>
    <t>Étape 2 : Rouyn-Noranda - Amos</t>
  </si>
  <si>
    <t>Stage 2 : Rouyn-Noranda - Amos</t>
  </si>
  <si>
    <t>19:45 - 21:45</t>
  </si>
  <si>
    <t>19:35- 20:00</t>
  </si>
  <si>
    <t>17:10 -18:00</t>
  </si>
  <si>
    <t>7:00 - 9:00</t>
  </si>
  <si>
    <t>8:00 - 9:30</t>
  </si>
  <si>
    <t>10:30 -11 :30</t>
  </si>
  <si>
    <t>16:30 - 17:00</t>
  </si>
  <si>
    <t>17:30 - 19:00</t>
  </si>
  <si>
    <t>19:15 - 19:30</t>
  </si>
  <si>
    <t>20:00 - 22:00</t>
  </si>
  <si>
    <t>Cocktail d’ouverture&lt;br/&gt;Temple de la Renommée&lt;br/&gt;Théâtre des Eskers</t>
  </si>
  <si>
    <t>Opening Cocktail&lt;br/&gt;Hall of Fame&lt;br/&gt;Théâtre des Eskers</t>
  </si>
  <si>
    <t>Réunion obligatoire des directeurs sportifs&lt;br/&gt;Challenge Sprint Abitibi&lt;br/&gt;Local : xxxxx</t>
  </si>
  <si>
    <t>Mandatory team managers meeting&lt;br/&gt;Challenge Sprint Abitibi&lt;br/&gt;Local : xxxxx</t>
  </si>
  <si>
    <t>Licence checks&lt;br/&gt;Tour de l’Abitibi&lt;br/&gt;Local : xxxxx</t>
  </si>
  <si>
    <t>Vérification des licences&lt;br/&gt;Tour de l’Abitibi&lt;br/&gt;Local : xxxxx</t>
  </si>
  <si>
    <t>Formation de conduite en &lt;br/&gt;caravane pour les bénévoles &lt;br/&gt;Local xxxxx</t>
  </si>
  <si>
    <r>
      <t>Caravan driving training session &lt;br&gt;for staff &lt;br/&gt;</t>
    </r>
    <r>
      <rPr>
        <b/>
        <i/>
        <sz val="16"/>
        <color rgb="FF000000"/>
        <rFont val="Trebuchet MS"/>
        <family val="2"/>
      </rPr>
      <t>xxxxx</t>
    </r>
  </si>
  <si>
    <t>Mandatory team managers meeting&lt;br/&gt;xxxxx</t>
  </si>
  <si>
    <t>Mandatory team car drivers meeting &lt;br/&gt;xxxxx</t>
  </si>
  <si>
    <t>Réunion obligatoire des directeurs sportifs&lt;br/&gt;Local xxxxx</t>
  </si>
  <si>
    <t>Réunion obligatoire des chauffeurs &lt;br/&gt;de voitures d’équipes &lt;br/&gt;Local xxxxx</t>
  </si>
  <si>
    <t>Réunion obligatoire des directeurs sportifs – CLMI&lt;br/&gt;Local xxxxx</t>
  </si>
  <si>
    <t>Pré-vérification des vélos de CLMI&lt;br/&gt;xxxxx</t>
  </si>
  <si>
    <t>Mandatory team managers meeting- ITT &lt;br/&gt;xxxxx</t>
  </si>
  <si>
    <t>ITT bikes pre-check&lt;br/&gt;xxxxx</t>
  </si>
  <si>
    <t>Cocktail de fermeture&lt;br/&gt;xxxxx</t>
  </si>
  <si>
    <t>Closing cocktail&lt;br/&gt;xxxxx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</si>
</sst>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h:mm;@"/>
  </numFmts>
  <fonts count="16" x14ac:knownFonts="1"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Trebuchet MS"/>
      <family val="2"/>
    </font>
    <font>
      <i/>
      <sz val="14"/>
      <color rgb="FF000000"/>
      <name val="Trebuchet MS"/>
      <family val="2"/>
    </font>
    <font>
      <sz val="16"/>
      <color theme="1"/>
      <name val="Arial"/>
      <family val="2"/>
    </font>
    <font>
      <b/>
      <sz val="16"/>
      <color theme="1"/>
      <name val="Arial"/>
      <family val="2"/>
    </font>
    <font>
      <sz val="16"/>
      <color theme="1"/>
      <name val="Trebuchet MS"/>
      <family val="2"/>
    </font>
    <font>
      <i/>
      <sz val="16"/>
      <color rgb="FF000000"/>
      <name val="Trebuchet MS"/>
      <family val="2"/>
    </font>
    <font>
      <b/>
      <sz val="16"/>
      <color theme="1"/>
      <name val="Trebuchet MS"/>
      <family val="2"/>
    </font>
    <font>
      <b/>
      <i/>
      <sz val="16"/>
      <color rgb="FF000000"/>
      <name val="Trebuchet MS"/>
      <family val="2"/>
    </font>
    <font>
      <sz val="8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justify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horizontal="left" vertical="center" wrapText="1"/>
    </xf>
    <xf numFmtId="0" fontId="10" fillId="0" borderId="0" xfId="0" applyFont="1" applyAlignment="1">
      <alignment horizontal="right" vertical="center" wrapText="1"/>
    </xf>
    <xf numFmtId="0" fontId="4" fillId="0" borderId="0" xfId="0" applyFont="1" applyAlignment="1">
      <alignment vertical="center"/>
    </xf>
    <xf numFmtId="0" fontId="5" fillId="0" borderId="0" xfId="0" applyFont="1" applyAlignment="1">
      <alignment horizontal="left" vertical="center" wrapText="1"/>
    </xf>
    <xf numFmtId="0" fontId="6" fillId="0" borderId="0" xfId="0" applyFont="1" applyAlignment="1">
      <alignment horizontal="right" vertical="center" wrapText="1"/>
    </xf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11" fillId="0" borderId="0" xfId="0" applyFont="1" applyAlignment="1">
      <alignment horizontal="center" vertical="center" wrapText="1"/>
    </xf>
    <xf numFmtId="164" fontId="2" fillId="0" borderId="0" xfId="0" applyNumberFormat="1" applyFont="1" applyAlignment="1">
      <alignment horizontal="left" vertical="center"/>
    </xf>
    <xf numFmtId="164" fontId="1" fillId="0" borderId="0" xfId="0" applyNumberFormat="1" applyFont="1" applyAlignment="1">
      <alignment horizontal="justify" vertical="center" wrapText="1"/>
    </xf>
    <xf numFmtId="164" fontId="1" fillId="0" borderId="0" xfId="0" applyNumberFormat="1" applyFont="1" applyAlignment="1">
      <alignment horizontal="left" vertical="center" wrapText="1"/>
    </xf>
    <xf numFmtId="164" fontId="1" fillId="0" borderId="0" xfId="0" applyNumberFormat="1" applyFont="1" applyAlignment="1">
      <alignment vertical="center" wrapText="1"/>
    </xf>
    <xf numFmtId="164" fontId="1" fillId="0" borderId="0" xfId="0" applyNumberFormat="1" applyFont="1" applyAlignment="1">
      <alignment vertical="center"/>
    </xf>
    <xf numFmtId="0" fontId="9" fillId="0" borderId="0" xfId="0" applyFont="1" applyAlignment="1">
      <alignment vertical="center" wrapText="1"/>
    </xf>
    <xf numFmtId="0" fontId="10" fillId="0" borderId="0" xfId="0" applyFont="1" applyAlignment="1">
      <alignment vertical="center" wrapText="1"/>
    </xf>
    <xf numFmtId="0" fontId="12" fillId="0" borderId="0" xfId="0" applyFont="1" applyAlignment="1">
      <alignment horizontal="right" vertical="center" wrapText="1"/>
    </xf>
    <xf numFmtId="0" fontId="11" fillId="0" borderId="0" xfId="0" applyFont="1" applyAlignment="1">
      <alignment horizontal="left" vertical="center" wrapText="1"/>
    </xf>
    <xf numFmtId="20" fontId="9" fillId="2" borderId="0" xfId="0" quotePrefix="1" applyNumberFormat="1" applyFont="1" applyFill="1" applyAlignment="1">
      <alignment horizontal="center" vertical="center" wrapText="1"/>
    </xf>
    <xf numFmtId="20" fontId="7" fillId="0" borderId="0" xfId="0" applyNumberFormat="1" applyFont="1" applyAlignment="1">
      <alignment vertical="center"/>
    </xf>
    <xf numFmtId="20" fontId="9" fillId="0" borderId="0" xfId="0" quotePrefix="1" applyNumberFormat="1" applyFont="1" applyAlignment="1">
      <alignment horizontal="center" vertical="center" wrapText="1"/>
    </xf>
    <xf numFmtId="0" fontId="14" fillId="0" borderId="0" xfId="0" applyFont="1"/>
    <xf numFmtId="164" fontId="1" fillId="3" borderId="0" xfId="0" applyNumberFormat="1" applyFont="1" applyFill="1" applyAlignment="1">
      <alignment vertical="center"/>
    </xf>
    <xf numFmtId="164" fontId="1" fillId="3" borderId="0" xfId="0" applyNumberFormat="1" applyFont="1" applyFill="1" applyAlignment="1">
      <alignment horizontal="right" vertical="center"/>
    </xf>
    <xf numFmtId="164" fontId="1" fillId="2" borderId="0" xfId="0" applyNumberFormat="1" applyFont="1" applyFill="1" applyAlignment="1">
      <alignment vertical="center"/>
    </xf>
    <xf numFmtId="164" fontId="2" fillId="0" borderId="0" xfId="0" applyNumberFormat="1" applyFont="1" applyAlignment="1">
      <alignment vertical="center"/>
    </xf>
    <xf numFmtId="0" fontId="7" fillId="0" borderId="0" xfId="0" applyFont="1" applyAlignment="1">
      <alignment horizontal="center" vertical="center"/>
    </xf>
    <xf numFmtId="20" fontId="7" fillId="0" borderId="0" xfId="0" applyNumberFormat="1" applyFont="1" applyAlignment="1">
      <alignment horizontal="center" vertical="center"/>
    </xf>
    <xf numFmtId="20" fontId="11" fillId="2" borderId="0" xfId="0" quotePrefix="1" applyNumberFormat="1" applyFont="1" applyFill="1" applyAlignment="1">
      <alignment horizontal="center" vertical="center" wrapText="1"/>
    </xf>
    <xf numFmtId="164" fontId="2" fillId="3" borderId="0" xfId="0" applyNumberFormat="1" applyFont="1" applyFill="1" applyAlignment="1">
      <alignment horizontal="right" vertical="center"/>
    </xf>
    <xf numFmtId="0" fontId="15" fillId="0" borderId="0" xfId="0" applyFont="1" applyAlignment="1">
      <alignment vertical="center"/>
    </xf>
    <xf numFmtId="20" fontId="7" fillId="0" borderId="0" xfId="0" quotePrefix="1" applyNumberFormat="1" applyFont="1" applyAlignment="1">
      <alignment horizontal="center" vertical="center"/>
    </xf>
    <xf numFmtId="0" fontId="7" fillId="0" borderId="0" xfId="0" quotePrefix="1" applyFont="1" applyAlignment="1">
      <alignment horizontal="center" vertical="center"/>
    </xf>
    <xf numFmtId="165" fontId="0" fillId="0" borderId="0" xfId="0" applyNumberFormat="1"/>
  </cellXfs>
  <cellStyles count="1">
    <cellStyle name="Normal" xfId="0" builtinId="0"/>
  </cellStyles>
  <dxfs count="3">
    <dxf>
      <numFmt numFmtId="165" formatCode="h:mm;@"/>
    </dxf>
    <dxf>
      <numFmt numFmtId="165" formatCode="h:mm;@"/>
    </dxf>
    <dxf>
      <numFmt numFmtId="165" formatCode="h:mm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refreshOnLoad="1" connectionId="1" xr16:uid="{DA081D84-EDAE-4E8D-A018-F9197426057B}" autoFormatId="16" applyNumberFormats="0" applyBorderFormats="0" applyFontFormats="0" applyPatternFormats="0" applyAlignmentFormats="0" applyWidthHeightFormats="0">
  <queryTableRefresh nextId="32">
    <queryTableFields count="5">
      <queryTableField id="1" name="Etape" tableColumnId="1"/>
      <queryTableField id="29" name="Depart" tableColumnId="2"/>
      <queryTableField id="24" name="Heure_Navette" tableColumnId="25"/>
      <queryTableField id="25" name="Heure Signature" tableColumnId="26"/>
      <queryTableField id="30" name="HeureArrivee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8FE0567-4EBF-42FD-9095-ED364C460720}" name="Details" displayName="Details" ref="A1:E14" tableType="queryTable" totalsRowShown="0">
  <autoFilter ref="A1:E14" xr:uid="{18FE0567-4EBF-42FD-9095-ED364C460720}"/>
  <tableColumns count="5">
    <tableColumn id="1" xr3:uid="{863133D9-1002-40E1-9372-60CF011ECA34}" uniqueName="1" name="Etape" queryTableFieldId="1"/>
    <tableColumn id="2" xr3:uid="{DB107501-42BA-3C44-8372-A3E68DCAD58D}" uniqueName="2" name="Depart" queryTableFieldId="29"/>
    <tableColumn id="25" xr3:uid="{B620AA42-30FD-4D39-B218-7530F8625A1B}" uniqueName="25" name="Heure_Navette" queryTableFieldId="24" dataDxfId="2"/>
    <tableColumn id="26" xr3:uid="{BAAFA899-CDB0-4FA2-A5A6-17CEC893B9AE}" uniqueName="26" name="Heure Signature" queryTableFieldId="25" dataDxfId="1"/>
    <tableColumn id="3" xr3:uid="{3E7D40AF-F984-EB42-9DB3-849AA2564BB9}" uniqueName="3" name="HeureArrivee" queryTableFieldId="30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23D3F-FE64-A34F-B126-68B68B58113C}">
  <dimension ref="A1:E12"/>
  <sheetViews>
    <sheetView workbookViewId="0">
      <selection activeCell="C7" sqref="C7"/>
    </sheetView>
  </sheetViews>
  <sheetFormatPr baseColWidth="10" defaultColWidth="25.83203125" defaultRowHeight="16" x14ac:dyDescent="0.2"/>
  <cols>
    <col min="1" max="1" width="25.83203125" style="5"/>
    <col min="2" max="4" width="31.1640625" style="5" customWidth="1"/>
    <col min="5" max="5" width="53.1640625" style="5" customWidth="1"/>
    <col min="6" max="16384" width="25.83203125" style="5"/>
  </cols>
  <sheetData>
    <row r="1" spans="1:5" ht="20" x14ac:dyDescent="0.2">
      <c r="A1" s="15" t="s">
        <v>21</v>
      </c>
      <c r="B1" s="7" t="s">
        <v>11</v>
      </c>
      <c r="C1" s="16" t="s">
        <v>0</v>
      </c>
      <c r="D1" s="7" t="s">
        <v>12</v>
      </c>
      <c r="E1" s="2"/>
    </row>
    <row r="2" spans="1:5" ht="22" x14ac:dyDescent="0.2">
      <c r="B2" s="9" t="s">
        <v>1</v>
      </c>
      <c r="C2" s="8" t="s">
        <v>57</v>
      </c>
      <c r="D2" s="10" t="s">
        <v>2</v>
      </c>
      <c r="E2" s="3"/>
    </row>
    <row r="3" spans="1:5" ht="22" x14ac:dyDescent="0.2">
      <c r="B3" s="9" t="s">
        <v>3</v>
      </c>
      <c r="C3" s="8" t="s">
        <v>58</v>
      </c>
      <c r="D3" s="10" t="s">
        <v>4</v>
      </c>
      <c r="E3" s="1"/>
    </row>
    <row r="4" spans="1:5" ht="22" x14ac:dyDescent="0.2">
      <c r="B4" s="9" t="s">
        <v>5</v>
      </c>
      <c r="C4" s="8" t="s">
        <v>58</v>
      </c>
      <c r="D4" s="10" t="s">
        <v>6</v>
      </c>
      <c r="E4" s="1"/>
    </row>
    <row r="5" spans="1:5" ht="22" x14ac:dyDescent="0.2">
      <c r="B5" s="9" t="s">
        <v>7</v>
      </c>
      <c r="C5" s="8" t="s">
        <v>59</v>
      </c>
      <c r="D5" s="10" t="s">
        <v>8</v>
      </c>
      <c r="E5" s="3"/>
    </row>
    <row r="6" spans="1:5" ht="22" x14ac:dyDescent="0.2">
      <c r="A6" s="5" t="s">
        <v>22</v>
      </c>
      <c r="B6" s="9" t="s">
        <v>9</v>
      </c>
      <c r="C6" s="8" t="s">
        <v>60</v>
      </c>
      <c r="D6" s="10" t="s">
        <v>10</v>
      </c>
      <c r="E6" s="3"/>
    </row>
    <row r="7" spans="1:5" x14ac:dyDescent="0.2">
      <c r="D7" s="1"/>
      <c r="E7" s="3"/>
    </row>
    <row r="8" spans="1:5" x14ac:dyDescent="0.2">
      <c r="D8" s="1"/>
      <c r="E8" s="4"/>
    </row>
    <row r="9" spans="1:5" x14ac:dyDescent="0.2">
      <c r="D9" s="1"/>
      <c r="E9" s="1"/>
    </row>
    <row r="10" spans="1:5" x14ac:dyDescent="0.2">
      <c r="D10" s="1"/>
      <c r="E10" s="3"/>
    </row>
    <row r="11" spans="1:5" x14ac:dyDescent="0.2">
      <c r="D11" s="1"/>
      <c r="E11" s="3"/>
    </row>
    <row r="12" spans="1:5" x14ac:dyDescent="0.2">
      <c r="D12" s="1"/>
      <c r="E12" s="3"/>
    </row>
  </sheetData>
  <pageMargins left="0.7" right="0.7" top="0.75" bottom="0.75" header="0.3" footer="0.3"/>
  <pageSetup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9EFD9-AF60-4721-BB73-920792C4C98F}">
  <dimension ref="A1:E20"/>
  <sheetViews>
    <sheetView workbookViewId="0"/>
  </sheetViews>
  <sheetFormatPr baseColWidth="10" defaultRowHeight="16" x14ac:dyDescent="0.2"/>
  <cols>
    <col min="1" max="1" width="8.33203125" bestFit="1" customWidth="1"/>
    <col min="2" max="2" width="9.33203125" bestFit="1" customWidth="1"/>
    <col min="3" max="3" width="16.33203125" style="42" bestFit="1" customWidth="1"/>
    <col min="4" max="4" width="17" style="42" bestFit="1" customWidth="1"/>
    <col min="5" max="5" width="14.6640625" bestFit="1" customWidth="1"/>
    <col min="6" max="6" width="17" bestFit="1" customWidth="1"/>
    <col min="7" max="7" width="15.1640625" bestFit="1" customWidth="1"/>
    <col min="8" max="8" width="12.1640625" bestFit="1" customWidth="1"/>
    <col min="9" max="9" width="10.33203125" bestFit="1" customWidth="1"/>
    <col min="10" max="10" width="28.5" bestFit="1" customWidth="1"/>
    <col min="11" max="11" width="12.1640625" bestFit="1" customWidth="1"/>
    <col min="12" max="12" width="10.33203125" bestFit="1" customWidth="1"/>
    <col min="13" max="13" width="11.1640625" bestFit="1" customWidth="1"/>
    <col min="14" max="14" width="13.5" bestFit="1" customWidth="1"/>
    <col min="15" max="15" width="10.83203125" bestFit="1" customWidth="1"/>
    <col min="16" max="16" width="15.1640625" bestFit="1" customWidth="1"/>
    <col min="17" max="17" width="16.1640625" bestFit="1" customWidth="1"/>
    <col min="18" max="18" width="19.6640625" bestFit="1" customWidth="1"/>
    <col min="19" max="19" width="16.1640625" bestFit="1" customWidth="1"/>
    <col min="20" max="20" width="11.6640625" bestFit="1" customWidth="1"/>
    <col min="21" max="21" width="10" bestFit="1" customWidth="1"/>
    <col min="22" max="22" width="9.6640625" bestFit="1" customWidth="1"/>
    <col min="23" max="23" width="37.1640625" bestFit="1" customWidth="1"/>
  </cols>
  <sheetData>
    <row r="1" spans="1:5" x14ac:dyDescent="0.2">
      <c r="A1" t="s">
        <v>62</v>
      </c>
      <c r="B1" t="s">
        <v>155</v>
      </c>
      <c r="C1" s="42" t="s">
        <v>64</v>
      </c>
      <c r="D1" s="42" t="s">
        <v>65</v>
      </c>
      <c r="E1" t="s">
        <v>156</v>
      </c>
    </row>
    <row r="2" spans="1:5" x14ac:dyDescent="0.2">
      <c r="A2">
        <v>1</v>
      </c>
      <c r="B2" t="s">
        <v>67</v>
      </c>
      <c r="C2" s="42">
        <v>1462.59375</v>
      </c>
      <c r="D2" s="42">
        <v>1462.6666666666667</v>
      </c>
      <c r="E2" s="42">
        <v>1462.8112689351851</v>
      </c>
    </row>
    <row r="3" spans="1:5" x14ac:dyDescent="0.2">
      <c r="A3">
        <v>2</v>
      </c>
      <c r="B3" t="s">
        <v>66</v>
      </c>
      <c r="C3" s="42">
        <v>1462.5520833333333</v>
      </c>
      <c r="D3" s="42">
        <v>1462.6458333333333</v>
      </c>
      <c r="E3" s="42">
        <v>1462.8007575810186</v>
      </c>
    </row>
    <row r="4" spans="1:5" x14ac:dyDescent="0.2">
      <c r="A4">
        <v>3</v>
      </c>
      <c r="B4" t="s">
        <v>157</v>
      </c>
      <c r="C4" s="42">
        <v>1462.3854166666667</v>
      </c>
      <c r="D4" s="42">
        <v>1462.3854166666667</v>
      </c>
      <c r="E4" s="42">
        <v>1462.4048913078705</v>
      </c>
    </row>
    <row r="5" spans="1:5" x14ac:dyDescent="0.2">
      <c r="A5">
        <v>4</v>
      </c>
      <c r="B5" t="s">
        <v>68</v>
      </c>
      <c r="C5" s="42">
        <v>1462.65625</v>
      </c>
      <c r="D5" s="42">
        <v>1462.7291666666667</v>
      </c>
      <c r="E5" s="42">
        <v>1462.8142210185185</v>
      </c>
    </row>
    <row r="6" spans="1:5" x14ac:dyDescent="0.2">
      <c r="A6">
        <v>5</v>
      </c>
      <c r="B6" t="s">
        <v>158</v>
      </c>
      <c r="C6" s="42">
        <v>1462.4583333333333</v>
      </c>
      <c r="D6" s="42">
        <v>1462.5520833333333</v>
      </c>
      <c r="E6" s="42">
        <v>1462.7238372106481</v>
      </c>
    </row>
    <row r="7" spans="1:5" x14ac:dyDescent="0.2">
      <c r="A7">
        <v>6</v>
      </c>
      <c r="B7" t="s">
        <v>20</v>
      </c>
      <c r="C7" s="42">
        <v>1462.6354166666667</v>
      </c>
      <c r="D7" s="42">
        <v>1462.65625</v>
      </c>
      <c r="E7" s="42">
        <v>1462.8000946990742</v>
      </c>
    </row>
    <row r="8" spans="1:5" x14ac:dyDescent="0.2">
      <c r="A8">
        <v>7</v>
      </c>
      <c r="B8" t="s">
        <v>158</v>
      </c>
      <c r="C8" s="42">
        <v>1462.4791666666667</v>
      </c>
      <c r="D8" s="42">
        <v>1462.5520833333333</v>
      </c>
      <c r="E8" s="42">
        <v>1462.700284085648</v>
      </c>
    </row>
    <row r="9" spans="1:5" x14ac:dyDescent="0.2">
      <c r="E9" s="42"/>
    </row>
    <row r="10" spans="1:5" x14ac:dyDescent="0.2">
      <c r="E10" s="42"/>
    </row>
    <row r="11" spans="1:5" x14ac:dyDescent="0.2">
      <c r="E11" s="42"/>
    </row>
    <row r="12" spans="1:5" x14ac:dyDescent="0.2">
      <c r="E12" s="42"/>
    </row>
    <row r="13" spans="1:5" x14ac:dyDescent="0.2">
      <c r="E13" s="42"/>
    </row>
    <row r="14" spans="1:5" x14ac:dyDescent="0.2">
      <c r="E14" s="42"/>
    </row>
    <row r="18" spans="1:1" x14ac:dyDescent="0.2">
      <c r="A18" s="30" t="s">
        <v>69</v>
      </c>
    </row>
    <row r="20" spans="1:1" x14ac:dyDescent="0.2">
      <c r="A20" s="30" t="s">
        <v>70</v>
      </c>
    </row>
  </sheetData>
  <phoneticPr fontId="13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1A004-16CD-A24D-8164-70E2C6AF7FCA}">
  <dimension ref="A1:E14"/>
  <sheetViews>
    <sheetView workbookViewId="0">
      <selection activeCell="B10" sqref="B10"/>
    </sheetView>
  </sheetViews>
  <sheetFormatPr baseColWidth="10" defaultColWidth="25.83203125" defaultRowHeight="20" x14ac:dyDescent="0.2"/>
  <cols>
    <col min="1" max="1" width="25.83203125" style="5"/>
    <col min="2" max="2" width="31.1640625" style="14" customWidth="1"/>
    <col min="3" max="3" width="51" style="6" customWidth="1"/>
    <col min="4" max="4" width="31.1640625" style="14" customWidth="1"/>
    <col min="5" max="5" width="53.1640625" style="5" customWidth="1"/>
    <col min="6" max="16384" width="25.83203125" style="5"/>
  </cols>
  <sheetData>
    <row r="1" spans="1:5" x14ac:dyDescent="0.2">
      <c r="A1" s="15" t="s">
        <v>21</v>
      </c>
      <c r="B1" s="11" t="s">
        <v>11</v>
      </c>
      <c r="C1" s="16" t="s">
        <v>0</v>
      </c>
      <c r="D1" s="11" t="s">
        <v>12</v>
      </c>
      <c r="E1" s="2"/>
    </row>
    <row r="2" spans="1:5" ht="22" x14ac:dyDescent="0.2">
      <c r="B2" s="12" t="s">
        <v>1</v>
      </c>
      <c r="C2" s="8" t="s">
        <v>31</v>
      </c>
      <c r="D2" s="13" t="s">
        <v>2</v>
      </c>
      <c r="E2" s="3"/>
    </row>
    <row r="3" spans="1:5" ht="22" x14ac:dyDescent="0.2">
      <c r="A3" s="5" t="s">
        <v>22</v>
      </c>
      <c r="B3" s="12" t="s">
        <v>13</v>
      </c>
      <c r="C3" s="8" t="s">
        <v>32</v>
      </c>
      <c r="D3" s="13" t="s">
        <v>14</v>
      </c>
      <c r="E3" s="1"/>
    </row>
    <row r="4" spans="1:5" ht="22" x14ac:dyDescent="0.2">
      <c r="B4" s="12" t="s">
        <v>3</v>
      </c>
      <c r="C4" s="8" t="s">
        <v>55</v>
      </c>
      <c r="D4" s="13" t="s">
        <v>4</v>
      </c>
      <c r="E4" s="1"/>
    </row>
    <row r="5" spans="1:5" ht="22" x14ac:dyDescent="0.2">
      <c r="B5" s="12" t="s">
        <v>5</v>
      </c>
      <c r="C5" s="8" t="s">
        <v>56</v>
      </c>
      <c r="D5" s="13" t="s">
        <v>6</v>
      </c>
      <c r="E5" s="3"/>
    </row>
    <row r="6" spans="1:5" ht="22" x14ac:dyDescent="0.2">
      <c r="B6" s="12" t="s">
        <v>7</v>
      </c>
      <c r="C6" s="8" t="s">
        <v>28</v>
      </c>
      <c r="D6" s="13" t="s">
        <v>8</v>
      </c>
      <c r="E6" s="4"/>
    </row>
    <row r="7" spans="1:5" ht="22" x14ac:dyDescent="0.2">
      <c r="A7" s="5" t="s">
        <v>22</v>
      </c>
      <c r="B7" s="12" t="s">
        <v>15</v>
      </c>
      <c r="C7" s="8" t="s">
        <v>27</v>
      </c>
      <c r="D7" s="13" t="s">
        <v>16</v>
      </c>
      <c r="E7" s="1"/>
    </row>
    <row r="8" spans="1:5" ht="95" x14ac:dyDescent="0.2">
      <c r="A8" s="5" t="s">
        <v>23</v>
      </c>
      <c r="B8" s="12" t="s">
        <v>179</v>
      </c>
      <c r="C8" s="8" t="s">
        <v>25</v>
      </c>
      <c r="D8" s="13" t="s">
        <v>180</v>
      </c>
      <c r="E8" s="3"/>
    </row>
    <row r="9" spans="1:5" ht="57" x14ac:dyDescent="0.2">
      <c r="A9" s="5" t="s">
        <v>23</v>
      </c>
      <c r="B9" s="12" t="s">
        <v>182</v>
      </c>
      <c r="C9" s="8" t="s">
        <v>26</v>
      </c>
      <c r="D9" s="13" t="s">
        <v>181</v>
      </c>
      <c r="E9" s="3"/>
    </row>
    <row r="10" spans="1:5" ht="152" x14ac:dyDescent="0.2">
      <c r="B10" s="12" t="s">
        <v>29</v>
      </c>
      <c r="C10" s="8" t="s">
        <v>173</v>
      </c>
      <c r="D10" s="13" t="s">
        <v>30</v>
      </c>
    </row>
    <row r="11" spans="1:5" ht="22" x14ac:dyDescent="0.2">
      <c r="A11" s="5" t="s">
        <v>24</v>
      </c>
      <c r="B11" s="12" t="s">
        <v>17</v>
      </c>
      <c r="C11" s="8" t="s">
        <v>174</v>
      </c>
      <c r="D11" s="13" t="s">
        <v>17</v>
      </c>
    </row>
    <row r="12" spans="1:5" ht="22" x14ac:dyDescent="0.2">
      <c r="B12" s="12" t="s">
        <v>18</v>
      </c>
      <c r="C12" s="8" t="s">
        <v>175</v>
      </c>
      <c r="D12" s="13" t="s">
        <v>19</v>
      </c>
    </row>
    <row r="13" spans="1:5" ht="95" x14ac:dyDescent="0.2">
      <c r="B13" s="12" t="s">
        <v>177</v>
      </c>
      <c r="C13" s="29" t="s">
        <v>92</v>
      </c>
      <c r="D13" s="13" t="s">
        <v>178</v>
      </c>
    </row>
    <row r="14" spans="1:5" ht="22" x14ac:dyDescent="0.2">
      <c r="A14" s="5" t="s">
        <v>22</v>
      </c>
      <c r="B14" s="12" t="s">
        <v>9</v>
      </c>
      <c r="C14" s="8" t="s">
        <v>176</v>
      </c>
      <c r="D14" s="13" t="s">
        <v>10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9686A-919F-0845-B06E-8404EEBC2EE7}">
  <dimension ref="A1:F21"/>
  <sheetViews>
    <sheetView workbookViewId="0">
      <selection activeCell="B11" sqref="B11"/>
    </sheetView>
  </sheetViews>
  <sheetFormatPr baseColWidth="10" defaultColWidth="25.83203125" defaultRowHeight="20" x14ac:dyDescent="0.2"/>
  <cols>
    <col min="1" max="1" width="16.5" style="6" customWidth="1"/>
    <col min="2" max="2" width="55.1640625" style="6" customWidth="1"/>
    <col min="3" max="3" width="47.6640625" style="6" customWidth="1"/>
    <col min="4" max="4" width="80.5" style="6" customWidth="1"/>
    <col min="5" max="5" width="53.1640625" style="22" customWidth="1"/>
    <col min="6" max="6" width="25.83203125" style="22"/>
    <col min="7" max="16384" width="25.83203125" style="5"/>
  </cols>
  <sheetData>
    <row r="1" spans="1:6" x14ac:dyDescent="0.2">
      <c r="A1" s="7" t="s">
        <v>21</v>
      </c>
      <c r="B1" s="7" t="s">
        <v>11</v>
      </c>
      <c r="C1" s="16" t="s">
        <v>0</v>
      </c>
      <c r="D1" s="7" t="s">
        <v>12</v>
      </c>
      <c r="E1" s="18" t="s">
        <v>54</v>
      </c>
      <c r="F1" s="34" t="s">
        <v>53</v>
      </c>
    </row>
    <row r="2" spans="1:6" ht="22" x14ac:dyDescent="0.2">
      <c r="B2" s="9" t="s">
        <v>1</v>
      </c>
      <c r="C2" s="8" t="s">
        <v>31</v>
      </c>
      <c r="D2" s="10" t="s">
        <v>2</v>
      </c>
      <c r="E2" s="19"/>
    </row>
    <row r="3" spans="1:6" ht="22" x14ac:dyDescent="0.2">
      <c r="A3" s="6" t="s">
        <v>22</v>
      </c>
      <c r="B3" s="9" t="s">
        <v>13</v>
      </c>
      <c r="C3" s="8" t="s">
        <v>32</v>
      </c>
      <c r="D3" s="10" t="s">
        <v>14</v>
      </c>
      <c r="E3" s="20"/>
    </row>
    <row r="4" spans="1:6" ht="22" x14ac:dyDescent="0.2">
      <c r="B4" s="23" t="s">
        <v>3</v>
      </c>
      <c r="C4" s="8" t="s">
        <v>50</v>
      </c>
      <c r="D4" s="24" t="s">
        <v>4</v>
      </c>
      <c r="E4" s="20"/>
    </row>
    <row r="5" spans="1:6" ht="44" x14ac:dyDescent="0.2">
      <c r="A5" s="6" t="s">
        <v>23</v>
      </c>
      <c r="B5" s="9" t="s">
        <v>183</v>
      </c>
      <c r="C5" s="8" t="s">
        <v>33</v>
      </c>
      <c r="D5" s="10" t="s">
        <v>184</v>
      </c>
      <c r="E5" s="21"/>
    </row>
    <row r="6" spans="1:6" ht="22" x14ac:dyDescent="0.2">
      <c r="B6" s="9" t="s">
        <v>34</v>
      </c>
      <c r="C6" s="8" t="s">
        <v>35</v>
      </c>
      <c r="D6" s="10" t="s">
        <v>36</v>
      </c>
      <c r="E6" s="20"/>
    </row>
    <row r="7" spans="1:6" ht="54" customHeight="1" x14ac:dyDescent="0.2">
      <c r="A7" s="6" t="s">
        <v>23</v>
      </c>
      <c r="B7" s="17" t="s">
        <v>187</v>
      </c>
      <c r="C7" s="8" t="s">
        <v>38</v>
      </c>
      <c r="D7" s="25" t="s">
        <v>185</v>
      </c>
      <c r="E7" s="19"/>
    </row>
    <row r="8" spans="1:6" ht="22" x14ac:dyDescent="0.2">
      <c r="B8" s="9" t="s">
        <v>5</v>
      </c>
      <c r="C8" s="8" t="s">
        <v>37</v>
      </c>
      <c r="D8" s="10" t="s">
        <v>6</v>
      </c>
      <c r="E8" s="19"/>
    </row>
    <row r="9" spans="1:6" ht="66" x14ac:dyDescent="0.2">
      <c r="A9" s="6" t="s">
        <v>23</v>
      </c>
      <c r="B9" s="26" t="s">
        <v>188</v>
      </c>
      <c r="C9" s="8" t="s">
        <v>39</v>
      </c>
      <c r="D9" s="25" t="s">
        <v>186</v>
      </c>
    </row>
    <row r="10" spans="1:6" ht="22" x14ac:dyDescent="0.2">
      <c r="A10" s="6" t="s">
        <v>22</v>
      </c>
      <c r="B10" s="9" t="s">
        <v>15</v>
      </c>
      <c r="C10" s="8" t="s">
        <v>40</v>
      </c>
      <c r="D10" s="10" t="s">
        <v>16</v>
      </c>
    </row>
    <row r="11" spans="1:6" ht="88" x14ac:dyDescent="0.2">
      <c r="B11" s="9" t="s">
        <v>52</v>
      </c>
      <c r="C11" s="27" t="str">
        <f>TEXT(E11,"HH:MM")</f>
        <v>14:05</v>
      </c>
      <c r="D11" s="10" t="s">
        <v>51</v>
      </c>
      <c r="E11" s="33">
        <f>E12-F11</f>
        <v>1462.5868055555557</v>
      </c>
      <c r="F11" s="22">
        <v>6.9444444444444441E-3</v>
      </c>
    </row>
    <row r="12" spans="1:6" ht="22" x14ac:dyDescent="0.2">
      <c r="A12" s="6" t="s">
        <v>61</v>
      </c>
      <c r="B12" s="9" t="s">
        <v>159</v>
      </c>
      <c r="C12" s="27" t="str">
        <f>TEXT(E12,"HH:MM")</f>
        <v>14:15</v>
      </c>
      <c r="D12" s="10" t="s">
        <v>160</v>
      </c>
      <c r="E12" s="31">
        <f>Navettes!C2</f>
        <v>1462.59375</v>
      </c>
    </row>
    <row r="13" spans="1:6" ht="44" x14ac:dyDescent="0.2">
      <c r="A13" s="6" t="s">
        <v>23</v>
      </c>
      <c r="B13" s="9" t="s">
        <v>161</v>
      </c>
      <c r="C13" s="8" t="s">
        <v>43</v>
      </c>
      <c r="D13" s="10" t="s">
        <v>162</v>
      </c>
    </row>
    <row r="14" spans="1:6" ht="22" x14ac:dyDescent="0.2">
      <c r="B14" s="9" t="s">
        <v>44</v>
      </c>
      <c r="C14" s="27" t="str">
        <f t="shared" ref="C14:C15" si="0">TEXT(E14,"HH:MM")</f>
        <v>16:00</v>
      </c>
      <c r="D14" s="10" t="s">
        <v>45</v>
      </c>
      <c r="E14" s="31">
        <f>Navettes!D2</f>
        <v>1462.6666666666667</v>
      </c>
    </row>
    <row r="15" spans="1:6" ht="22" x14ac:dyDescent="0.2">
      <c r="B15" s="9" t="s">
        <v>46</v>
      </c>
      <c r="C15" s="27" t="str">
        <f t="shared" si="0"/>
        <v>16:35</v>
      </c>
      <c r="D15" s="10" t="s">
        <v>47</v>
      </c>
      <c r="E15" s="33">
        <f>E16-F15</f>
        <v>0.69097222222222221</v>
      </c>
      <c r="F15" s="22">
        <v>6.9444444444444441E-3</v>
      </c>
    </row>
    <row r="16" spans="1:6" ht="22" x14ac:dyDescent="0.2">
      <c r="A16" s="6" t="s">
        <v>24</v>
      </c>
      <c r="B16" s="26" t="s">
        <v>163</v>
      </c>
      <c r="C16" s="27" t="str">
        <f>TEXT(E16,"HH:MM")</f>
        <v>16:45</v>
      </c>
      <c r="D16" s="25" t="s">
        <v>164</v>
      </c>
      <c r="E16" s="32" t="str">
        <f>Navettes!B2</f>
        <v>16:45</v>
      </c>
    </row>
    <row r="17" spans="1:6" ht="22" x14ac:dyDescent="0.2">
      <c r="A17" s="6" t="s">
        <v>150</v>
      </c>
      <c r="B17" s="9" t="s">
        <v>48</v>
      </c>
      <c r="C17" s="27" t="str">
        <f>TEXT(E17,"HH:MM")</f>
        <v>19:27</v>
      </c>
      <c r="D17" s="10" t="s">
        <v>49</v>
      </c>
      <c r="E17" s="31">
        <f>Navettes!E2-F17</f>
        <v>1462.8105744907407</v>
      </c>
      <c r="F17" s="22">
        <v>6.9444444444444447E-4</v>
      </c>
    </row>
    <row r="18" spans="1:6" ht="22" x14ac:dyDescent="0.2">
      <c r="B18" s="9" t="s">
        <v>18</v>
      </c>
      <c r="C18" s="8" t="s">
        <v>90</v>
      </c>
      <c r="D18" s="10" t="s">
        <v>19</v>
      </c>
      <c r="E18" s="33">
        <f>E17+F18</f>
        <v>1462.8244633796296</v>
      </c>
      <c r="F18" s="22">
        <v>1.3888888888888888E-2</v>
      </c>
    </row>
    <row r="19" spans="1:6" ht="22" x14ac:dyDescent="0.2">
      <c r="A19" s="6" t="s">
        <v>22</v>
      </c>
      <c r="B19" s="9" t="s">
        <v>9</v>
      </c>
      <c r="C19" s="8" t="s">
        <v>167</v>
      </c>
      <c r="D19" s="10" t="s">
        <v>10</v>
      </c>
      <c r="E19" s="33">
        <f>E17+F19</f>
        <v>1462.817518935185</v>
      </c>
      <c r="F19" s="22">
        <v>6.9444444444444441E-3</v>
      </c>
    </row>
    <row r="21" spans="1:6" x14ac:dyDescent="0.2">
      <c r="C21" s="28"/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C8E92-B6A1-A540-9055-BC6C85BC8D7C}">
  <dimension ref="A1:F17"/>
  <sheetViews>
    <sheetView workbookViewId="0">
      <selection activeCell="D7" sqref="D7"/>
    </sheetView>
  </sheetViews>
  <sheetFormatPr baseColWidth="10" defaultColWidth="25.83203125" defaultRowHeight="20" x14ac:dyDescent="0.2"/>
  <cols>
    <col min="1" max="1" width="16.5" style="6" customWidth="1"/>
    <col min="2" max="2" width="55.1640625" style="6" customWidth="1"/>
    <col min="3" max="3" width="47.6640625" style="6" customWidth="1"/>
    <col min="4" max="4" width="80.5" style="6" customWidth="1"/>
    <col min="5" max="5" width="53.1640625" style="22" customWidth="1"/>
    <col min="6" max="6" width="25.83203125" style="22"/>
    <col min="7" max="16384" width="25.83203125" style="5"/>
  </cols>
  <sheetData>
    <row r="1" spans="1:6" x14ac:dyDescent="0.2">
      <c r="A1" s="7" t="s">
        <v>21</v>
      </c>
      <c r="B1" s="7" t="s">
        <v>11</v>
      </c>
      <c r="C1" s="16" t="s">
        <v>0</v>
      </c>
      <c r="D1" s="7" t="s">
        <v>12</v>
      </c>
      <c r="E1" s="18" t="s">
        <v>54</v>
      </c>
      <c r="F1" s="34" t="s">
        <v>53</v>
      </c>
    </row>
    <row r="2" spans="1:6" ht="22" x14ac:dyDescent="0.2">
      <c r="B2" s="9" t="s">
        <v>1</v>
      </c>
      <c r="C2" s="8" t="s">
        <v>31</v>
      </c>
      <c r="D2" s="10" t="s">
        <v>2</v>
      </c>
      <c r="E2" s="19"/>
    </row>
    <row r="3" spans="1:6" ht="22" x14ac:dyDescent="0.2">
      <c r="A3" s="6" t="s">
        <v>22</v>
      </c>
      <c r="B3" s="9" t="s">
        <v>13</v>
      </c>
      <c r="C3" s="8" t="s">
        <v>32</v>
      </c>
      <c r="D3" s="10" t="s">
        <v>14</v>
      </c>
      <c r="E3" s="20"/>
    </row>
    <row r="4" spans="1:6" ht="22" x14ac:dyDescent="0.2">
      <c r="B4" s="23" t="s">
        <v>3</v>
      </c>
      <c r="C4" s="8" t="s">
        <v>74</v>
      </c>
      <c r="D4" s="24" t="s">
        <v>4</v>
      </c>
      <c r="E4" s="20"/>
    </row>
    <row r="5" spans="1:6" ht="44" x14ac:dyDescent="0.2">
      <c r="A5" s="6" t="s">
        <v>23</v>
      </c>
      <c r="B5" s="9" t="s">
        <v>189</v>
      </c>
      <c r="C5" s="8" t="s">
        <v>71</v>
      </c>
      <c r="D5" s="10" t="s">
        <v>191</v>
      </c>
      <c r="E5" s="20"/>
    </row>
    <row r="6" spans="1:6" ht="54" customHeight="1" x14ac:dyDescent="0.2">
      <c r="B6" s="17" t="s">
        <v>190</v>
      </c>
      <c r="C6" s="8" t="s">
        <v>72</v>
      </c>
      <c r="D6" s="25" t="s">
        <v>192</v>
      </c>
      <c r="E6" s="19"/>
    </row>
    <row r="7" spans="1:6" ht="22" x14ac:dyDescent="0.2">
      <c r="A7" s="6" t="s">
        <v>22</v>
      </c>
      <c r="B7" s="26" t="s">
        <v>15</v>
      </c>
      <c r="C7" s="8" t="s">
        <v>73</v>
      </c>
      <c r="D7" s="25" t="s">
        <v>16</v>
      </c>
    </row>
    <row r="8" spans="1:6" ht="88" x14ac:dyDescent="0.2">
      <c r="B8" s="9" t="s">
        <v>52</v>
      </c>
      <c r="C8" s="27" t="str">
        <f t="shared" ref="C8:C12" si="0">TEXT(E8,"HH:MM")</f>
        <v>13:05</v>
      </c>
      <c r="D8" s="10" t="s">
        <v>51</v>
      </c>
      <c r="E8" s="33">
        <f>E9-F8</f>
        <v>1462.5451388888889</v>
      </c>
      <c r="F8" s="22">
        <v>6.9444444444444441E-3</v>
      </c>
    </row>
    <row r="9" spans="1:6" ht="22" x14ac:dyDescent="0.2">
      <c r="A9" s="6" t="s">
        <v>61</v>
      </c>
      <c r="B9" s="9" t="s">
        <v>41</v>
      </c>
      <c r="C9" s="27" t="str">
        <f t="shared" si="0"/>
        <v>13:15</v>
      </c>
      <c r="D9" s="10" t="s">
        <v>42</v>
      </c>
      <c r="E9" s="31">
        <f>Navettes!C3</f>
        <v>1462.5520833333333</v>
      </c>
    </row>
    <row r="10" spans="1:6" ht="22" x14ac:dyDescent="0.2">
      <c r="B10" s="9" t="s">
        <v>44</v>
      </c>
      <c r="C10" s="27" t="str">
        <f t="shared" si="0"/>
        <v>15:30</v>
      </c>
      <c r="D10" s="10" t="s">
        <v>45</v>
      </c>
      <c r="E10" s="31">
        <f>Navettes!D3</f>
        <v>1462.6458333333333</v>
      </c>
    </row>
    <row r="11" spans="1:6" ht="22" x14ac:dyDescent="0.2">
      <c r="B11" s="9" t="s">
        <v>46</v>
      </c>
      <c r="C11" s="27" t="str">
        <f t="shared" si="0"/>
        <v>16:05</v>
      </c>
      <c r="D11" s="10" t="s">
        <v>47</v>
      </c>
      <c r="E11" s="33">
        <f>E12-F11</f>
        <v>0.67013888888888895</v>
      </c>
      <c r="F11" s="22">
        <v>6.9444444444444441E-3</v>
      </c>
    </row>
    <row r="12" spans="1:6" ht="22" x14ac:dyDescent="0.2">
      <c r="A12" s="6" t="s">
        <v>24</v>
      </c>
      <c r="B12" s="26" t="s">
        <v>165</v>
      </c>
      <c r="C12" s="27" t="str">
        <f t="shared" si="0"/>
        <v>16:15</v>
      </c>
      <c r="D12" s="25" t="s">
        <v>166</v>
      </c>
      <c r="E12" s="32" t="str">
        <f>Navettes!B3</f>
        <v>16:15</v>
      </c>
    </row>
    <row r="13" spans="1:6" ht="22" x14ac:dyDescent="0.2">
      <c r="A13" s="6" t="s">
        <v>150</v>
      </c>
      <c r="B13" s="9" t="s">
        <v>48</v>
      </c>
      <c r="C13" s="27" t="str">
        <f>TEXT(E13,"HH:MM")</f>
        <v>19:15</v>
      </c>
      <c r="D13" s="10" t="s">
        <v>49</v>
      </c>
      <c r="E13" s="31">
        <f>Navettes!E3+F13</f>
        <v>1462.8021464699075</v>
      </c>
      <c r="F13" s="22">
        <v>1.3888888888888889E-3</v>
      </c>
    </row>
    <row r="14" spans="1:6" ht="22" x14ac:dyDescent="0.2">
      <c r="B14" s="9" t="s">
        <v>18</v>
      </c>
      <c r="C14" s="8" t="s">
        <v>168</v>
      </c>
      <c r="D14" s="10" t="s">
        <v>19</v>
      </c>
      <c r="E14" s="33">
        <f>E13+F14</f>
        <v>1462.8160353587964</v>
      </c>
      <c r="F14" s="22">
        <v>1.3888888888888888E-2</v>
      </c>
    </row>
    <row r="15" spans="1:6" ht="22" x14ac:dyDescent="0.2">
      <c r="A15" s="6" t="s">
        <v>22</v>
      </c>
      <c r="B15" s="9" t="s">
        <v>9</v>
      </c>
      <c r="C15" s="8" t="s">
        <v>167</v>
      </c>
      <c r="D15" s="10" t="s">
        <v>10</v>
      </c>
      <c r="E15" s="33">
        <f>E13+F15</f>
        <v>1462.8090909143518</v>
      </c>
      <c r="F15" s="22">
        <v>6.9444444444444441E-3</v>
      </c>
    </row>
    <row r="17" spans="3:3" x14ac:dyDescent="0.2">
      <c r="C17" s="28"/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2BF53-5C8A-5F47-A607-067D60E1B804}">
  <dimension ref="A1:G21"/>
  <sheetViews>
    <sheetView zoomScale="96" zoomScaleNormal="96" workbookViewId="0">
      <selection activeCell="C3" sqref="C3"/>
    </sheetView>
  </sheetViews>
  <sheetFormatPr baseColWidth="10" defaultColWidth="25.83203125" defaultRowHeight="20" x14ac:dyDescent="0.2"/>
  <cols>
    <col min="1" max="1" width="16.5" style="6" customWidth="1"/>
    <col min="2" max="2" width="55.1640625" style="6" customWidth="1"/>
    <col min="3" max="3" width="47.6640625" style="35" customWidth="1"/>
    <col min="4" max="4" width="80.5" style="6" customWidth="1"/>
    <col min="5" max="5" width="53.1640625" style="22" customWidth="1"/>
    <col min="6" max="6" width="25.83203125" style="22"/>
    <col min="7" max="16384" width="25.83203125" style="5"/>
  </cols>
  <sheetData>
    <row r="1" spans="1:7" x14ac:dyDescent="0.2">
      <c r="A1" s="7" t="s">
        <v>21</v>
      </c>
      <c r="B1" s="7" t="s">
        <v>11</v>
      </c>
      <c r="C1" s="16" t="s">
        <v>0</v>
      </c>
      <c r="D1" s="7" t="s">
        <v>12</v>
      </c>
      <c r="E1" s="18" t="s">
        <v>54</v>
      </c>
      <c r="F1" s="34" t="s">
        <v>53</v>
      </c>
      <c r="G1" s="5" t="s">
        <v>102</v>
      </c>
    </row>
    <row r="2" spans="1:7" ht="22" x14ac:dyDescent="0.2">
      <c r="B2" s="9" t="s">
        <v>1</v>
      </c>
      <c r="C2" s="8" t="s">
        <v>31</v>
      </c>
      <c r="D2" s="10" t="s">
        <v>2</v>
      </c>
      <c r="E2" s="19"/>
      <c r="G2" s="39">
        <f>20*6</f>
        <v>120</v>
      </c>
    </row>
    <row r="3" spans="1:7" ht="22" x14ac:dyDescent="0.2">
      <c r="A3" s="6" t="s">
        <v>22</v>
      </c>
      <c r="B3" s="9" t="s">
        <v>13</v>
      </c>
      <c r="C3" s="8" t="s">
        <v>170</v>
      </c>
      <c r="D3" s="10" t="s">
        <v>14</v>
      </c>
      <c r="E3" s="20"/>
    </row>
    <row r="4" spans="1:7" ht="22" x14ac:dyDescent="0.2">
      <c r="B4" s="23" t="s">
        <v>3</v>
      </c>
      <c r="C4" s="8" t="s">
        <v>98</v>
      </c>
      <c r="D4" s="24" t="s">
        <v>4</v>
      </c>
      <c r="E4" s="20"/>
    </row>
    <row r="5" spans="1:7" ht="22" x14ac:dyDescent="0.2">
      <c r="B5" s="26" t="s">
        <v>99</v>
      </c>
      <c r="C5" s="27" t="str">
        <f t="shared" ref="C5:C6" si="0">TEXT(E5,"HH:MM")</f>
        <v>09:05</v>
      </c>
      <c r="D5" s="25" t="s">
        <v>75</v>
      </c>
      <c r="E5" s="33">
        <f>$E$7-F5</f>
        <v>0.37847222222222221</v>
      </c>
      <c r="F5" s="22">
        <v>1.7361111111111112E-2</v>
      </c>
    </row>
    <row r="6" spans="1:7" ht="22" x14ac:dyDescent="0.2">
      <c r="B6" s="9" t="s">
        <v>46</v>
      </c>
      <c r="C6" s="27" t="str">
        <f t="shared" si="0"/>
        <v>09:15</v>
      </c>
      <c r="D6" s="10" t="s">
        <v>47</v>
      </c>
      <c r="E6" s="33">
        <f>$E$7-F6</f>
        <v>0.38541666666666663</v>
      </c>
      <c r="F6" s="22">
        <v>1.0416666666666666E-2</v>
      </c>
    </row>
    <row r="7" spans="1:7" s="15" customFormat="1" ht="22" x14ac:dyDescent="0.2">
      <c r="A7" s="6" t="s">
        <v>24</v>
      </c>
      <c r="B7" s="26" t="s">
        <v>76</v>
      </c>
      <c r="C7" s="37" t="str">
        <f>TEXT(E7,"HH:MM")</f>
        <v>09:30</v>
      </c>
      <c r="D7" s="25" t="s">
        <v>77</v>
      </c>
      <c r="E7" s="38" t="str">
        <f>Navettes!B4</f>
        <v>09:30</v>
      </c>
      <c r="F7" s="34"/>
    </row>
    <row r="8" spans="1:7" ht="22" x14ac:dyDescent="0.2">
      <c r="A8" s="6" t="s">
        <v>150</v>
      </c>
      <c r="B8" s="9" t="s">
        <v>78</v>
      </c>
      <c r="C8" s="27" t="str">
        <f>TEXT(E8,"HH:MM")</f>
        <v>09:43</v>
      </c>
      <c r="D8" s="10" t="s">
        <v>80</v>
      </c>
      <c r="E8" s="38">
        <f>Navettes!E4</f>
        <v>1462.4048913078705</v>
      </c>
    </row>
    <row r="9" spans="1:7" ht="22" x14ac:dyDescent="0.2">
      <c r="A9" s="6" t="s">
        <v>150</v>
      </c>
      <c r="B9" s="9" t="s">
        <v>79</v>
      </c>
      <c r="C9" s="27" t="str">
        <f>TEXT(E9,"HH:MM")</f>
        <v>11:53</v>
      </c>
      <c r="D9" s="10" t="s">
        <v>81</v>
      </c>
      <c r="E9" s="33">
        <f>E8+F9</f>
        <v>1462.4951690856483</v>
      </c>
      <c r="F9" s="22">
        <f>(G2+10)/(24*60)</f>
        <v>9.0277777777777776E-2</v>
      </c>
    </row>
    <row r="10" spans="1:7" ht="44" x14ac:dyDescent="0.2">
      <c r="B10" s="26" t="s">
        <v>100</v>
      </c>
      <c r="C10" s="29" t="s">
        <v>82</v>
      </c>
      <c r="D10" s="25" t="s">
        <v>101</v>
      </c>
    </row>
    <row r="11" spans="1:7" ht="22" x14ac:dyDescent="0.2">
      <c r="A11" s="6" t="s">
        <v>22</v>
      </c>
      <c r="B11" s="9" t="s">
        <v>15</v>
      </c>
      <c r="C11" s="8" t="s">
        <v>83</v>
      </c>
      <c r="D11" s="10" t="s">
        <v>16</v>
      </c>
    </row>
    <row r="12" spans="1:7" ht="88" x14ac:dyDescent="0.2">
      <c r="B12" s="9" t="s">
        <v>52</v>
      </c>
      <c r="C12" s="27" t="str">
        <f>TEXT(E12,"HH:MM")</f>
        <v>15:35</v>
      </c>
      <c r="D12" s="10" t="s">
        <v>51</v>
      </c>
      <c r="E12" s="33">
        <f>E13-F12</f>
        <v>1462.6493055555557</v>
      </c>
      <c r="F12" s="22">
        <v>6.9444444444444441E-3</v>
      </c>
    </row>
    <row r="13" spans="1:7" s="6" customFormat="1" ht="22" x14ac:dyDescent="0.2">
      <c r="A13" s="6" t="s">
        <v>61</v>
      </c>
      <c r="B13" s="6" t="s">
        <v>84</v>
      </c>
      <c r="C13" s="27" t="str">
        <f t="shared" ref="C13:C17" si="1">TEXT(E13,"HH:MM")</f>
        <v>15:45</v>
      </c>
      <c r="D13" s="6" t="s">
        <v>85</v>
      </c>
      <c r="E13" s="31">
        <f>Navettes!C5</f>
        <v>1462.65625</v>
      </c>
      <c r="F13" s="22"/>
    </row>
    <row r="14" spans="1:7" ht="22" x14ac:dyDescent="0.2">
      <c r="B14" s="6" t="s">
        <v>44</v>
      </c>
      <c r="C14" s="27" t="str">
        <f t="shared" si="1"/>
        <v>17:30</v>
      </c>
      <c r="D14" s="6" t="s">
        <v>45</v>
      </c>
      <c r="E14" s="31">
        <f>Navettes!D5</f>
        <v>1462.7291666666667</v>
      </c>
    </row>
    <row r="15" spans="1:7" ht="22" x14ac:dyDescent="0.2">
      <c r="B15" s="6" t="s">
        <v>46</v>
      </c>
      <c r="C15" s="27" t="str">
        <f t="shared" si="1"/>
        <v>18:05</v>
      </c>
      <c r="D15" s="6" t="s">
        <v>47</v>
      </c>
      <c r="E15" s="33">
        <f>E16-F15</f>
        <v>0.75347222222222221</v>
      </c>
      <c r="F15" s="22">
        <v>6.9444444444444441E-3</v>
      </c>
    </row>
    <row r="16" spans="1:7" ht="22" x14ac:dyDescent="0.2">
      <c r="A16" s="6" t="s">
        <v>24</v>
      </c>
      <c r="B16" s="7" t="s">
        <v>86</v>
      </c>
      <c r="C16" s="37" t="str">
        <f t="shared" si="1"/>
        <v>18:15</v>
      </c>
      <c r="D16" s="7" t="s">
        <v>87</v>
      </c>
      <c r="E16" s="32" t="str">
        <f>Navettes!B5</f>
        <v>18:15</v>
      </c>
    </row>
    <row r="17" spans="1:6" s="15" customFormat="1" ht="22" x14ac:dyDescent="0.2">
      <c r="A17" s="6" t="s">
        <v>150</v>
      </c>
      <c r="B17" s="6" t="s">
        <v>88</v>
      </c>
      <c r="C17" s="27" t="str">
        <f t="shared" si="1"/>
        <v>19:30</v>
      </c>
      <c r="D17" s="6" t="s">
        <v>89</v>
      </c>
      <c r="E17" s="31">
        <f>Navettes!E5-F17</f>
        <v>1462.8128321296297</v>
      </c>
      <c r="F17" s="22">
        <v>1.3888888888888889E-3</v>
      </c>
    </row>
    <row r="18" spans="1:6" x14ac:dyDescent="0.2">
      <c r="B18" s="6" t="s">
        <v>18</v>
      </c>
      <c r="C18" s="35" t="s">
        <v>90</v>
      </c>
      <c r="D18" s="6" t="s">
        <v>19</v>
      </c>
      <c r="E18" s="33">
        <f>E17+F18</f>
        <v>1462.8267210185186</v>
      </c>
      <c r="F18" s="22">
        <v>1.3888888888888888E-2</v>
      </c>
    </row>
    <row r="19" spans="1:6" x14ac:dyDescent="0.2">
      <c r="A19" s="6" t="s">
        <v>22</v>
      </c>
      <c r="B19" s="6" t="s">
        <v>91</v>
      </c>
      <c r="C19" s="35" t="s">
        <v>92</v>
      </c>
      <c r="D19" s="6" t="s">
        <v>93</v>
      </c>
      <c r="E19" s="33">
        <f>E17+F19</f>
        <v>1462.819776574074</v>
      </c>
      <c r="F19" s="22">
        <v>6.9444444444444441E-3</v>
      </c>
    </row>
    <row r="20" spans="1:6" x14ac:dyDescent="0.2">
      <c r="A20" s="6" t="s">
        <v>61</v>
      </c>
      <c r="B20" s="6" t="s">
        <v>94</v>
      </c>
      <c r="C20" s="40" t="s">
        <v>145</v>
      </c>
      <c r="D20" s="6" t="s">
        <v>96</v>
      </c>
    </row>
    <row r="21" spans="1:6" x14ac:dyDescent="0.2">
      <c r="A21" s="6" t="s">
        <v>61</v>
      </c>
      <c r="B21" s="6" t="s">
        <v>95</v>
      </c>
      <c r="C21" s="41" t="s">
        <v>146</v>
      </c>
      <c r="D21" s="6" t="s">
        <v>97</v>
      </c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9EBD7-7F34-4D4C-B1B8-F27142CC7EC2}">
  <dimension ref="A1:F16"/>
  <sheetViews>
    <sheetView workbookViewId="0">
      <selection activeCell="D6" sqref="D6"/>
    </sheetView>
  </sheetViews>
  <sheetFormatPr baseColWidth="10" defaultColWidth="25.83203125" defaultRowHeight="20" x14ac:dyDescent="0.2"/>
  <cols>
    <col min="1" max="1" width="16.5" style="6" customWidth="1"/>
    <col min="2" max="2" width="55.1640625" style="6" customWidth="1"/>
    <col min="3" max="3" width="47.6640625" style="6" customWidth="1"/>
    <col min="4" max="4" width="80.5" style="6" customWidth="1"/>
    <col min="5" max="5" width="53.1640625" style="22" customWidth="1"/>
    <col min="6" max="6" width="25.83203125" style="22"/>
    <col min="7" max="16384" width="25.83203125" style="5"/>
  </cols>
  <sheetData>
    <row r="1" spans="1:6" x14ac:dyDescent="0.2">
      <c r="A1" s="7" t="s">
        <v>21</v>
      </c>
      <c r="B1" s="7" t="s">
        <v>11</v>
      </c>
      <c r="C1" s="16" t="s">
        <v>0</v>
      </c>
      <c r="D1" s="7" t="s">
        <v>12</v>
      </c>
      <c r="E1" s="18" t="s">
        <v>54</v>
      </c>
      <c r="F1" s="34" t="s">
        <v>53</v>
      </c>
    </row>
    <row r="2" spans="1:6" ht="22" x14ac:dyDescent="0.2">
      <c r="B2" s="9" t="s">
        <v>1</v>
      </c>
      <c r="C2" s="8" t="s">
        <v>31</v>
      </c>
      <c r="D2" s="10" t="s">
        <v>2</v>
      </c>
      <c r="E2" s="19"/>
    </row>
    <row r="3" spans="1:6" ht="22" x14ac:dyDescent="0.2">
      <c r="A3" s="6" t="s">
        <v>22</v>
      </c>
      <c r="B3" s="9" t="s">
        <v>13</v>
      </c>
      <c r="C3" s="8" t="s">
        <v>32</v>
      </c>
      <c r="D3" s="10" t="s">
        <v>14</v>
      </c>
      <c r="E3" s="20"/>
    </row>
    <row r="4" spans="1:6" ht="22" x14ac:dyDescent="0.2">
      <c r="B4" s="23" t="s">
        <v>3</v>
      </c>
      <c r="C4" s="8" t="s">
        <v>112</v>
      </c>
      <c r="D4" s="10" t="s">
        <v>4</v>
      </c>
      <c r="E4" s="20"/>
    </row>
    <row r="5" spans="1:6" ht="22" x14ac:dyDescent="0.2">
      <c r="B5" s="9" t="s">
        <v>5</v>
      </c>
      <c r="C5" s="8" t="s">
        <v>37</v>
      </c>
      <c r="D5" s="10" t="s">
        <v>6</v>
      </c>
      <c r="E5" s="20"/>
    </row>
    <row r="6" spans="1:6" ht="54" customHeight="1" x14ac:dyDescent="0.2">
      <c r="A6" s="6" t="s">
        <v>22</v>
      </c>
      <c r="B6" s="17" t="s">
        <v>114</v>
      </c>
      <c r="C6" s="8" t="s">
        <v>113</v>
      </c>
      <c r="D6" s="25" t="s">
        <v>115</v>
      </c>
      <c r="E6" s="19"/>
    </row>
    <row r="7" spans="1:6" ht="88" x14ac:dyDescent="0.2">
      <c r="B7" s="9" t="s">
        <v>52</v>
      </c>
      <c r="C7" s="27" t="str">
        <f t="shared" ref="C7:C10" si="0">TEXT(E7,"HH:MM")</f>
        <v>10:50</v>
      </c>
      <c r="D7" s="10" t="s">
        <v>51</v>
      </c>
      <c r="E7" s="33">
        <f>E8-F7</f>
        <v>1462.4513888888889</v>
      </c>
      <c r="F7" s="22">
        <v>6.9444444444444441E-3</v>
      </c>
    </row>
    <row r="8" spans="1:6" ht="22" x14ac:dyDescent="0.2">
      <c r="A8" s="6" t="s">
        <v>61</v>
      </c>
      <c r="B8" s="9" t="s">
        <v>103</v>
      </c>
      <c r="C8" s="27" t="str">
        <f t="shared" si="0"/>
        <v>11:00</v>
      </c>
      <c r="D8" s="10" t="s">
        <v>104</v>
      </c>
      <c r="E8" s="31">
        <f>Navettes!C6</f>
        <v>1462.4583333333333</v>
      </c>
    </row>
    <row r="9" spans="1:6" ht="22" x14ac:dyDescent="0.2">
      <c r="B9" s="9" t="s">
        <v>44</v>
      </c>
      <c r="C9" s="27" t="str">
        <f t="shared" si="0"/>
        <v>13:15</v>
      </c>
      <c r="D9" s="10" t="s">
        <v>45</v>
      </c>
      <c r="E9" s="31">
        <f>Navettes!D6</f>
        <v>1462.5520833333333</v>
      </c>
    </row>
    <row r="10" spans="1:6" ht="22" x14ac:dyDescent="0.2">
      <c r="B10" s="9" t="s">
        <v>46</v>
      </c>
      <c r="C10" s="27" t="str">
        <f t="shared" si="0"/>
        <v>13:50</v>
      </c>
      <c r="D10" s="10" t="s">
        <v>47</v>
      </c>
      <c r="E10" s="33">
        <f>E11-F10</f>
        <v>0.57638888888888895</v>
      </c>
      <c r="F10" s="22">
        <v>6.9444444444444441E-3</v>
      </c>
    </row>
    <row r="11" spans="1:6" ht="22" x14ac:dyDescent="0.2">
      <c r="A11" s="6" t="s">
        <v>24</v>
      </c>
      <c r="B11" s="26" t="s">
        <v>105</v>
      </c>
      <c r="C11" s="27" t="str">
        <f>TEXT(E11,"HH:MM")</f>
        <v>14:00</v>
      </c>
      <c r="D11" s="25" t="s">
        <v>106</v>
      </c>
      <c r="E11" s="32" t="str">
        <f>Navettes!B6</f>
        <v>14:00</v>
      </c>
    </row>
    <row r="12" spans="1:6" ht="22" x14ac:dyDescent="0.2">
      <c r="A12" s="6" t="s">
        <v>150</v>
      </c>
      <c r="B12" s="9" t="s">
        <v>118</v>
      </c>
      <c r="C12" s="27" t="str">
        <f>TEXT(E12,"HH:MM")</f>
        <v>17:20</v>
      </c>
      <c r="D12" s="10" t="s">
        <v>119</v>
      </c>
      <c r="E12" s="31">
        <f>Navettes!E6-F12</f>
        <v>1462.7224483217592</v>
      </c>
      <c r="F12" s="22">
        <v>1.3888888888888889E-3</v>
      </c>
    </row>
    <row r="13" spans="1:6" ht="44" x14ac:dyDescent="0.2">
      <c r="B13" s="9" t="s">
        <v>116</v>
      </c>
      <c r="C13" s="8" t="s">
        <v>120</v>
      </c>
      <c r="D13" s="10" t="s">
        <v>117</v>
      </c>
      <c r="E13" s="33">
        <f>E12+F13</f>
        <v>1462.7328649884259</v>
      </c>
      <c r="F13" s="22">
        <v>1.0416666666666666E-2</v>
      </c>
    </row>
    <row r="14" spans="1:6" x14ac:dyDescent="0.2">
      <c r="A14" s="6" t="s">
        <v>22</v>
      </c>
      <c r="B14" s="6" t="s">
        <v>107</v>
      </c>
      <c r="C14" s="36" t="s">
        <v>108</v>
      </c>
      <c r="D14" s="6" t="s">
        <v>109</v>
      </c>
      <c r="E14" s="33">
        <f>E12+F14</f>
        <v>1462.7293927662035</v>
      </c>
      <c r="F14" s="22">
        <v>6.9444444444444441E-3</v>
      </c>
    </row>
    <row r="15" spans="1:6" s="6" customFormat="1" x14ac:dyDescent="0.2">
      <c r="A15" s="6" t="s">
        <v>61</v>
      </c>
      <c r="B15" s="6" t="s">
        <v>94</v>
      </c>
      <c r="C15" s="40" t="s">
        <v>148</v>
      </c>
      <c r="D15" s="6" t="s">
        <v>110</v>
      </c>
      <c r="E15" s="22"/>
      <c r="F15" s="22"/>
    </row>
    <row r="16" spans="1:6" x14ac:dyDescent="0.2">
      <c r="A16" s="6" t="s">
        <v>61</v>
      </c>
      <c r="B16" s="6" t="s">
        <v>95</v>
      </c>
      <c r="C16" s="40" t="s">
        <v>149</v>
      </c>
      <c r="D16" s="6" t="s">
        <v>111</v>
      </c>
    </row>
  </sheetData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5834C-3A12-D745-B59F-B2F20D1DD559}">
  <dimension ref="A1:F14"/>
  <sheetViews>
    <sheetView workbookViewId="0">
      <selection activeCell="C4" sqref="C4"/>
    </sheetView>
  </sheetViews>
  <sheetFormatPr baseColWidth="10" defaultColWidth="25.83203125" defaultRowHeight="20" x14ac:dyDescent="0.2"/>
  <cols>
    <col min="1" max="1" width="16.5" style="6" customWidth="1"/>
    <col min="2" max="2" width="55.1640625" style="6" customWidth="1"/>
    <col min="3" max="3" width="47.6640625" style="6" customWidth="1"/>
    <col min="4" max="4" width="80.5" style="6" customWidth="1"/>
    <col min="5" max="5" width="53.1640625" style="22" customWidth="1"/>
    <col min="6" max="6" width="25.83203125" style="22"/>
    <col min="7" max="16384" width="25.83203125" style="5"/>
  </cols>
  <sheetData>
    <row r="1" spans="1:6" x14ac:dyDescent="0.2">
      <c r="A1" s="7" t="s">
        <v>21</v>
      </c>
      <c r="B1" s="7" t="s">
        <v>11</v>
      </c>
      <c r="C1" s="16" t="s">
        <v>0</v>
      </c>
      <c r="D1" s="7" t="s">
        <v>12</v>
      </c>
      <c r="E1" s="18" t="s">
        <v>54</v>
      </c>
      <c r="F1" s="34" t="s">
        <v>53</v>
      </c>
    </row>
    <row r="2" spans="1:6" ht="22" x14ac:dyDescent="0.2">
      <c r="B2" s="9" t="s">
        <v>1</v>
      </c>
      <c r="C2" s="8" t="s">
        <v>31</v>
      </c>
      <c r="D2" s="10" t="s">
        <v>2</v>
      </c>
      <c r="E2" s="19"/>
    </row>
    <row r="3" spans="1:6" ht="22" x14ac:dyDescent="0.2">
      <c r="A3" s="6" t="s">
        <v>22</v>
      </c>
      <c r="B3" s="9" t="s">
        <v>13</v>
      </c>
      <c r="C3" s="8" t="s">
        <v>171</v>
      </c>
      <c r="D3" s="10" t="s">
        <v>14</v>
      </c>
      <c r="E3" s="20"/>
    </row>
    <row r="4" spans="1:6" ht="22" x14ac:dyDescent="0.2">
      <c r="B4" s="23" t="s">
        <v>3</v>
      </c>
      <c r="C4" s="8" t="s">
        <v>128</v>
      </c>
      <c r="D4" s="10" t="s">
        <v>4</v>
      </c>
      <c r="E4" s="20"/>
    </row>
    <row r="5" spans="1:6" ht="54" customHeight="1" x14ac:dyDescent="0.2">
      <c r="B5" s="9" t="s">
        <v>5</v>
      </c>
      <c r="C5" s="8" t="s">
        <v>37</v>
      </c>
      <c r="D5" s="10" t="s">
        <v>6</v>
      </c>
      <c r="E5" s="19"/>
    </row>
    <row r="6" spans="1:6" ht="22" x14ac:dyDescent="0.2">
      <c r="A6" s="6" t="s">
        <v>22</v>
      </c>
      <c r="B6" s="9" t="s">
        <v>15</v>
      </c>
      <c r="C6" s="29" t="s">
        <v>121</v>
      </c>
      <c r="D6" s="10" t="s">
        <v>16</v>
      </c>
    </row>
    <row r="7" spans="1:6" ht="22" x14ac:dyDescent="0.2">
      <c r="B7" s="9" t="s">
        <v>44</v>
      </c>
      <c r="C7" s="27" t="str">
        <f t="shared" ref="C7:C8" si="0">TEXT(E7,"HH:MM")</f>
        <v>15:45</v>
      </c>
      <c r="D7" s="10" t="s">
        <v>45</v>
      </c>
      <c r="E7" s="31">
        <f>Navettes!D7</f>
        <v>1462.65625</v>
      </c>
    </row>
    <row r="8" spans="1:6" ht="22" x14ac:dyDescent="0.2">
      <c r="B8" s="9" t="s">
        <v>46</v>
      </c>
      <c r="C8" s="27" t="str">
        <f t="shared" si="0"/>
        <v>16:20</v>
      </c>
      <c r="D8" s="10" t="s">
        <v>47</v>
      </c>
      <c r="E8" s="33">
        <f>E9-F8</f>
        <v>0.68055555555555558</v>
      </c>
      <c r="F8" s="22">
        <v>6.9444444444444441E-3</v>
      </c>
    </row>
    <row r="9" spans="1:6" ht="22" x14ac:dyDescent="0.2">
      <c r="A9" s="6" t="s">
        <v>24</v>
      </c>
      <c r="B9" s="26" t="s">
        <v>122</v>
      </c>
      <c r="C9" s="37" t="str">
        <f>TEXT(E9,"HH:MM")</f>
        <v>16:30</v>
      </c>
      <c r="D9" s="25" t="s">
        <v>123</v>
      </c>
      <c r="E9" s="32" t="str">
        <f>Navettes!B7</f>
        <v>16:30</v>
      </c>
    </row>
    <row r="10" spans="1:6" ht="22" x14ac:dyDescent="0.2">
      <c r="A10" s="6" t="s">
        <v>150</v>
      </c>
      <c r="B10" s="9" t="s">
        <v>124</v>
      </c>
      <c r="C10" s="27" t="str">
        <f>TEXT(E10,"HH:MM")</f>
        <v>19:12</v>
      </c>
      <c r="D10" s="10" t="s">
        <v>125</v>
      </c>
      <c r="E10" s="31">
        <f>Navettes!E7+F10</f>
        <v>1462.8000946990742</v>
      </c>
      <c r="F10" s="22">
        <v>0</v>
      </c>
    </row>
    <row r="11" spans="1:6" ht="22" x14ac:dyDescent="0.2">
      <c r="B11" s="9" t="s">
        <v>18</v>
      </c>
      <c r="C11" s="8" t="s">
        <v>126</v>
      </c>
      <c r="D11" s="10" t="s">
        <v>19</v>
      </c>
      <c r="E11" s="33">
        <f>E10+F11</f>
        <v>1462.8105113657409</v>
      </c>
      <c r="F11" s="22">
        <v>1.0416666666666666E-2</v>
      </c>
    </row>
    <row r="12" spans="1:6" x14ac:dyDescent="0.2">
      <c r="A12" s="6" t="s">
        <v>22</v>
      </c>
      <c r="B12" s="6" t="s">
        <v>9</v>
      </c>
      <c r="C12" s="36" t="s">
        <v>127</v>
      </c>
      <c r="D12" s="6" t="s">
        <v>10</v>
      </c>
      <c r="E12" s="33">
        <f>E10+F12</f>
        <v>1462.8070391435185</v>
      </c>
      <c r="F12" s="22">
        <v>6.9444444444444441E-3</v>
      </c>
    </row>
    <row r="13" spans="1:6" x14ac:dyDescent="0.2">
      <c r="C13" s="36"/>
    </row>
    <row r="14" spans="1:6" s="6" customFormat="1" x14ac:dyDescent="0.2">
      <c r="C14" s="36"/>
      <c r="E14" s="22"/>
      <c r="F14" s="22"/>
    </row>
  </sheetData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E0094-158A-7B4D-9B20-1FDD57D4341A}">
  <dimension ref="A1:F16"/>
  <sheetViews>
    <sheetView topLeftCell="B1" workbookViewId="0">
      <selection activeCell="D21" sqref="D21"/>
    </sheetView>
  </sheetViews>
  <sheetFormatPr baseColWidth="10" defaultColWidth="25.83203125" defaultRowHeight="20" x14ac:dyDescent="0.2"/>
  <cols>
    <col min="1" max="1" width="16.5" style="6" customWidth="1"/>
    <col min="2" max="2" width="55.1640625" style="6" customWidth="1"/>
    <col min="3" max="3" width="47.6640625" style="6" customWidth="1"/>
    <col min="4" max="4" width="80.5" style="6" customWidth="1"/>
    <col min="5" max="5" width="53.1640625" style="22" customWidth="1"/>
    <col min="6" max="6" width="25.83203125" style="22"/>
    <col min="7" max="16384" width="25.83203125" style="5"/>
  </cols>
  <sheetData>
    <row r="1" spans="1:6" x14ac:dyDescent="0.2">
      <c r="A1" s="7" t="s">
        <v>21</v>
      </c>
      <c r="B1" s="7" t="s">
        <v>11</v>
      </c>
      <c r="C1" s="16" t="s">
        <v>0</v>
      </c>
      <c r="D1" s="7" t="s">
        <v>12</v>
      </c>
      <c r="E1" s="18" t="s">
        <v>54</v>
      </c>
      <c r="F1" s="34" t="s">
        <v>53</v>
      </c>
    </row>
    <row r="2" spans="1:6" ht="22" x14ac:dyDescent="0.2">
      <c r="B2" s="9" t="s">
        <v>1</v>
      </c>
      <c r="C2" s="8" t="s">
        <v>31</v>
      </c>
      <c r="D2" s="10" t="s">
        <v>2</v>
      </c>
      <c r="E2" s="19"/>
    </row>
    <row r="3" spans="1:6" ht="22" x14ac:dyDescent="0.2">
      <c r="A3" s="6" t="s">
        <v>22</v>
      </c>
      <c r="B3" s="9" t="s">
        <v>13</v>
      </c>
      <c r="C3" s="8" t="s">
        <v>171</v>
      </c>
      <c r="D3" s="10" t="s">
        <v>14</v>
      </c>
      <c r="E3" s="20"/>
    </row>
    <row r="4" spans="1:6" ht="22" x14ac:dyDescent="0.2">
      <c r="B4" s="23" t="s">
        <v>3</v>
      </c>
      <c r="C4" s="8" t="s">
        <v>134</v>
      </c>
      <c r="D4" s="10" t="s">
        <v>4</v>
      </c>
      <c r="E4" s="20"/>
    </row>
    <row r="5" spans="1:6" ht="44" x14ac:dyDescent="0.2">
      <c r="B5" s="9" t="s">
        <v>135</v>
      </c>
      <c r="C5" s="29" t="s">
        <v>147</v>
      </c>
      <c r="D5" s="10" t="s">
        <v>136</v>
      </c>
      <c r="E5" s="20"/>
    </row>
    <row r="6" spans="1:6" ht="44" x14ac:dyDescent="0.2">
      <c r="A6" s="6" t="s">
        <v>22</v>
      </c>
      <c r="B6" s="17" t="s">
        <v>114</v>
      </c>
      <c r="C6" s="29" t="s">
        <v>172</v>
      </c>
      <c r="D6" s="25" t="s">
        <v>115</v>
      </c>
      <c r="E6" s="20"/>
    </row>
    <row r="7" spans="1:6" ht="88" x14ac:dyDescent="0.2">
      <c r="B7" s="9" t="s">
        <v>52</v>
      </c>
      <c r="C7" s="27" t="str">
        <f t="shared" ref="C7" si="0">TEXT(E7,"HH:MM")</f>
        <v>11:20</v>
      </c>
      <c r="D7" s="10" t="s">
        <v>51</v>
      </c>
      <c r="E7" s="33">
        <f>E8-F7</f>
        <v>1462.4722222222224</v>
      </c>
      <c r="F7" s="22">
        <v>6.9444444444444441E-3</v>
      </c>
    </row>
    <row r="8" spans="1:6" ht="22" x14ac:dyDescent="0.2">
      <c r="A8" s="6" t="s">
        <v>61</v>
      </c>
      <c r="B8" s="9" t="s">
        <v>153</v>
      </c>
      <c r="C8" s="27" t="str">
        <f t="shared" ref="C8" si="1">TEXT(E8,"HH:MM")</f>
        <v>11:30</v>
      </c>
      <c r="D8" s="10" t="s">
        <v>154</v>
      </c>
      <c r="E8" s="31">
        <f>Navettes!C8</f>
        <v>1462.4791666666667</v>
      </c>
    </row>
    <row r="9" spans="1:6" ht="22" x14ac:dyDescent="0.2">
      <c r="B9" s="9" t="s">
        <v>44</v>
      </c>
      <c r="C9" s="27" t="str">
        <f>TEXT(E9,"HH:MM")</f>
        <v>13:15</v>
      </c>
      <c r="D9" s="10" t="s">
        <v>45</v>
      </c>
      <c r="E9" s="31">
        <f>Navettes!D8</f>
        <v>1462.5520833333333</v>
      </c>
    </row>
    <row r="10" spans="1:6" ht="22" x14ac:dyDescent="0.2">
      <c r="B10" s="9" t="s">
        <v>46</v>
      </c>
      <c r="C10" s="27" t="str">
        <f>TEXT(E10,"HH:MM")</f>
        <v>13:50</v>
      </c>
      <c r="D10" s="10" t="s">
        <v>47</v>
      </c>
      <c r="E10" s="33">
        <f>E11-F10</f>
        <v>0.57638888888888895</v>
      </c>
      <c r="F10" s="22">
        <v>6.9444444444444441E-3</v>
      </c>
    </row>
    <row r="11" spans="1:6" ht="22" x14ac:dyDescent="0.2">
      <c r="A11" s="6" t="s">
        <v>24</v>
      </c>
      <c r="B11" s="26" t="s">
        <v>151</v>
      </c>
      <c r="C11" s="37" t="str">
        <f>TEXT(E11,"HH:MM")</f>
        <v>14:00</v>
      </c>
      <c r="D11" s="25" t="s">
        <v>152</v>
      </c>
      <c r="E11" s="32" t="str">
        <f>Navettes!B8</f>
        <v>14:00</v>
      </c>
    </row>
    <row r="12" spans="1:6" ht="22" x14ac:dyDescent="0.2">
      <c r="A12" s="6" t="s">
        <v>150</v>
      </c>
      <c r="B12" s="6" t="s">
        <v>124</v>
      </c>
      <c r="C12" s="27" t="str">
        <f>TEXT(E12,"HH:MM")</f>
        <v>16:46</v>
      </c>
      <c r="D12" s="6" t="s">
        <v>125</v>
      </c>
      <c r="E12" s="31">
        <f>Navettes!E8-F12</f>
        <v>1462.6988951967592</v>
      </c>
      <c r="F12" s="22">
        <v>1.3888888888888889E-3</v>
      </c>
    </row>
    <row r="13" spans="1:6" x14ac:dyDescent="0.2">
      <c r="B13" s="6" t="s">
        <v>18</v>
      </c>
      <c r="C13" s="36" t="s">
        <v>169</v>
      </c>
      <c r="D13" s="6" t="s">
        <v>19</v>
      </c>
      <c r="E13" s="33">
        <f>E12+F13</f>
        <v>1462.7127840856481</v>
      </c>
      <c r="F13" s="22">
        <v>1.3888888888888888E-2</v>
      </c>
    </row>
    <row r="14" spans="1:6" x14ac:dyDescent="0.2">
      <c r="A14" s="6" t="s">
        <v>22</v>
      </c>
      <c r="B14" s="6" t="s">
        <v>9</v>
      </c>
      <c r="C14" s="36" t="s">
        <v>129</v>
      </c>
      <c r="D14" s="6" t="s">
        <v>10</v>
      </c>
      <c r="E14" s="33">
        <f>E12+F14</f>
        <v>1462.7058396412035</v>
      </c>
      <c r="F14" s="22">
        <v>6.9444444444444441E-3</v>
      </c>
    </row>
    <row r="15" spans="1:6" s="6" customFormat="1" x14ac:dyDescent="0.2">
      <c r="B15" s="6" t="s">
        <v>193</v>
      </c>
      <c r="C15" s="35" t="s">
        <v>130</v>
      </c>
      <c r="D15" s="6" t="s">
        <v>194</v>
      </c>
      <c r="E15" s="22"/>
      <c r="F15" s="22"/>
    </row>
    <row r="16" spans="1:6" x14ac:dyDescent="0.2">
      <c r="B16" s="6" t="s">
        <v>132</v>
      </c>
      <c r="C16" s="35" t="s">
        <v>131</v>
      </c>
      <c r="D16" s="6" t="s">
        <v>133</v>
      </c>
    </row>
  </sheetData>
  <pageMargins left="0.7" right="0.7" top="0.75" bottom="0.75" header="0.3" footer="0.3"/>
  <pageSetup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1D81B-CC05-284B-AFFC-89CD088CFCEE}">
  <dimension ref="A1:E10"/>
  <sheetViews>
    <sheetView tabSelected="1" workbookViewId="0">
      <selection activeCell="B30" sqref="B30"/>
    </sheetView>
  </sheetViews>
  <sheetFormatPr baseColWidth="10" defaultColWidth="25.83203125" defaultRowHeight="16" x14ac:dyDescent="0.2"/>
  <cols>
    <col min="1" max="1" width="25.83203125" style="5"/>
    <col min="2" max="2" width="55.83203125" style="5" customWidth="1"/>
    <col min="3" max="3" width="31.1640625" style="5" customWidth="1"/>
    <col min="4" max="4" width="63.5" style="5" customWidth="1"/>
    <col min="5" max="5" width="53.1640625" style="5" customWidth="1"/>
    <col min="6" max="16384" width="25.83203125" style="5"/>
  </cols>
  <sheetData>
    <row r="1" spans="1:5" ht="20" x14ac:dyDescent="0.2">
      <c r="A1" s="15" t="s">
        <v>21</v>
      </c>
      <c r="B1" s="7" t="s">
        <v>11</v>
      </c>
      <c r="C1" s="16" t="s">
        <v>0</v>
      </c>
      <c r="D1" s="7" t="s">
        <v>12</v>
      </c>
      <c r="E1" s="2"/>
    </row>
    <row r="2" spans="1:5" ht="22" x14ac:dyDescent="0.2">
      <c r="B2" s="9" t="s">
        <v>1</v>
      </c>
      <c r="C2" s="8" t="s">
        <v>137</v>
      </c>
      <c r="D2" s="10" t="s">
        <v>2</v>
      </c>
      <c r="E2" s="3"/>
    </row>
    <row r="3" spans="1:5" ht="22" x14ac:dyDescent="0.2">
      <c r="A3" s="5" t="s">
        <v>22</v>
      </c>
      <c r="B3" s="9" t="s">
        <v>13</v>
      </c>
      <c r="C3" s="8" t="s">
        <v>138</v>
      </c>
      <c r="D3" s="10" t="s">
        <v>14</v>
      </c>
      <c r="E3" s="1"/>
    </row>
    <row r="4" spans="1:5" ht="22" x14ac:dyDescent="0.2">
      <c r="B4" s="9" t="s">
        <v>3</v>
      </c>
      <c r="C4" s="8" t="s">
        <v>139</v>
      </c>
      <c r="D4" s="10" t="s">
        <v>4</v>
      </c>
      <c r="E4" s="1"/>
    </row>
    <row r="5" spans="1:5" ht="22" x14ac:dyDescent="0.2">
      <c r="A5" s="5" t="s">
        <v>61</v>
      </c>
      <c r="B5" s="9" t="s">
        <v>140</v>
      </c>
      <c r="C5" s="29" t="s">
        <v>143</v>
      </c>
      <c r="D5" s="10" t="s">
        <v>141</v>
      </c>
      <c r="E5" s="3"/>
    </row>
    <row r="6" spans="1:5" ht="22" x14ac:dyDescent="0.2">
      <c r="B6" s="9" t="s">
        <v>63</v>
      </c>
      <c r="C6" s="29" t="s">
        <v>144</v>
      </c>
      <c r="D6" s="10" t="s">
        <v>142</v>
      </c>
      <c r="E6" s="4"/>
    </row>
    <row r="7" spans="1:5" x14ac:dyDescent="0.2">
      <c r="D7" s="1"/>
      <c r="E7" s="1"/>
    </row>
    <row r="8" spans="1:5" x14ac:dyDescent="0.2">
      <c r="D8" s="1"/>
      <c r="E8" s="3"/>
    </row>
    <row r="9" spans="1:5" x14ac:dyDescent="0.2">
      <c r="D9" s="1"/>
      <c r="E9" s="3"/>
    </row>
    <row r="10" spans="1:5" x14ac:dyDescent="0.2">
      <c r="D10" s="1"/>
      <c r="E10" s="3"/>
    </row>
  </sheetData>
  <pageMargins left="0.7" right="0.7" top="0.75" bottom="0.75" header="0.3" footer="0.3"/>
  <pageSetup orientation="portrait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f 6 a 9 a 3 d 4 - f 9 8 e - 4 0 5 0 - 9 1 3 a - f d 5 5 4 c b 3 7 0 b 4 "   x m l n s = " h t t p : / / s c h e m a s . m i c r o s o f t . c o m / D a t a M a s h u p " > A A A A A C 0 E A A B Q S w M E F A A A C A g A 9 r i x V m z + 8 A + l A A A A 9 g A A A B I A A A B D b 2 5 m a W c v U G F j a 2 F n Z S 5 4 b W y F j 7 0 O g j A A h F + F d K d / D C o p J Y Z V E h M T 4 9 q U C o 1 Q T F s s 7 + b g I / k K Y h R 1 c 7 y 7 7 5 K 7 + / X G 8 r F r o 4 u y T v c m A w R i E C k j + 0 q b O g O D P 8 Z L k H O 2 F f I k a h V N s H H p 6 H Q G G u / P K U I h B B g S 2 N s a U Y w J O p S b n W x U J 2 J t n B d G K v B p V f 9 b g L P 9 a w y n k J A F T O g K Y o Z m k 5 X a f A E 6 7 X 2 m P y Y r h t Y P V v G j j Y s 1 Q 7 N k 6 P 2 B P w B Q S w M E F A A A C A g A 9 r i x V o v 0 t 5 B 6 A Q A A l A I A A B M A A A B G b 3 J t d W x h c y 9 T Z W N 0 a W 9 u M S 5 t j Z H P S g M x E M b v C / s O I V 6 6 E L v + w 4 v 0 U N q K R R B h K x 5 K K e n u 2 I Z m k 2 U y k U r p A + l r 9 M X M u k u r 6 M F c M p l v + O Y 3 E w c 5 K W t Y 1 t z n N 3 E U R 2 4 l E Q o 2 B J J K O 9 Z j G i i O W D i Z 9 Z h D y I w 2 O e j u s 8 X 1 w t p 1 5 1 Z p 6 A 6 s I T D k O j x 9 c o A u X a A 3 d i k 9 r R R g O r S 5 L 2 s 9 X X p V w M X Z x W U K t U 0 6 J m U A p U J w 3 Y 1 2 G 5 4 I Z r z W g h F 6 S E T T u 8 W Z Z y s A C g g N y 3 Y 6 J i h 7 v F W 5 u F e m 6 P G v I j 7 b T Y e S 5 K x 1 O O E j c 0 r 7 D w L H K r S l d z z 4 T O Q i w D + G t y W 4 A 1 k E 9 M 6 P Z o J N W 7 m v d Z Z L L d H 1 a r R Z c n C e v F X A S l u o F 7 V / P 9 p O U B r 3 Y r E c W O 1 L U 1 e 5 z h 8 c Y r v l I 5 I V c M H G h q 6 v u n X p T r A t v w O P M C + g + i 2 V y v w W d k e o v q e w U 5 Z b b Y 0 J g f N V h a r c v 8 O 3 y T P Q 4 f M b v p r t 5 y T i y B V 2 X E m k O m q Y H u Q r E M E h w T K 1 N J J C F F J t r o + o X g H 4 L o k j Z f 4 D d v M J U E s D B B Q A A A g I A P a 4 s V Y P y u m r p A A A A O k A A A A T A A A A W 0 N v b n R l b n R f V H l w Z X N d L n h t b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B A h Q D F A A A C A g A 9 r i x V m z + 8 A + l A A A A 9 g A A A B I A A A A A A A A A A A A A A K Q B A A A A A E N v b m Z p Z y 9 Q Y W N r Y W d l L n h t b F B L A Q I U A x Q A A A g I A P a 4 s V a L 9 L e Q e g E A A J Q C A A A T A A A A A A A A A A A A A A C k A d U A A A B G b 3 J t d W x h c y 9 T Z W N 0 a W 9 u M S 5 t U E s B A h Q D F A A A C A g A 9 r i x V g / K 6 a u k A A A A 6 Q A A A B M A A A A A A A A A A A A A A K Q B g A I A A F t D b 2 5 0 Z W 5 0 X 1 R 5 c G V z X S 5 4 b W x Q S w U G A A A A A A M A A w D C A A A A V Q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0 w w A A A A A A A C x D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E V u d H J 5 I F R 5 c G U 9 I k l z V H l w Z U R l d G V j d G l v b k V u Y W J s Z W Q i I F Z h b H V l P S J z V H J 1 Z S I g L z 4 8 L 1 N 0 Y W J s Z U V u d H J p Z X M + P C 9 J d G V t P j x J d G V t P j x J d G V t T G 9 j Y X R p b 2 4 + P E l 0 Z W 1 U e X B l P k Z v c m 1 1 b G E 8 L 0 l 0 Z W 1 U e X B l P j x J d G V t U G F 0 a D 5 T Z W N 0 a W 9 u M S 9 E Z X R h a W x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R l d G F p b H M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G a W x s T 2 J q Z W N 0 V H l w Z S I g V m F s d W U 9 I n N U Y W J s Z S I g L z 4 8 R W 5 0 c n k g V H l w Z T 0 i U X V l c n l J R C I g V m F s d W U 9 I n N l M z B l Y W I 5 M S 0 2 M m M 2 L T R i N z U t Y m V h Y y 0 2 M j A w M m N l N G Y 3 N j c i I C 8 + P E V u d H J 5 I F R 5 c G U 9 I k Z p b G x M Y X N 0 V X B k Y X R l Z C I g V m F s d W U 9 I m Q y M D I z L T A 1 L T E 4 V D A z O j A 3 O j Q 0 L j k 3 N z c z N D B a I i A v P j x F b n R y e S B U e X B l P S J G a W x s Q 2 9 s d W 1 u V H l w Z X M i I F Z h b H V l P S J z Q X d B Q U F B Q T 0 i I C 8 + P E V u d H J 5 I F R 5 c G U 9 I k Z p b G x F c n J v c k N v d W 5 0 I i B W Y W x 1 Z T 0 i b D A i I C 8 + P E V u d H J 5 I F R 5 c G U 9 I k Z p b G x D b 2 x 1 b W 5 O Y W 1 l c y I g V m F s d W U 9 I n N b J n F 1 b 3 Q 7 R X R h c G U m c X V v d D s s J n F 1 b 3 Q 7 R G V w Y X J 0 J n F 1 b 3 Q 7 L C Z x d W 9 0 O 0 h l d X J l X 0 5 h d m V 0 d G U m c X V v d D s s J n F 1 b 3 Q 7 S G V 1 c m U g U 2 l n b m F 0 d X J l J n F 1 b 3 Q 7 L C Z x d W 9 0 O 0 h l d X J l Q X J y a X Z l Z S Z x d W 9 0 O 1 0 i I C 8 + P E V u d H J 5 I F R 5 c G U 9 I k Z p b G x F c n J v c k N v Z G U i I F Z h b H V l P S J z V W 5 r b m 9 3 b i I g L z 4 8 R W 5 0 c n k g V H l w Z T 0 i R m l s b E N v d W 5 0 I i B W Y W x 1 Z T 0 i b D E z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l d G F p b H M v Q X V 0 b 1 J l b W 9 2 Z W R D b 2 x 1 b W 5 z M S 5 7 R X R h c G U s M H 0 m c X V v d D s s J n F 1 b 3 Q 7 U 2 V j d G l v b j E v R G V 0 Y W l s c y 9 B d X R v U m V t b 3 Z l Z E N v b H V t b n M x L n t E Z X B h c n Q s M X 0 m c X V v d D s s J n F 1 b 3 Q 7 U 2 V j d G l v b j E v R G V 0 Y W l s c y 9 B d X R v U m V t b 3 Z l Z E N v b H V t b n M x L n t I Z X V y Z V 9 O Y X Z l d H R l L D J 9 J n F 1 b 3 Q 7 L C Z x d W 9 0 O 1 N l Y 3 R p b 2 4 x L 0 R l d G F p b H M v Q X V 0 b 1 J l b W 9 2 Z W R D b 2 x 1 b W 5 z M S 5 7 S G V 1 c m U g U 2 l n b m F 0 d X J l L D N 9 J n F 1 b 3 Q 7 L C Z x d W 9 0 O 1 N l Y 3 R p b 2 4 x L 0 R l d G F p b H M v Q X V 0 b 1 J l b W 9 2 Z W R D b 2 x 1 b W 5 z M S 5 7 S G V 1 c m V B c n J p d m V l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R l d G F p b H M v Q X V 0 b 1 J l b W 9 2 Z W R D b 2 x 1 b W 5 z M S 5 7 R X R h c G U s M H 0 m c X V v d D s s J n F 1 b 3 Q 7 U 2 V j d G l v b j E v R G V 0 Y W l s c y 9 B d X R v U m V t b 3 Z l Z E N v b H V t b n M x L n t E Z X B h c n Q s M X 0 m c X V v d D s s J n F 1 b 3 Q 7 U 2 V j d G l v b j E v R G V 0 Y W l s c y 9 B d X R v U m V t b 3 Z l Z E N v b H V t b n M x L n t I Z X V y Z V 9 O Y X Z l d H R l L D J 9 J n F 1 b 3 Q 7 L C Z x d W 9 0 O 1 N l Y 3 R p b 2 4 x L 0 R l d G F p b H M v Q X V 0 b 1 J l b W 9 2 Z W R D b 2 x 1 b W 5 z M S 5 7 S G V 1 c m U g U 2 l n b m F 0 d X J l L D N 9 J n F 1 b 3 Q 7 L C Z x d W 9 0 O 1 N l Y 3 R p b 2 4 x L 0 R l d G F p b H M v Q X V 0 b 1 J l b W 9 2 Z W R D b 2 x 1 b W 5 z M S 5 7 S G V 1 c m V B c n J p d m V l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Z X R h a W x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l d G F p b H M v R G V 0 Y W l s c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l d G F p b H M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l d G F p b H M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l d G F p b H M v Q X V 0 c m V z J T I w Y 2 9 s b 2 5 u Z X M l M j B z d X B w c m l t J U M z J U E 5 Z X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7 A g A A M I I C 9 w Y J K o Z I h v c N A Q c D o I I C 6 D C C A u Q C A Q A x g g J f M I I C W w I B A D B D M D c x N T A z B g N V B A M T L E 1 p Y 3 J v c 2 9 m d C 5 P Z m Z p Y 2 U u R X h j Z W w u U H J v d G V j d G V k R G F 0 Y V N l c n Z p Y 2 V z A g h R / P u D 2 F 7 p e z A N B g k q h k i G 9 w 0 B A Q E F A A S C A g B P e 5 3 q b H V P o R s Y J n b F 9 W R 8 t + B Q N V V 5 N O n g P S p J b s a u U M f + F + I 7 M + o p c x R i d L / 7 h h G O L X 2 8 g D r d k J W Z K 3 9 T 1 I X I + T h l M J k T Y R f W d I K F f 3 O t + v K Z C Q A x 3 1 m v m 5 p i B g 7 2 M 9 F w q a 8 P I p V Y l 6 f w P B z Q R T Y 3 b 7 b U L x / r u M c J e U D w P X N m 3 V f h X u r t P z h 4 o 8 V 2 L 5 A D L 9 A 5 2 c r 3 P t 7 U Y 9 H v g / h K 1 d b r / 8 U Y f X p W u m c 5 z / A j z S N 6 r P + 1 h J a U N 6 I r g j R E C S x 3 i I A F p o k B r d K M J P t V 9 7 P M f B 0 5 5 W y R m b 7 Q w 0 q 6 d M 1 5 v f 6 5 0 5 c k W K S m p j l S G 1 m o 1 2 o v s T n b N w d W t B k s r s g O H M + J / o Z p o i 0 Z K C 6 B A D m x N Y 9 7 U H B i V I E G E 9 Q G o l 7 l 0 S P 7 i a g 2 L 4 n l d y Z D u v z 1 Q x g p R y A L f O M G p 3 4 r Y Z B V D 9 q J F H p 2 0 p X T C o E / z 2 M c / k g m 8 a G R U G V 0 m a I k n L B 7 n A G O c S l 9 c e r Y f 5 N K v j y 6 3 Y r i M 9 L c Z k w i L F D L U O N o v L u m Q x G 2 W e 3 e V D g D I d r 6 + g x F f / B z d r h C p d b b 2 u a 4 7 I i j 4 b J z S 3 C L 0 6 d R T e 2 1 g M L M + h L P f q T E u A D k N f u m b f U 5 n / P K D i 6 A s 9 G h R A L N v c q 4 N 8 U 0 J J F G E A z 5 V C b B h a x L R D w L d V F a B l V g m t + 6 c f / H A x L q V C 3 D 4 j 6 r 7 4 + k N e f E r m z N x N i g D S y A T H R l 4 + Y i e p j A + z B 8 B g k q h k i G 9 w 0 B B w E w H Q Y J Y I Z I A W U D B A E q B B A 8 D d c c a o L f X d 2 M H W S F 6 4 g 3 g F C Y r g n K D m G b 9 V l G b y u 1 C r t 5 + Z 0 x 8 k B k F e 2 J r P d N 5 S 2 q 5 W g 7 a s c j a 8 v s 1 / x b t E p 8 Y + R R 2 k L q + 5 p n I A N M + n y + P x C d 2 l I C E q s w a n 6 r 1 r v k 8 A d p L g = = < / D a t a M a s h u p > 
</file>

<file path=customXml/itemProps1.xml><?xml version="1.0" encoding="utf-8"?>
<ds:datastoreItem xmlns:ds="http://schemas.openxmlformats.org/officeDocument/2006/customXml" ds:itemID="{36BCBECD-F4CD-4B9D-9196-F3C5720774E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Feuilles de calcul</vt:lpstr>
      </vt:variant>
      <vt:variant>
        <vt:i4>10</vt:i4>
      </vt:variant>
      <vt:variant>
        <vt:lpstr>Plages nommées</vt:lpstr>
      </vt:variant>
      <vt:variant>
        <vt:i4>7</vt:i4>
      </vt:variant>
    </vt:vector>
  </HeadingPairs>
  <TitlesOfParts>
    <vt:vector size="17" baseType="lpstr">
      <vt:lpstr>DIM_AV</vt:lpstr>
      <vt:lpstr>LUN_AV</vt:lpstr>
      <vt:lpstr>MAR</vt:lpstr>
      <vt:lpstr>MER</vt:lpstr>
      <vt:lpstr>JEU</vt:lpstr>
      <vt:lpstr>VEN</vt:lpstr>
      <vt:lpstr>SAM</vt:lpstr>
      <vt:lpstr>DIM</vt:lpstr>
      <vt:lpstr>LUN_AP</vt:lpstr>
      <vt:lpstr>Navettes</vt:lpstr>
      <vt:lpstr>DIM!_Hlk482871934</vt:lpstr>
      <vt:lpstr>JEU!_Hlk482871934</vt:lpstr>
      <vt:lpstr>LUN_AV!_Hlk482871934</vt:lpstr>
      <vt:lpstr>MAR!_Hlk482871934</vt:lpstr>
      <vt:lpstr>MER!_Hlk482871934</vt:lpstr>
      <vt:lpstr>SAM!_Hlk482871934</vt:lpstr>
      <vt:lpstr>VEN!_Hlk482871934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Gauthier Bruno</dc:creator>
  <cp:lastModifiedBy>Gauthier Bruno</cp:lastModifiedBy>
  <dcterms:created xsi:type="dcterms:W3CDTF">2023-01-28T22:35:56Z</dcterms:created>
  <dcterms:modified xsi:type="dcterms:W3CDTF">2023-05-19T20:35:58Z</dcterms:modified>
</cp:coreProperties>
</file>