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C7B522F9-EBE2-9447-A891-B2EEF50579DD}" xr6:coauthVersionLast="47" xr6:coauthVersionMax="47" xr10:uidLastSave="{00000000-0000-0000-0000-000000000000}"/>
  <bookViews>
    <workbookView xWindow="0" yWindow="500" windowWidth="33600" windowHeight="20500" activeTab="9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DonnéesExternes_1" localSheetId="9" hidden="1">Navettes!$A$1:$E$14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9" l="1"/>
  <c r="E16" i="9"/>
  <c r="E13" i="12"/>
  <c r="E12" i="12"/>
  <c r="E8" i="13"/>
  <c r="E7" i="13"/>
  <c r="E17" i="13"/>
  <c r="E16" i="13"/>
  <c r="E12" i="14"/>
  <c r="E11" i="14"/>
  <c r="E10" i="15"/>
  <c r="E9" i="15"/>
  <c r="E8" i="16"/>
  <c r="E9" i="16"/>
  <c r="E11" i="16"/>
  <c r="E12" i="16"/>
  <c r="E7" i="16"/>
  <c r="C7" i="16"/>
  <c r="C8" i="16"/>
  <c r="C9" i="16"/>
  <c r="E10" i="16"/>
  <c r="C10" i="16"/>
  <c r="C12" i="16"/>
  <c r="C11" i="16"/>
  <c r="E14" i="16"/>
  <c r="E13" i="16"/>
  <c r="E7" i="15"/>
  <c r="C7" i="15"/>
  <c r="E8" i="15"/>
  <c r="C8" i="15"/>
  <c r="C10" i="15"/>
  <c r="C9" i="15"/>
  <c r="E12" i="15"/>
  <c r="E11" i="15"/>
  <c r="E8" i="14"/>
  <c r="E7" i="14"/>
  <c r="C7" i="14"/>
  <c r="C8" i="14"/>
  <c r="E9" i="14"/>
  <c r="C9" i="14"/>
  <c r="E10" i="14"/>
  <c r="C10" i="14"/>
  <c r="C12" i="14"/>
  <c r="C11" i="14"/>
  <c r="E14" i="14"/>
  <c r="E13" i="14"/>
  <c r="E9" i="13"/>
  <c r="F9" i="13"/>
  <c r="C9" i="13"/>
  <c r="C8" i="13"/>
  <c r="G2" i="13"/>
  <c r="E13" i="13"/>
  <c r="C13" i="13"/>
  <c r="E14" i="13"/>
  <c r="C14" i="13"/>
  <c r="E15" i="13"/>
  <c r="C15" i="13"/>
  <c r="C16" i="13"/>
  <c r="C17" i="13"/>
  <c r="E12" i="13"/>
  <c r="C12" i="13"/>
  <c r="C7" i="13"/>
  <c r="E6" i="13"/>
  <c r="C6" i="13"/>
  <c r="E5" i="13"/>
  <c r="C5" i="13"/>
  <c r="E19" i="13"/>
  <c r="E18" i="13"/>
  <c r="E9" i="12"/>
  <c r="E8" i="12"/>
  <c r="C8" i="12"/>
  <c r="C9" i="12"/>
  <c r="E10" i="12"/>
  <c r="C10" i="12"/>
  <c r="E11" i="12"/>
  <c r="C11" i="12"/>
  <c r="C12" i="12"/>
  <c r="C13" i="12"/>
  <c r="E15" i="12"/>
  <c r="E14" i="12"/>
  <c r="E19" i="9"/>
  <c r="E18" i="9"/>
  <c r="E14" i="9"/>
  <c r="E12" i="9"/>
  <c r="E11" i="9"/>
  <c r="C11" i="9"/>
  <c r="C12" i="9"/>
  <c r="C17" i="9"/>
  <c r="C14" i="9"/>
  <c r="E15" i="9"/>
  <c r="C15" i="9"/>
  <c r="C1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<sst xmlns="http://schemas.openxmlformats.org/spreadsheetml/2006/main" count="428" uniqueCount="197">
  <si>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</si>
  <si>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</si>
  <si>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</si>
  <si>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</si>
  <si>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</si>
  <si>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</si>
  <si>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</si>
  <si>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</si>
  <si>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</si>
  <si>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</si>
  <si>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</si>
  <si>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</si>
  <si>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</si>
  <si>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</si>
  <si>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</si>
  <si>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</si>
  <si>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</si>
  <si>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</si>
  <si>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</si>
  <si>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</si>
  <si>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Cocktail d’ouverture&lt;br/&gt;La Centrale (12 1re Ave O, Amos)</t>
  </si>
  <si>
    <t>Opening Cocktail&lt;br/&gt;La Centrale (12 1st Ave O, Amos)</t>
  </si>
  <si>
    <t>16:30</t>
  </si>
  <si>
    <t>Réunion obligatoire des directeurs sportifs&lt;br/&gt;Challenge Sprint Abitibi&lt;br/&gt;Local : Cafétéria La Calypso</t>
  </si>
  <si>
    <t>Vérification des licences&lt;br/&gt;Tour de l’Abitibi&lt;br/&gt;Local : Cafétéria La Calypso</t>
  </si>
  <si>
    <t>Licence checks&lt;br/&gt;Tour de l’Abitibi&lt;br/&gt;Local : Cafeteria La Calypso</t>
  </si>
  <si>
    <t>Mandatory team managers meeting&lt;br/&gt;Challenge Sprint Abitibi&lt;br/&gt;Local : Cafeteria La Calypso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</si>
  <si>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</si>
  <si>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</si>
  <si>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</si>
  <si>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</si>
  <si>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</si>
  <si>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</si>
  <si>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</si>
  <si>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</si>
  <si>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</si>
  <si>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</si>
  <si>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</si>
  <si>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</si>
  <si>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8:00 - 9:00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</si>
  <si>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</si>
  <si>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</si>
  <si>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</si>
  <si>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</si>
  <si>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</si>
  <si>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</si>
  <si>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</si>
  <si>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</si>
  <si>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</si>
  <si>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</si>
  <si>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</si>
  <si>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</si>
  <si>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</si>
  <si>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</si>
  <si>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</si>
  <si>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</si>
  <si>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Mandatory team managers meeting&lt;br/&gt;Cafeteria La Calypso</t>
  </si>
  <si>
    <t>Réunion obligatoire des directeurs sportifs&lt;br/&gt;Local Cafétéria La Calypso</t>
  </si>
  <si>
    <t>8:00 - 13:30 &lt;br/&gt;19:00 - 22:00</t>
  </si>
  <si>
    <t>Bike transportation departure&lt;br/&gt;(for bikes in excess capacity of &lt;br/&gt;Tour de l’Abitibi’s rental cars only)</t>
  </si>
  <si>
    <t>Mandatory team car drivers meeting &lt;br/&gt;Cafeteria La Calypso</t>
  </si>
  <si>
    <t>Réunion obligatoire des chauffeurs &lt;br/&gt;de voitures d’équipes &lt;br/&gt;Local Cafétéria La Calypso</t>
  </si>
  <si>
    <t>Départ du camion de transport de vélos&lt;br/&gt;(pour les vélos excédentaires des &lt;br/&gt;voitures en location du Tour seulement)</t>
  </si>
  <si>
    <t>Delta</t>
  </si>
  <si>
    <t>Heures_Calculees</t>
  </si>
  <si>
    <t>8:00 - 16:30&lt;br/&gt;19:00 - 23:00</t>
  </si>
  <si>
    <t>8:00 - 16:00&lt;br/&gt;20:00 - 22:00</t>
  </si>
  <si>
    <t>17:30 - 18:00</t>
  </si>
  <si>
    <t>18:30 - 20:00</t>
  </si>
  <si>
    <t>20:15 - 20:30</t>
  </si>
  <si>
    <t>19:00 - 22:00</t>
  </si>
  <si>
    <t>15:00 - 1:00am</t>
  </si>
  <si>
    <t>9:00 - 23:00</t>
  </si>
  <si>
    <t>12:00 - 22:00</t>
  </si>
  <si>
    <t>19:00 - 21:30</t>
  </si>
  <si>
    <t>navette</t>
  </si>
  <si>
    <r>
      <t xml:space="preserve">Formation de conduite en &lt;br/&gt;caravane pour les bénévoles &lt;br/&gt;Local </t>
    </r>
    <r>
      <rPr>
        <b/>
        <sz val="16"/>
        <color theme="1"/>
        <rFont val="Trebuchet MS"/>
        <family val="2"/>
      </rPr>
      <t>Cafétéria La Calypso</t>
    </r>
  </si>
  <si>
    <r>
      <t>Caravan driving training session &lt;br&gt;for staff &lt;br/&gt;</t>
    </r>
    <r>
      <rPr>
        <b/>
        <i/>
        <sz val="16"/>
        <color rgb="FF000000"/>
        <rFont val="Trebuchet MS"/>
        <family val="2"/>
      </rPr>
      <t>Cafeteria La Calypso</t>
    </r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</si>
  <si>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</si>
  <si>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</si>
  <si>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</si>
  <si>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</si>
  <si>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</si>
  <si>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</si>
  <si>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</si>
  <si>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</si>
  <si>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</si>
  <si>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</si>
  <si>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</si>
  <si>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</si>
  <si>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19:30- 21:30</t>
  </si>
  <si>
    <t>Pré-vérification des vélos de CLMI&lt;br/&gt;Cafétéria La Calypso</t>
  </si>
  <si>
    <t>ITT bikes pre-check&lt;br/&gt;Cafeteria La Calypso</t>
  </si>
  <si>
    <t>Réunion obligatoire des directeurs sportifs – CLMI&lt;br/&gt;Local Cafétéria La Calypso</t>
  </si>
  <si>
    <t>Mandatory team managers meeting- ITT &lt;br/&gt;Cafeteria La Calypso</t>
  </si>
  <si>
    <t>8:00 - 14:00&lt;br/&gt;19:00 - 22:00</t>
  </si>
  <si>
    <t>5:00 - 1:00am</t>
  </si>
  <si>
    <t>7:00 - 9:30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</si>
  <si>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</si>
  <si>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</si>
  <si>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</si>
  <si>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</si>
  <si>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</si>
  <si>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</si>
  <si>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</si>
  <si>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12:00 – 12:30</t>
  </si>
  <si>
    <t>12:00 - 14:30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</si>
  <si>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</si>
  <si>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</si>
  <si>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</si>
  <si>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</si>
  <si>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</si>
  <si>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</si>
  <si>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</si>
  <si>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</si>
  <si>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</si>
  <si>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</si>
  <si>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</si>
  <si>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</si>
  <si>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</si>
  <si>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</si>
  <si>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</si>
  <si>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</si>
  <si>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</si>
  <si>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</si>
  <si>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</si>
  <si>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</si>
  <si>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</si>
  <si>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</si>
  <si>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</si>
  <si>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</si>
  <si>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</si>
  <si>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</si>
  <si>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</si>
  <si>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</si>
  <si>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</si>
  <si>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10:00 – 11:00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</si>
  <si>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</si>
  <si>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</si>
  <si>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</si>
  <si>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</si>
  <si>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</si>
  <si>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</si>
  <si>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</si>
  <si>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</si>
  <si>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</si>
  <si>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</si>
  <si>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</si>
  <si>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</si>
  <si>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</si>
  <si>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</si>
  <si>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</si>
  <si>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7:30 - 9:30</t>
  </si>
  <si>
    <t>10:30 -12 :30</t>
  </si>
  <si>
    <t>17:20 -18:00</t>
  </si>
  <si>
    <t>17:30 -20:00</t>
  </si>
  <si>
    <t>19:30 -20:30</t>
  </si>
  <si>
    <t>20:30 -22:00</t>
  </si>
  <si>
    <t>Gala des mérites&lt;br/&gt;Polyvalente La Forêt - Agora</t>
  </si>
  <si>
    <t>Awards Ceremony&lt;br/&gt;Polyvalente La Forêt - Agora</t>
  </si>
  <si>
    <t>Cocktail de fermeture&lt;br/&gt;La Calypso – Salon VIP</t>
  </si>
  <si>
    <t>Closing cocktail&lt;br/&gt;La Calypso – Salon VIP</t>
  </si>
  <si>
    <t>8:00 - 14:00&lt;br/&gt;17:00 - 22:00</t>
  </si>
  <si>
    <t>Randonnée des Directeurs Sportifs &lt;br/&gt;(80 km, selon la météo).</t>
  </si>
  <si>
    <t>Team managers ride &lt;br/&gt;(80 km, weather-permitting)</t>
  </si>
  <si>
    <t>5:00 -10:00</t>
  </si>
  <si>
    <t>5:30 -9:00</t>
  </si>
  <si>
    <t>7:30 -12:00</t>
  </si>
  <si>
    <t>Départ de l’autobus pour Montréal</t>
  </si>
  <si>
    <t>Bus departure for Montreal</t>
  </si>
  <si>
    <t>Check-out</t>
  </si>
  <si>
    <t>07:30</t>
  </si>
  <si>
    <t>11:00</t>
  </si>
  <si>
    <t>20:45</t>
  </si>
  <si>
    <t>21:30</t>
  </si>
  <si>
    <t>10:00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</si>
  <si>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</si>
  <si>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</si>
  <si>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</si>
  <si>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</si>
  <si>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</si>
  <si>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</si>
  <si>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</si>
  <si>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</si>
  <si>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</si>
  <si>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</si>
  <si>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</si>
  <si>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</si>
  <si>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</si>
  <si>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</si>
  <si>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</si>
  <si>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</si>
  <si>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</si>
  <si>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</si>
  <si>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</si>
  <si>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</si>
  <si>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19:40- 20:00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</si>
</sst>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7" sqref="C7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71</v>
      </c>
      <c r="D2" s="10" t="s">
        <v>2</v>
      </c>
      <c r="E2" s="3"/>
    </row>
    <row r="3" spans="1:5" ht="22" x14ac:dyDescent="0.2">
      <c r="B3" s="9" t="s">
        <v>3</v>
      </c>
      <c r="C3" s="8" t="s">
        <v>72</v>
      </c>
      <c r="D3" s="10" t="s">
        <v>4</v>
      </c>
      <c r="E3" s="1"/>
    </row>
    <row r="4" spans="1:5" ht="22" x14ac:dyDescent="0.2">
      <c r="B4" s="9" t="s">
        <v>5</v>
      </c>
      <c r="C4" s="8" t="s">
        <v>72</v>
      </c>
      <c r="D4" s="10" t="s">
        <v>6</v>
      </c>
      <c r="E4" s="1"/>
    </row>
    <row r="5" spans="1:5" ht="22" x14ac:dyDescent="0.2">
      <c r="B5" s="9" t="s">
        <v>7</v>
      </c>
      <c r="C5" s="8" t="s">
        <v>73</v>
      </c>
      <c r="D5" s="10" t="s">
        <v>8</v>
      </c>
      <c r="E5" s="3"/>
    </row>
    <row r="6" spans="1:5" ht="22" x14ac:dyDescent="0.2">
      <c r="A6" s="5" t="s">
        <v>28</v>
      </c>
      <c r="B6" s="9" t="s">
        <v>9</v>
      </c>
      <c r="C6" s="8" t="s">
        <v>74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tabSelected="1" workbookViewId="0">
      <selection activeCell="C36" sqref="C36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2" bestFit="1" customWidth="1"/>
    <col min="4" max="4" width="17" style="42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78</v>
      </c>
      <c r="B1" t="s">
        <v>183</v>
      </c>
      <c r="C1" s="42" t="s">
        <v>80</v>
      </c>
      <c r="D1" s="42" t="s">
        <v>81</v>
      </c>
      <c r="E1" t="s">
        <v>184</v>
      </c>
    </row>
    <row r="2" spans="1:5" x14ac:dyDescent="0.2">
      <c r="A2">
        <v>1</v>
      </c>
      <c r="B2" t="s">
        <v>83</v>
      </c>
      <c r="C2" s="42">
        <v>1462.59375</v>
      </c>
      <c r="D2" s="42">
        <v>1462.6666666666667</v>
      </c>
      <c r="E2" s="42">
        <v>1462.8114583333333</v>
      </c>
    </row>
    <row r="3" spans="1:5" x14ac:dyDescent="0.2">
      <c r="A3">
        <v>2</v>
      </c>
      <c r="B3" t="s">
        <v>82</v>
      </c>
      <c r="C3" s="42">
        <v>1462.5520833333333</v>
      </c>
      <c r="D3" s="42">
        <v>1462.6458333333333</v>
      </c>
      <c r="E3" s="42">
        <v>1462.8065340856481</v>
      </c>
    </row>
    <row r="4" spans="1:5" x14ac:dyDescent="0.2">
      <c r="A4">
        <v>3</v>
      </c>
      <c r="B4" t="s">
        <v>185</v>
      </c>
      <c r="C4" s="42">
        <v>1462.3854166666667</v>
      </c>
      <c r="D4" s="42">
        <v>1462.3854166666667</v>
      </c>
      <c r="E4" s="42">
        <v>1462.4050925925926</v>
      </c>
    </row>
    <row r="5" spans="1:5" x14ac:dyDescent="0.2">
      <c r="A5">
        <v>4</v>
      </c>
      <c r="B5" t="s">
        <v>84</v>
      </c>
      <c r="C5" s="42">
        <v>1462.65625</v>
      </c>
      <c r="D5" s="42">
        <v>1462.7291666666667</v>
      </c>
      <c r="E5" s="42">
        <v>1462.8142210185185</v>
      </c>
    </row>
    <row r="6" spans="1:5" x14ac:dyDescent="0.2">
      <c r="A6">
        <v>5</v>
      </c>
      <c r="B6" t="s">
        <v>186</v>
      </c>
      <c r="C6" s="42">
        <v>1462.4583333333333</v>
      </c>
      <c r="D6" s="42">
        <v>1462.5520833333333</v>
      </c>
      <c r="E6" s="42">
        <v>1462.7238372106481</v>
      </c>
    </row>
    <row r="7" spans="1:5" x14ac:dyDescent="0.2">
      <c r="A7">
        <v>6</v>
      </c>
      <c r="B7" t="s">
        <v>22</v>
      </c>
      <c r="C7" s="42">
        <v>1462.6354166666667</v>
      </c>
      <c r="D7" s="42">
        <v>1462.65625</v>
      </c>
      <c r="E7" s="42">
        <v>1462.8027131828703</v>
      </c>
    </row>
    <row r="8" spans="1:5" x14ac:dyDescent="0.2">
      <c r="A8">
        <v>7</v>
      </c>
      <c r="B8" t="s">
        <v>186</v>
      </c>
      <c r="C8" s="42">
        <v>1462.4791666666667</v>
      </c>
      <c r="D8" s="42">
        <v>1462.5520833333333</v>
      </c>
      <c r="E8" s="42">
        <v>1462.7079457407408</v>
      </c>
    </row>
    <row r="9" spans="1:5" x14ac:dyDescent="0.2">
      <c r="E9" s="42"/>
    </row>
    <row r="10" spans="1:5" x14ac:dyDescent="0.2">
      <c r="E10" s="42"/>
    </row>
    <row r="11" spans="1:5" x14ac:dyDescent="0.2">
      <c r="E11" s="42"/>
    </row>
    <row r="12" spans="1:5" x14ac:dyDescent="0.2">
      <c r="E12" s="42"/>
    </row>
    <row r="13" spans="1:5" x14ac:dyDescent="0.2">
      <c r="E13" s="42"/>
    </row>
    <row r="14" spans="1:5" x14ac:dyDescent="0.2">
      <c r="E14" s="42"/>
    </row>
    <row r="18" spans="1:1" x14ac:dyDescent="0.2">
      <c r="A18" s="30" t="s">
        <v>85</v>
      </c>
    </row>
    <row r="20" spans="1:1" x14ac:dyDescent="0.2">
      <c r="A20" s="30" t="s">
        <v>86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C15" sqref="C15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27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37</v>
      </c>
      <c r="D2" s="13" t="s">
        <v>2</v>
      </c>
      <c r="E2" s="3"/>
    </row>
    <row r="3" spans="1:5" ht="22" x14ac:dyDescent="0.2">
      <c r="A3" s="5" t="s">
        <v>28</v>
      </c>
      <c r="B3" s="12" t="s">
        <v>13</v>
      </c>
      <c r="C3" s="8" t="s">
        <v>38</v>
      </c>
      <c r="D3" s="13" t="s">
        <v>14</v>
      </c>
      <c r="E3" s="1"/>
    </row>
    <row r="4" spans="1:5" ht="22" x14ac:dyDescent="0.2">
      <c r="B4" s="12" t="s">
        <v>3</v>
      </c>
      <c r="C4" s="8" t="s">
        <v>65</v>
      </c>
      <c r="D4" s="13" t="s">
        <v>4</v>
      </c>
      <c r="E4" s="1"/>
    </row>
    <row r="5" spans="1:5" ht="22" x14ac:dyDescent="0.2">
      <c r="B5" s="12" t="s">
        <v>5</v>
      </c>
      <c r="C5" s="8" t="s">
        <v>66</v>
      </c>
      <c r="D5" s="13" t="s">
        <v>6</v>
      </c>
      <c r="E5" s="3"/>
    </row>
    <row r="6" spans="1:5" ht="22" x14ac:dyDescent="0.2">
      <c r="B6" s="12" t="s">
        <v>7</v>
      </c>
      <c r="C6" s="8" t="s">
        <v>34</v>
      </c>
      <c r="D6" s="13" t="s">
        <v>8</v>
      </c>
      <c r="E6" s="4"/>
    </row>
    <row r="7" spans="1:5" ht="22" x14ac:dyDescent="0.2">
      <c r="A7" s="5" t="s">
        <v>28</v>
      </c>
      <c r="B7" s="12" t="s">
        <v>15</v>
      </c>
      <c r="C7" s="8" t="s">
        <v>33</v>
      </c>
      <c r="D7" s="13" t="s">
        <v>16</v>
      </c>
      <c r="E7" s="1"/>
    </row>
    <row r="8" spans="1:5" ht="95" x14ac:dyDescent="0.2">
      <c r="A8" s="5" t="s">
        <v>29</v>
      </c>
      <c r="B8" s="12" t="s">
        <v>23</v>
      </c>
      <c r="C8" s="8" t="s">
        <v>31</v>
      </c>
      <c r="D8" s="13" t="s">
        <v>26</v>
      </c>
      <c r="E8" s="3"/>
    </row>
    <row r="9" spans="1:5" ht="76" x14ac:dyDescent="0.2">
      <c r="A9" s="5" t="s">
        <v>29</v>
      </c>
      <c r="B9" s="12" t="s">
        <v>24</v>
      </c>
      <c r="C9" s="8" t="s">
        <v>32</v>
      </c>
      <c r="D9" s="13" t="s">
        <v>25</v>
      </c>
      <c r="E9" s="3"/>
    </row>
    <row r="10" spans="1:5" ht="76" x14ac:dyDescent="0.2">
      <c r="B10" s="12" t="s">
        <v>20</v>
      </c>
      <c r="C10" s="29" t="s">
        <v>22</v>
      </c>
      <c r="D10" s="13" t="s">
        <v>21</v>
      </c>
    </row>
    <row r="11" spans="1:5" ht="152" x14ac:dyDescent="0.2">
      <c r="B11" s="12" t="s">
        <v>35</v>
      </c>
      <c r="C11" s="8" t="s">
        <v>67</v>
      </c>
      <c r="D11" s="13" t="s">
        <v>36</v>
      </c>
    </row>
    <row r="12" spans="1:5" ht="22" x14ac:dyDescent="0.2">
      <c r="A12" s="5" t="s">
        <v>30</v>
      </c>
      <c r="B12" s="12" t="s">
        <v>17</v>
      </c>
      <c r="C12" s="8" t="s">
        <v>68</v>
      </c>
      <c r="D12" s="13" t="s">
        <v>17</v>
      </c>
    </row>
    <row r="13" spans="1:5" ht="22" x14ac:dyDescent="0.2">
      <c r="B13" s="12" t="s">
        <v>18</v>
      </c>
      <c r="C13" s="8" t="s">
        <v>69</v>
      </c>
      <c r="D13" s="13" t="s">
        <v>19</v>
      </c>
    </row>
    <row r="14" spans="1:5" ht="22" x14ac:dyDescent="0.2">
      <c r="A14" s="5" t="s">
        <v>28</v>
      </c>
      <c r="B14" s="12" t="s">
        <v>9</v>
      </c>
      <c r="C14" s="8" t="s">
        <v>70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workbookViewId="0">
      <selection activeCell="C11" sqref="C1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58</v>
      </c>
      <c r="D4" s="24" t="s">
        <v>4</v>
      </c>
      <c r="E4" s="20"/>
    </row>
    <row r="5" spans="1:6" ht="66" x14ac:dyDescent="0.2">
      <c r="A5" s="6" t="s">
        <v>29</v>
      </c>
      <c r="B5" s="9" t="s">
        <v>76</v>
      </c>
      <c r="C5" s="8" t="s">
        <v>39</v>
      </c>
      <c r="D5" s="10" t="s">
        <v>77</v>
      </c>
      <c r="E5" s="21"/>
    </row>
    <row r="6" spans="1:6" ht="22" x14ac:dyDescent="0.2">
      <c r="B6" s="9" t="s">
        <v>40</v>
      </c>
      <c r="C6" s="8" t="s">
        <v>41</v>
      </c>
      <c r="D6" s="10" t="s">
        <v>42</v>
      </c>
      <c r="E6" s="20"/>
    </row>
    <row r="7" spans="1:6" ht="54" customHeight="1" x14ac:dyDescent="0.2">
      <c r="A7" s="6" t="s">
        <v>29</v>
      </c>
      <c r="B7" s="17" t="s">
        <v>57</v>
      </c>
      <c r="C7" s="8" t="s">
        <v>44</v>
      </c>
      <c r="D7" s="25" t="s">
        <v>56</v>
      </c>
      <c r="E7" s="19"/>
    </row>
    <row r="8" spans="1:6" ht="22" x14ac:dyDescent="0.2">
      <c r="B8" s="9" t="s">
        <v>5</v>
      </c>
      <c r="C8" s="8" t="s">
        <v>43</v>
      </c>
      <c r="D8" s="10" t="s">
        <v>6</v>
      </c>
      <c r="E8" s="19"/>
    </row>
    <row r="9" spans="1:6" ht="66" x14ac:dyDescent="0.2">
      <c r="A9" s="6" t="s">
        <v>29</v>
      </c>
      <c r="B9" s="26" t="s">
        <v>61</v>
      </c>
      <c r="C9" s="8" t="s">
        <v>45</v>
      </c>
      <c r="D9" s="25" t="s">
        <v>60</v>
      </c>
    </row>
    <row r="10" spans="1:6" ht="22" x14ac:dyDescent="0.2">
      <c r="A10" s="6" t="s">
        <v>28</v>
      </c>
      <c r="B10" s="9" t="s">
        <v>15</v>
      </c>
      <c r="C10" s="8" t="s">
        <v>46</v>
      </c>
      <c r="D10" s="10" t="s">
        <v>16</v>
      </c>
    </row>
    <row r="11" spans="1:6" ht="88" x14ac:dyDescent="0.2">
      <c r="B11" s="9" t="s">
        <v>62</v>
      </c>
      <c r="C11" s="27" t="str">
        <f>TEXT(E11,"HH:MM")</f>
        <v>14:05</v>
      </c>
      <c r="D11" s="10" t="s">
        <v>59</v>
      </c>
      <c r="E11" s="33">
        <f>E12-F11</f>
        <v>1462.5868055555557</v>
      </c>
      <c r="F11" s="22">
        <v>6.9444444444444441E-3</v>
      </c>
    </row>
    <row r="12" spans="1:6" ht="22" x14ac:dyDescent="0.2">
      <c r="A12" s="6" t="s">
        <v>75</v>
      </c>
      <c r="B12" s="9" t="s">
        <v>187</v>
      </c>
      <c r="C12" s="27" t="str">
        <f>TEXT(E12,"HH:MM")</f>
        <v>14:15</v>
      </c>
      <c r="D12" s="10" t="s">
        <v>188</v>
      </c>
      <c r="E12" s="31">
        <f>Navettes!C2</f>
        <v>1462.59375</v>
      </c>
    </row>
    <row r="13" spans="1:6" ht="44" x14ac:dyDescent="0.2">
      <c r="A13" s="6" t="s">
        <v>29</v>
      </c>
      <c r="B13" s="9" t="s">
        <v>189</v>
      </c>
      <c r="C13" s="8" t="s">
        <v>49</v>
      </c>
      <c r="D13" s="10" t="s">
        <v>190</v>
      </c>
    </row>
    <row r="14" spans="1:6" ht="22" x14ac:dyDescent="0.2">
      <c r="B14" s="9" t="s">
        <v>50</v>
      </c>
      <c r="C14" s="27" t="str">
        <f t="shared" ref="C14:C15" si="0">TEXT(E14,"HH:MM")</f>
        <v>16:00</v>
      </c>
      <c r="D14" s="10" t="s">
        <v>51</v>
      </c>
      <c r="E14" s="31">
        <f>Navettes!D2</f>
        <v>1462.6666666666667</v>
      </c>
    </row>
    <row r="15" spans="1:6" ht="22" x14ac:dyDescent="0.2">
      <c r="B15" s="9" t="s">
        <v>52</v>
      </c>
      <c r="C15" s="27" t="str">
        <f t="shared" si="0"/>
        <v>16:35</v>
      </c>
      <c r="D15" s="10" t="s">
        <v>53</v>
      </c>
      <c r="E15" s="33">
        <f>E16-F15</f>
        <v>0.69097222222222221</v>
      </c>
      <c r="F15" s="22">
        <v>6.9444444444444441E-3</v>
      </c>
    </row>
    <row r="16" spans="1:6" ht="22" x14ac:dyDescent="0.2">
      <c r="A16" s="6" t="s">
        <v>30</v>
      </c>
      <c r="B16" s="26" t="s">
        <v>191</v>
      </c>
      <c r="C16" s="27" t="str">
        <f>TEXT(E16,"HH:MM")</f>
        <v>16:45</v>
      </c>
      <c r="D16" s="25" t="s">
        <v>192</v>
      </c>
      <c r="E16" s="32" t="str">
        <f>Navettes!B2</f>
        <v>16:45</v>
      </c>
    </row>
    <row r="17" spans="1:6" ht="22" x14ac:dyDescent="0.2">
      <c r="A17" s="6" t="s">
        <v>178</v>
      </c>
      <c r="B17" s="9" t="s">
        <v>54</v>
      </c>
      <c r="C17" s="27" t="str">
        <f>TEXT(E17,"HH:MM")</f>
        <v>19:27</v>
      </c>
      <c r="D17" s="10" t="s">
        <v>55</v>
      </c>
      <c r="E17" s="31">
        <f>Navettes!E2-F17</f>
        <v>1462.8107638888889</v>
      </c>
      <c r="F17" s="22">
        <v>6.9444444444444447E-4</v>
      </c>
    </row>
    <row r="18" spans="1:6" ht="22" x14ac:dyDescent="0.2">
      <c r="B18" s="9" t="s">
        <v>18</v>
      </c>
      <c r="C18" s="8" t="s">
        <v>113</v>
      </c>
      <c r="D18" s="10" t="s">
        <v>19</v>
      </c>
      <c r="E18" s="33">
        <f>E17+F18</f>
        <v>1462.8246527777778</v>
      </c>
      <c r="F18" s="22">
        <v>1.3888888888888888E-2</v>
      </c>
    </row>
    <row r="19" spans="1:6" ht="22" x14ac:dyDescent="0.2">
      <c r="A19" s="6" t="s">
        <v>28</v>
      </c>
      <c r="B19" s="9" t="s">
        <v>9</v>
      </c>
      <c r="C19" s="8" t="s">
        <v>195</v>
      </c>
      <c r="D19" s="10" t="s">
        <v>10</v>
      </c>
      <c r="E19" s="33">
        <f>E17+F19</f>
        <v>1462.8177083333333</v>
      </c>
      <c r="F19" s="22">
        <v>6.9444444444444441E-3</v>
      </c>
    </row>
    <row r="21" spans="1:6" x14ac:dyDescent="0.2">
      <c r="C21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C18" sqref="C18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95</v>
      </c>
      <c r="D4" s="24" t="s">
        <v>4</v>
      </c>
      <c r="E4" s="20"/>
    </row>
    <row r="5" spans="1:6" ht="44" x14ac:dyDescent="0.2">
      <c r="A5" s="6" t="s">
        <v>29</v>
      </c>
      <c r="B5" s="9" t="s">
        <v>93</v>
      </c>
      <c r="C5" s="8" t="s">
        <v>87</v>
      </c>
      <c r="D5" s="10" t="s">
        <v>94</v>
      </c>
      <c r="E5" s="20"/>
    </row>
    <row r="6" spans="1:6" ht="54" customHeight="1" x14ac:dyDescent="0.2">
      <c r="B6" s="17" t="s">
        <v>91</v>
      </c>
      <c r="C6" s="8" t="s">
        <v>88</v>
      </c>
      <c r="D6" s="25" t="s">
        <v>92</v>
      </c>
      <c r="E6" s="19"/>
    </row>
    <row r="7" spans="1:6" ht="22" x14ac:dyDescent="0.2">
      <c r="A7" s="6" t="s">
        <v>28</v>
      </c>
      <c r="B7" s="26" t="s">
        <v>15</v>
      </c>
      <c r="C7" s="8" t="s">
        <v>89</v>
      </c>
      <c r="D7" s="25" t="s">
        <v>16</v>
      </c>
    </row>
    <row r="8" spans="1:6" ht="88" x14ac:dyDescent="0.2">
      <c r="B8" s="9" t="s">
        <v>62</v>
      </c>
      <c r="C8" s="27" t="str">
        <f t="shared" ref="C8:C12" si="0">TEXT(E8,"HH:MM")</f>
        <v>13:05</v>
      </c>
      <c r="D8" s="10" t="s">
        <v>59</v>
      </c>
      <c r="E8" s="33">
        <f>E9-F8</f>
        <v>1462.5451388888889</v>
      </c>
      <c r="F8" s="22">
        <v>6.9444444444444441E-3</v>
      </c>
    </row>
    <row r="9" spans="1:6" ht="22" x14ac:dyDescent="0.2">
      <c r="A9" s="6" t="s">
        <v>75</v>
      </c>
      <c r="B9" s="9" t="s">
        <v>47</v>
      </c>
      <c r="C9" s="27" t="str">
        <f t="shared" si="0"/>
        <v>13:15</v>
      </c>
      <c r="D9" s="10" t="s">
        <v>48</v>
      </c>
      <c r="E9" s="31">
        <f>Navettes!C3</f>
        <v>1462.5520833333333</v>
      </c>
    </row>
    <row r="10" spans="1:6" ht="22" x14ac:dyDescent="0.2">
      <c r="B10" s="9" t="s">
        <v>50</v>
      </c>
      <c r="C10" s="27" t="str">
        <f t="shared" si="0"/>
        <v>15:30</v>
      </c>
      <c r="D10" s="10" t="s">
        <v>51</v>
      </c>
      <c r="E10" s="31">
        <f>Navettes!D3</f>
        <v>1462.6458333333333</v>
      </c>
    </row>
    <row r="11" spans="1:6" ht="22" x14ac:dyDescent="0.2">
      <c r="B11" s="9" t="s">
        <v>52</v>
      </c>
      <c r="C11" s="27" t="str">
        <f t="shared" si="0"/>
        <v>16:05</v>
      </c>
      <c r="D11" s="10" t="s">
        <v>53</v>
      </c>
      <c r="E11" s="33">
        <f>E12-F11</f>
        <v>0.67013888888888895</v>
      </c>
      <c r="F11" s="22">
        <v>6.9444444444444441E-3</v>
      </c>
    </row>
    <row r="12" spans="1:6" ht="22" x14ac:dyDescent="0.2">
      <c r="A12" s="6" t="s">
        <v>30</v>
      </c>
      <c r="B12" s="26" t="s">
        <v>193</v>
      </c>
      <c r="C12" s="27" t="str">
        <f t="shared" si="0"/>
        <v>16:15</v>
      </c>
      <c r="D12" s="25" t="s">
        <v>194</v>
      </c>
      <c r="E12" s="32" t="str">
        <f>Navettes!B3</f>
        <v>16:15</v>
      </c>
    </row>
    <row r="13" spans="1:6" ht="22" x14ac:dyDescent="0.2">
      <c r="A13" s="6" t="s">
        <v>178</v>
      </c>
      <c r="B13" s="9" t="s">
        <v>54</v>
      </c>
      <c r="C13" s="27" t="str">
        <f>TEXT(E13,"HH:MM")</f>
        <v>19:20</v>
      </c>
      <c r="D13" s="10" t="s">
        <v>55</v>
      </c>
      <c r="E13" s="31">
        <f>Navettes!E3-F13</f>
        <v>1462.8058396412036</v>
      </c>
      <c r="F13" s="22">
        <v>6.9444444444444447E-4</v>
      </c>
    </row>
    <row r="14" spans="1:6" ht="22" x14ac:dyDescent="0.2">
      <c r="B14" s="9" t="s">
        <v>18</v>
      </c>
      <c r="C14" s="8" t="s">
        <v>196</v>
      </c>
      <c r="D14" s="10" t="s">
        <v>19</v>
      </c>
      <c r="E14" s="33">
        <f>E13+F14</f>
        <v>1462.8197285300926</v>
      </c>
      <c r="F14" s="22">
        <v>1.3888888888888888E-2</v>
      </c>
    </row>
    <row r="15" spans="1:6" ht="22" x14ac:dyDescent="0.2">
      <c r="A15" s="6" t="s">
        <v>28</v>
      </c>
      <c r="B15" s="9" t="s">
        <v>9</v>
      </c>
      <c r="C15" s="8" t="s">
        <v>90</v>
      </c>
      <c r="D15" s="10" t="s">
        <v>10</v>
      </c>
      <c r="E15" s="33">
        <f>E13+F15</f>
        <v>1462.812784085648</v>
      </c>
      <c r="F15" s="22">
        <v>6.9444444444444441E-3</v>
      </c>
    </row>
    <row r="17" spans="3:3" x14ac:dyDescent="0.2">
      <c r="C17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E9" sqref="E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5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7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  <c r="G1" s="5" t="s">
        <v>125</v>
      </c>
    </row>
    <row r="2" spans="1:7" ht="22" x14ac:dyDescent="0.2">
      <c r="B2" s="9" t="s">
        <v>1</v>
      </c>
      <c r="C2" s="8" t="s">
        <v>96</v>
      </c>
      <c r="D2" s="10" t="s">
        <v>2</v>
      </c>
      <c r="E2" s="19"/>
      <c r="G2" s="39">
        <f>20*6</f>
        <v>120</v>
      </c>
    </row>
    <row r="3" spans="1:7" ht="22" x14ac:dyDescent="0.2">
      <c r="A3" s="6" t="s">
        <v>28</v>
      </c>
      <c r="B3" s="9" t="s">
        <v>13</v>
      </c>
      <c r="C3" s="8" t="s">
        <v>97</v>
      </c>
      <c r="D3" s="10" t="s">
        <v>14</v>
      </c>
      <c r="E3" s="20"/>
    </row>
    <row r="4" spans="1:7" ht="22" x14ac:dyDescent="0.2">
      <c r="B4" s="23" t="s">
        <v>3</v>
      </c>
      <c r="C4" s="8" t="s">
        <v>121</v>
      </c>
      <c r="D4" s="24" t="s">
        <v>4</v>
      </c>
      <c r="E4" s="20"/>
    </row>
    <row r="5" spans="1:7" ht="22" x14ac:dyDescent="0.2">
      <c r="B5" s="26" t="s">
        <v>122</v>
      </c>
      <c r="C5" s="27" t="str">
        <f t="shared" ref="C5:C6" si="0">TEXT(E5,"HH:MM")</f>
        <v>09:05</v>
      </c>
      <c r="D5" s="25" t="s">
        <v>98</v>
      </c>
      <c r="E5" s="33">
        <f>$E$7-F5</f>
        <v>0.37847222222222221</v>
      </c>
      <c r="F5" s="22">
        <v>1.7361111111111112E-2</v>
      </c>
    </row>
    <row r="6" spans="1:7" ht="22" x14ac:dyDescent="0.2">
      <c r="B6" s="9" t="s">
        <v>52</v>
      </c>
      <c r="C6" s="27" t="str">
        <f t="shared" si="0"/>
        <v>09:15</v>
      </c>
      <c r="D6" s="10" t="s">
        <v>53</v>
      </c>
      <c r="E6" s="33">
        <f>$E$7-F6</f>
        <v>0.38541666666666663</v>
      </c>
      <c r="F6" s="22">
        <v>1.0416666666666666E-2</v>
      </c>
    </row>
    <row r="7" spans="1:7" s="15" customFormat="1" ht="22" x14ac:dyDescent="0.2">
      <c r="A7" s="6" t="s">
        <v>30</v>
      </c>
      <c r="B7" s="26" t="s">
        <v>99</v>
      </c>
      <c r="C7" s="37" t="str">
        <f>TEXT(E7,"HH:MM")</f>
        <v>09:30</v>
      </c>
      <c r="D7" s="25" t="s">
        <v>100</v>
      </c>
      <c r="E7" s="38" t="str">
        <f>Navettes!B4</f>
        <v>09:30</v>
      </c>
      <c r="F7" s="34"/>
    </row>
    <row r="8" spans="1:7" ht="22" x14ac:dyDescent="0.2">
      <c r="A8" s="6" t="s">
        <v>178</v>
      </c>
      <c r="B8" s="9" t="s">
        <v>101</v>
      </c>
      <c r="C8" s="27" t="str">
        <f>TEXT(E8,"HH:MM")</f>
        <v>09:43</v>
      </c>
      <c r="D8" s="10" t="s">
        <v>103</v>
      </c>
      <c r="E8" s="38">
        <f>Navettes!E4</f>
        <v>1462.4050925925926</v>
      </c>
    </row>
    <row r="9" spans="1:7" ht="22" x14ac:dyDescent="0.2">
      <c r="A9" s="6" t="s">
        <v>178</v>
      </c>
      <c r="B9" s="9" t="s">
        <v>102</v>
      </c>
      <c r="C9" s="27" t="str">
        <f>TEXT(E9,"HH:MM")</f>
        <v>11:53</v>
      </c>
      <c r="D9" s="10" t="s">
        <v>104</v>
      </c>
      <c r="E9" s="33">
        <f>E8+F9</f>
        <v>1462.4953703703704</v>
      </c>
      <c r="F9" s="22">
        <f>(G2+10)/(24*60)</f>
        <v>9.0277777777777776E-2</v>
      </c>
    </row>
    <row r="10" spans="1:7" ht="44" x14ac:dyDescent="0.2">
      <c r="B10" s="26" t="s">
        <v>123</v>
      </c>
      <c r="C10" s="29" t="s">
        <v>105</v>
      </c>
      <c r="D10" s="25" t="s">
        <v>124</v>
      </c>
    </row>
    <row r="11" spans="1:7" ht="22" x14ac:dyDescent="0.2">
      <c r="A11" s="6" t="s">
        <v>28</v>
      </c>
      <c r="B11" s="9" t="s">
        <v>15</v>
      </c>
      <c r="C11" s="8" t="s">
        <v>106</v>
      </c>
      <c r="D11" s="10" t="s">
        <v>16</v>
      </c>
    </row>
    <row r="12" spans="1:7" ht="88" x14ac:dyDescent="0.2">
      <c r="B12" s="9" t="s">
        <v>62</v>
      </c>
      <c r="C12" s="27" t="str">
        <f>TEXT(E12,"HH:MM")</f>
        <v>15:35</v>
      </c>
      <c r="D12" s="10" t="s">
        <v>59</v>
      </c>
      <c r="E12" s="33">
        <f>E13-F12</f>
        <v>1462.6493055555557</v>
      </c>
      <c r="F12" s="22">
        <v>6.9444444444444441E-3</v>
      </c>
    </row>
    <row r="13" spans="1:7" s="6" customFormat="1" ht="22" x14ac:dyDescent="0.2">
      <c r="A13" s="6" t="s">
        <v>75</v>
      </c>
      <c r="B13" s="6" t="s">
        <v>107</v>
      </c>
      <c r="C13" s="27" t="str">
        <f t="shared" ref="C13:C17" si="1">TEXT(E13,"HH:MM")</f>
        <v>15:45</v>
      </c>
      <c r="D13" s="6" t="s">
        <v>108</v>
      </c>
      <c r="E13" s="31">
        <f>Navettes!C5</f>
        <v>1462.65625</v>
      </c>
      <c r="F13" s="22"/>
    </row>
    <row r="14" spans="1:7" ht="22" x14ac:dyDescent="0.2">
      <c r="B14" s="6" t="s">
        <v>50</v>
      </c>
      <c r="C14" s="27" t="str">
        <f t="shared" si="1"/>
        <v>17:30</v>
      </c>
      <c r="D14" s="6" t="s">
        <v>51</v>
      </c>
      <c r="E14" s="31">
        <f>Navettes!D5</f>
        <v>1462.7291666666667</v>
      </c>
    </row>
    <row r="15" spans="1:7" ht="22" x14ac:dyDescent="0.2">
      <c r="B15" s="6" t="s">
        <v>52</v>
      </c>
      <c r="C15" s="27" t="str">
        <f t="shared" si="1"/>
        <v>18:05</v>
      </c>
      <c r="D15" s="6" t="s">
        <v>53</v>
      </c>
      <c r="E15" s="33">
        <f>E16-F15</f>
        <v>0.75347222222222221</v>
      </c>
      <c r="F15" s="22">
        <v>6.9444444444444441E-3</v>
      </c>
    </row>
    <row r="16" spans="1:7" ht="22" x14ac:dyDescent="0.2">
      <c r="A16" s="6" t="s">
        <v>30</v>
      </c>
      <c r="B16" s="7" t="s">
        <v>109</v>
      </c>
      <c r="C16" s="37" t="str">
        <f t="shared" si="1"/>
        <v>18:15</v>
      </c>
      <c r="D16" s="7" t="s">
        <v>110</v>
      </c>
      <c r="E16" s="32" t="str">
        <f>Navettes!B5</f>
        <v>18:15</v>
      </c>
    </row>
    <row r="17" spans="1:6" s="15" customFormat="1" ht="22" x14ac:dyDescent="0.2">
      <c r="A17" s="6" t="s">
        <v>178</v>
      </c>
      <c r="B17" s="6" t="s">
        <v>111</v>
      </c>
      <c r="C17" s="27" t="str">
        <f t="shared" si="1"/>
        <v>19:30</v>
      </c>
      <c r="D17" s="6" t="s">
        <v>112</v>
      </c>
      <c r="E17" s="31">
        <f>Navettes!E5-F17</f>
        <v>1462.8128321296297</v>
      </c>
      <c r="F17" s="22">
        <v>1.3888888888888889E-3</v>
      </c>
    </row>
    <row r="18" spans="1:6" x14ac:dyDescent="0.2">
      <c r="B18" s="6" t="s">
        <v>18</v>
      </c>
      <c r="C18" s="35" t="s">
        <v>113</v>
      </c>
      <c r="D18" s="6" t="s">
        <v>19</v>
      </c>
      <c r="E18" s="33">
        <f>E17+F18</f>
        <v>1462.8267210185186</v>
      </c>
      <c r="F18" s="22">
        <v>1.3888888888888888E-2</v>
      </c>
    </row>
    <row r="19" spans="1:6" x14ac:dyDescent="0.2">
      <c r="A19" s="6" t="s">
        <v>28</v>
      </c>
      <c r="B19" s="6" t="s">
        <v>114</v>
      </c>
      <c r="C19" s="35" t="s">
        <v>115</v>
      </c>
      <c r="D19" s="6" t="s">
        <v>116</v>
      </c>
      <c r="E19" s="33">
        <f>E17+F19</f>
        <v>1462.819776574074</v>
      </c>
      <c r="F19" s="22">
        <v>6.9444444444444441E-3</v>
      </c>
    </row>
    <row r="20" spans="1:6" x14ac:dyDescent="0.2">
      <c r="A20" s="6" t="s">
        <v>75</v>
      </c>
      <c r="B20" s="6" t="s">
        <v>117</v>
      </c>
      <c r="C20" s="40" t="s">
        <v>173</v>
      </c>
      <c r="D20" s="6" t="s">
        <v>119</v>
      </c>
    </row>
    <row r="21" spans="1:6" x14ac:dyDescent="0.2">
      <c r="A21" s="6" t="s">
        <v>75</v>
      </c>
      <c r="B21" s="6" t="s">
        <v>118</v>
      </c>
      <c r="C21" s="41" t="s">
        <v>174</v>
      </c>
      <c r="D21" s="6" t="s">
        <v>120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6"/>
  <sheetViews>
    <sheetView workbookViewId="0">
      <selection activeCell="E13" sqref="E1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38</v>
      </c>
      <c r="D3" s="10" t="s">
        <v>14</v>
      </c>
      <c r="E3" s="20"/>
    </row>
    <row r="4" spans="1:6" ht="22" x14ac:dyDescent="0.2">
      <c r="B4" s="23" t="s">
        <v>3</v>
      </c>
      <c r="C4" s="8" t="s">
        <v>135</v>
      </c>
      <c r="D4" s="10" t="s">
        <v>4</v>
      </c>
      <c r="E4" s="20"/>
    </row>
    <row r="5" spans="1:6" ht="22" x14ac:dyDescent="0.2">
      <c r="B5" s="9" t="s">
        <v>5</v>
      </c>
      <c r="C5" s="8" t="s">
        <v>43</v>
      </c>
      <c r="D5" s="10" t="s">
        <v>6</v>
      </c>
      <c r="E5" s="20"/>
    </row>
    <row r="6" spans="1:6" ht="54" customHeight="1" x14ac:dyDescent="0.2">
      <c r="A6" s="6" t="s">
        <v>28</v>
      </c>
      <c r="B6" s="17" t="s">
        <v>137</v>
      </c>
      <c r="C6" s="8" t="s">
        <v>136</v>
      </c>
      <c r="D6" s="25" t="s">
        <v>138</v>
      </c>
      <c r="E6" s="19"/>
    </row>
    <row r="7" spans="1:6" ht="88" x14ac:dyDescent="0.2">
      <c r="B7" s="9" t="s">
        <v>62</v>
      </c>
      <c r="C7" s="27" t="str">
        <f t="shared" ref="C7:C10" si="0">TEXT(E7,"HH:MM")</f>
        <v>10:50</v>
      </c>
      <c r="D7" s="10" t="s">
        <v>59</v>
      </c>
      <c r="E7" s="33">
        <f>E8-F7</f>
        <v>1462.4513888888889</v>
      </c>
      <c r="F7" s="22">
        <v>6.9444444444444441E-3</v>
      </c>
    </row>
    <row r="8" spans="1:6" ht="22" x14ac:dyDescent="0.2">
      <c r="A8" s="6" t="s">
        <v>75</v>
      </c>
      <c r="B8" s="9" t="s">
        <v>126</v>
      </c>
      <c r="C8" s="27" t="str">
        <f t="shared" si="0"/>
        <v>11:00</v>
      </c>
      <c r="D8" s="10" t="s">
        <v>127</v>
      </c>
      <c r="E8" s="31">
        <f>Navettes!C6</f>
        <v>1462.4583333333333</v>
      </c>
    </row>
    <row r="9" spans="1:6" ht="22" x14ac:dyDescent="0.2">
      <c r="B9" s="9" t="s">
        <v>50</v>
      </c>
      <c r="C9" s="27" t="str">
        <f t="shared" si="0"/>
        <v>13:15</v>
      </c>
      <c r="D9" s="10" t="s">
        <v>51</v>
      </c>
      <c r="E9" s="31">
        <f>Navettes!D6</f>
        <v>1462.5520833333333</v>
      </c>
    </row>
    <row r="10" spans="1:6" ht="22" x14ac:dyDescent="0.2">
      <c r="B10" s="9" t="s">
        <v>52</v>
      </c>
      <c r="C10" s="27" t="str">
        <f t="shared" si="0"/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128</v>
      </c>
      <c r="C11" s="27" t="str">
        <f>TEXT(E11,"HH:MM")</f>
        <v>14:00</v>
      </c>
      <c r="D11" s="25" t="s">
        <v>129</v>
      </c>
      <c r="E11" s="32" t="str">
        <f>Navettes!B6</f>
        <v>14:00</v>
      </c>
    </row>
    <row r="12" spans="1:6" ht="22" x14ac:dyDescent="0.2">
      <c r="A12" s="6" t="s">
        <v>178</v>
      </c>
      <c r="B12" s="9" t="s">
        <v>141</v>
      </c>
      <c r="C12" s="27" t="str">
        <f>TEXT(E12,"HH:MM")</f>
        <v>17:20</v>
      </c>
      <c r="D12" s="10" t="s">
        <v>142</v>
      </c>
      <c r="E12" s="31">
        <f>Navettes!E6-F12</f>
        <v>1462.7224483217592</v>
      </c>
      <c r="F12" s="22">
        <v>1.3888888888888889E-3</v>
      </c>
    </row>
    <row r="13" spans="1:6" ht="44" x14ac:dyDescent="0.2">
      <c r="B13" s="9" t="s">
        <v>139</v>
      </c>
      <c r="C13" s="8" t="s">
        <v>143</v>
      </c>
      <c r="D13" s="10" t="s">
        <v>140</v>
      </c>
      <c r="E13" s="33">
        <f>E12+F13</f>
        <v>1462.7328649884259</v>
      </c>
      <c r="F13" s="22">
        <v>1.0416666666666666E-2</v>
      </c>
    </row>
    <row r="14" spans="1:6" x14ac:dyDescent="0.2">
      <c r="A14" s="6" t="s">
        <v>28</v>
      </c>
      <c r="B14" s="6" t="s">
        <v>130</v>
      </c>
      <c r="C14" s="36" t="s">
        <v>131</v>
      </c>
      <c r="D14" s="6" t="s">
        <v>132</v>
      </c>
      <c r="E14" s="33">
        <f>E12+F14</f>
        <v>1462.7293927662035</v>
      </c>
      <c r="F14" s="22">
        <v>6.9444444444444441E-3</v>
      </c>
    </row>
    <row r="15" spans="1:6" s="6" customFormat="1" x14ac:dyDescent="0.2">
      <c r="A15" s="6" t="s">
        <v>75</v>
      </c>
      <c r="B15" s="6" t="s">
        <v>117</v>
      </c>
      <c r="C15" s="40" t="s">
        <v>176</v>
      </c>
      <c r="D15" s="6" t="s">
        <v>133</v>
      </c>
      <c r="E15" s="22"/>
      <c r="F15" s="22"/>
    </row>
    <row r="16" spans="1:6" x14ac:dyDescent="0.2">
      <c r="A16" s="6" t="s">
        <v>75</v>
      </c>
      <c r="B16" s="6" t="s">
        <v>118</v>
      </c>
      <c r="C16" s="40" t="s">
        <v>177</v>
      </c>
      <c r="D16" s="6" t="s">
        <v>134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4"/>
  <sheetViews>
    <sheetView workbookViewId="0">
      <selection activeCell="E27" sqref="E27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97</v>
      </c>
      <c r="D3" s="10" t="s">
        <v>14</v>
      </c>
      <c r="E3" s="20"/>
    </row>
    <row r="4" spans="1:6" ht="22" x14ac:dyDescent="0.2">
      <c r="B4" s="23" t="s">
        <v>3</v>
      </c>
      <c r="C4" s="8" t="s">
        <v>151</v>
      </c>
      <c r="D4" s="10" t="s">
        <v>4</v>
      </c>
      <c r="E4" s="20"/>
    </row>
    <row r="5" spans="1:6" ht="54" customHeight="1" x14ac:dyDescent="0.2">
      <c r="B5" s="9" t="s">
        <v>5</v>
      </c>
      <c r="C5" s="8" t="s">
        <v>43</v>
      </c>
      <c r="D5" s="10" t="s">
        <v>6</v>
      </c>
      <c r="E5" s="19"/>
    </row>
    <row r="6" spans="1:6" ht="22" x14ac:dyDescent="0.2">
      <c r="A6" s="6" t="s">
        <v>28</v>
      </c>
      <c r="B6" s="9" t="s">
        <v>15</v>
      </c>
      <c r="C6" s="29" t="s">
        <v>144</v>
      </c>
      <c r="D6" s="10" t="s">
        <v>16</v>
      </c>
    </row>
    <row r="7" spans="1:6" ht="22" x14ac:dyDescent="0.2">
      <c r="B7" s="9" t="s">
        <v>50</v>
      </c>
      <c r="C7" s="27" t="str">
        <f t="shared" ref="C7:C8" si="0">TEXT(E7,"HH:MM")</f>
        <v>15:45</v>
      </c>
      <c r="D7" s="10" t="s">
        <v>51</v>
      </c>
      <c r="E7" s="31">
        <f>Navettes!D7</f>
        <v>1462.65625</v>
      </c>
    </row>
    <row r="8" spans="1:6" ht="22" x14ac:dyDescent="0.2">
      <c r="B8" s="9" t="s">
        <v>52</v>
      </c>
      <c r="C8" s="27" t="str">
        <f t="shared" si="0"/>
        <v>16:20</v>
      </c>
      <c r="D8" s="10" t="s">
        <v>53</v>
      </c>
      <c r="E8" s="33">
        <f>E9-F8</f>
        <v>0.68055555555555558</v>
      </c>
      <c r="F8" s="22">
        <v>6.9444444444444441E-3</v>
      </c>
    </row>
    <row r="9" spans="1:6" ht="22" x14ac:dyDescent="0.2">
      <c r="A9" s="6" t="s">
        <v>30</v>
      </c>
      <c r="B9" s="26" t="s">
        <v>145</v>
      </c>
      <c r="C9" s="37" t="str">
        <f>TEXT(E9,"HH:MM")</f>
        <v>16:30</v>
      </c>
      <c r="D9" s="25" t="s">
        <v>146</v>
      </c>
      <c r="E9" s="32" t="str">
        <f>Navettes!B7</f>
        <v>16:30</v>
      </c>
    </row>
    <row r="10" spans="1:6" ht="22" x14ac:dyDescent="0.2">
      <c r="A10" s="6" t="s">
        <v>178</v>
      </c>
      <c r="B10" s="9" t="s">
        <v>147</v>
      </c>
      <c r="C10" s="27" t="str">
        <f>TEXT(E10,"HH:MM")</f>
        <v>19:15</v>
      </c>
      <c r="D10" s="10" t="s">
        <v>148</v>
      </c>
      <c r="E10" s="31">
        <f>Navettes!E7+F10</f>
        <v>1462.8027131828703</v>
      </c>
      <c r="F10" s="22">
        <v>0</v>
      </c>
    </row>
    <row r="11" spans="1:6" ht="22" x14ac:dyDescent="0.2">
      <c r="B11" s="9" t="s">
        <v>18</v>
      </c>
      <c r="C11" s="8" t="s">
        <v>149</v>
      </c>
      <c r="D11" s="10" t="s">
        <v>19</v>
      </c>
      <c r="E11" s="33">
        <f>E10+F11</f>
        <v>1462.8131298495371</v>
      </c>
      <c r="F11" s="22">
        <v>1.0416666666666666E-2</v>
      </c>
    </row>
    <row r="12" spans="1:6" x14ac:dyDescent="0.2">
      <c r="A12" s="6" t="s">
        <v>28</v>
      </c>
      <c r="B12" s="6" t="s">
        <v>9</v>
      </c>
      <c r="C12" s="36" t="s">
        <v>150</v>
      </c>
      <c r="D12" s="6" t="s">
        <v>10</v>
      </c>
      <c r="E12" s="33">
        <f>E10+F12</f>
        <v>1462.8096576273147</v>
      </c>
      <c r="F12" s="22">
        <v>6.9444444444444441E-3</v>
      </c>
    </row>
    <row r="13" spans="1:6" x14ac:dyDescent="0.2">
      <c r="C13" s="36"/>
    </row>
    <row r="14" spans="1:6" s="6" customFormat="1" x14ac:dyDescent="0.2">
      <c r="C14" s="36"/>
      <c r="E14" s="22"/>
      <c r="F14" s="22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D29" sqref="D2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2" customWidth="1"/>
    <col min="6" max="6" width="25.83203125" style="22"/>
    <col min="7" max="16384" width="25.83203125" style="5"/>
  </cols>
  <sheetData>
    <row r="1" spans="1:6" x14ac:dyDescent="0.2">
      <c r="A1" s="7" t="s">
        <v>27</v>
      </c>
      <c r="B1" s="7" t="s">
        <v>11</v>
      </c>
      <c r="C1" s="16" t="s">
        <v>0</v>
      </c>
      <c r="D1" s="7" t="s">
        <v>12</v>
      </c>
      <c r="E1" s="18" t="s">
        <v>64</v>
      </c>
      <c r="F1" s="34" t="s">
        <v>63</v>
      </c>
    </row>
    <row r="2" spans="1:6" ht="22" x14ac:dyDescent="0.2">
      <c r="B2" s="9" t="s">
        <v>1</v>
      </c>
      <c r="C2" s="8" t="s">
        <v>37</v>
      </c>
      <c r="D2" s="10" t="s">
        <v>2</v>
      </c>
      <c r="E2" s="19"/>
    </row>
    <row r="3" spans="1:6" ht="22" x14ac:dyDescent="0.2">
      <c r="A3" s="6" t="s">
        <v>28</v>
      </c>
      <c r="B3" s="9" t="s">
        <v>13</v>
      </c>
      <c r="C3" s="8" t="s">
        <v>152</v>
      </c>
      <c r="D3" s="10" t="s">
        <v>14</v>
      </c>
      <c r="E3" s="20"/>
    </row>
    <row r="4" spans="1:6" ht="22" x14ac:dyDescent="0.2">
      <c r="B4" s="23" t="s">
        <v>3</v>
      </c>
      <c r="C4" s="8" t="s">
        <v>162</v>
      </c>
      <c r="D4" s="10" t="s">
        <v>4</v>
      </c>
      <c r="E4" s="20"/>
    </row>
    <row r="5" spans="1:6" ht="44" x14ac:dyDescent="0.2">
      <c r="B5" s="9" t="s">
        <v>163</v>
      </c>
      <c r="C5" s="29" t="s">
        <v>175</v>
      </c>
      <c r="D5" s="10" t="s">
        <v>164</v>
      </c>
      <c r="E5" s="20"/>
    </row>
    <row r="6" spans="1:6" ht="22" x14ac:dyDescent="0.2">
      <c r="A6" s="6" t="s">
        <v>28</v>
      </c>
      <c r="B6" s="9" t="s">
        <v>15</v>
      </c>
      <c r="C6" s="29" t="s">
        <v>153</v>
      </c>
      <c r="D6" s="10" t="s">
        <v>16</v>
      </c>
      <c r="E6" s="20"/>
    </row>
    <row r="7" spans="1:6" ht="88" x14ac:dyDescent="0.2">
      <c r="B7" s="9" t="s">
        <v>62</v>
      </c>
      <c r="C7" s="27" t="str">
        <f t="shared" ref="C7" si="0">TEXT(E7,"HH:MM")</f>
        <v>11:20</v>
      </c>
      <c r="D7" s="10" t="s">
        <v>59</v>
      </c>
      <c r="E7" s="33">
        <f>E8-F7</f>
        <v>1462.4722222222224</v>
      </c>
      <c r="F7" s="22">
        <v>6.9444444444444441E-3</v>
      </c>
    </row>
    <row r="8" spans="1:6" ht="22" x14ac:dyDescent="0.2">
      <c r="A8" s="6" t="s">
        <v>75</v>
      </c>
      <c r="B8" s="9" t="s">
        <v>181</v>
      </c>
      <c r="C8" s="27" t="str">
        <f t="shared" ref="C8" si="1">TEXT(E8,"HH:MM")</f>
        <v>11:30</v>
      </c>
      <c r="D8" s="10" t="s">
        <v>182</v>
      </c>
      <c r="E8" s="31">
        <f>Navettes!C8</f>
        <v>1462.4791666666667</v>
      </c>
    </row>
    <row r="9" spans="1:6" ht="22" x14ac:dyDescent="0.2">
      <c r="B9" s="9" t="s">
        <v>50</v>
      </c>
      <c r="C9" s="27" t="str">
        <f>TEXT(E9,"HH:MM")</f>
        <v>13:15</v>
      </c>
      <c r="D9" s="10" t="s">
        <v>51</v>
      </c>
      <c r="E9" s="31">
        <f>Navettes!D8</f>
        <v>1462.5520833333333</v>
      </c>
    </row>
    <row r="10" spans="1:6" ht="22" x14ac:dyDescent="0.2">
      <c r="B10" s="9" t="s">
        <v>52</v>
      </c>
      <c r="C10" s="27" t="str">
        <f>TEXT(E10,"HH:MM")</f>
        <v>13:50</v>
      </c>
      <c r="D10" s="10" t="s">
        <v>53</v>
      </c>
      <c r="E10" s="33">
        <f>E11-F10</f>
        <v>0.57638888888888895</v>
      </c>
      <c r="F10" s="22">
        <v>6.9444444444444441E-3</v>
      </c>
    </row>
    <row r="11" spans="1:6" ht="22" x14ac:dyDescent="0.2">
      <c r="A11" s="6" t="s">
        <v>30</v>
      </c>
      <c r="B11" s="26" t="s">
        <v>179</v>
      </c>
      <c r="C11" s="37" t="str">
        <f>TEXT(E11,"HH:MM")</f>
        <v>14:00</v>
      </c>
      <c r="D11" s="25" t="s">
        <v>180</v>
      </c>
      <c r="E11" s="32" t="str">
        <f>Navettes!B8</f>
        <v>14:00</v>
      </c>
    </row>
    <row r="12" spans="1:6" ht="22" x14ac:dyDescent="0.2">
      <c r="A12" s="6" t="s">
        <v>178</v>
      </c>
      <c r="B12" s="6" t="s">
        <v>147</v>
      </c>
      <c r="C12" s="27" t="str">
        <f>TEXT(E12,"HH:MM")</f>
        <v>17:00</v>
      </c>
      <c r="D12" s="6" t="s">
        <v>148</v>
      </c>
      <c r="E12" s="31">
        <f>Navettes!E8+F12</f>
        <v>1462.7086401851852</v>
      </c>
      <c r="F12" s="22">
        <v>6.9444444444444447E-4</v>
      </c>
    </row>
    <row r="13" spans="1:6" x14ac:dyDescent="0.2">
      <c r="B13" s="6" t="s">
        <v>18</v>
      </c>
      <c r="C13" s="36" t="s">
        <v>154</v>
      </c>
      <c r="D13" s="6" t="s">
        <v>19</v>
      </c>
      <c r="E13" s="33">
        <f>E12+F13</f>
        <v>1462.7225290740741</v>
      </c>
      <c r="F13" s="22">
        <v>1.3888888888888888E-2</v>
      </c>
    </row>
    <row r="14" spans="1:6" x14ac:dyDescent="0.2">
      <c r="A14" s="6" t="s">
        <v>28</v>
      </c>
      <c r="B14" s="6" t="s">
        <v>9</v>
      </c>
      <c r="C14" s="36" t="s">
        <v>155</v>
      </c>
      <c r="D14" s="6" t="s">
        <v>10</v>
      </c>
      <c r="E14" s="33">
        <f>E12+F14</f>
        <v>1462.7155846296296</v>
      </c>
      <c r="F14" s="22">
        <v>6.9444444444444441E-3</v>
      </c>
    </row>
    <row r="15" spans="1:6" s="6" customFormat="1" x14ac:dyDescent="0.2">
      <c r="B15" s="6" t="s">
        <v>160</v>
      </c>
      <c r="C15" s="35" t="s">
        <v>156</v>
      </c>
      <c r="D15" s="6" t="s">
        <v>161</v>
      </c>
      <c r="E15" s="22"/>
      <c r="F15" s="22"/>
    </row>
    <row r="16" spans="1:6" x14ac:dyDescent="0.2">
      <c r="B16" s="6" t="s">
        <v>158</v>
      </c>
      <c r="C16" s="35" t="s">
        <v>157</v>
      </c>
      <c r="D16" s="6" t="s">
        <v>159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3" sqref="B1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27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165</v>
      </c>
      <c r="D2" s="10" t="s">
        <v>2</v>
      </c>
      <c r="E2" s="3"/>
    </row>
    <row r="3" spans="1:5" ht="22" x14ac:dyDescent="0.2">
      <c r="A3" s="5" t="s">
        <v>28</v>
      </c>
      <c r="B3" s="9" t="s">
        <v>13</v>
      </c>
      <c r="C3" s="8" t="s">
        <v>166</v>
      </c>
      <c r="D3" s="10" t="s">
        <v>14</v>
      </c>
      <c r="E3" s="1"/>
    </row>
    <row r="4" spans="1:5" ht="22" x14ac:dyDescent="0.2">
      <c r="B4" s="9" t="s">
        <v>3</v>
      </c>
      <c r="C4" s="8" t="s">
        <v>167</v>
      </c>
      <c r="D4" s="10" t="s">
        <v>4</v>
      </c>
      <c r="E4" s="1"/>
    </row>
    <row r="5" spans="1:5" ht="22" x14ac:dyDescent="0.2">
      <c r="A5" s="5" t="s">
        <v>75</v>
      </c>
      <c r="B5" s="9" t="s">
        <v>168</v>
      </c>
      <c r="C5" s="29" t="s">
        <v>171</v>
      </c>
      <c r="D5" s="10" t="s">
        <v>169</v>
      </c>
      <c r="E5" s="3"/>
    </row>
    <row r="6" spans="1:5" ht="22" x14ac:dyDescent="0.2">
      <c r="B6" s="9" t="s">
        <v>79</v>
      </c>
      <c r="C6" s="29" t="s">
        <v>172</v>
      </c>
      <c r="D6" s="10" t="s">
        <v>170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8 E A A B Q S w M E F A A A C A g A + p p m V q j B B W 6 n A A A A 9 w A A A B I A A A B D b 2 5 m a W c v U G F j a 2 F n Z S 5 4 b W y F j 9 E K g j A Y h V 9 F d u / m T F L k d x L e J g R B d D v m 0 p H O m L P 5 b l 3 0 S L 1 C Q l n d d X k O 3 4 H v P G 5 3 y K e u 9 a 7 S D K r X G a I 4 Q J 7 U o q + U r j M 0 2 p O f o J z B j o s z r 6 U 3 w 3 p I p 0 F l q L H 2 k h L i n M N u h X t T k z A I K D m W 2 7 1 o Z M d 9 p Q f L t Z D o s 6 r + r x C D w 0 u G h Z j S C K + T K M Y x k K W F U u k v E c 7 C O A D y U 0 I x t n Y 0 k p 2 M X 2 y A L B H I + w R 7 A l B L A w Q U A A A I C A D 6 m m Z W i / S 3 k H o B A A C U A g A A E w A A A E Z v c m 1 1 b G F z L 1 N l Y 3 R p b 2 4 x L m 2 N k c 9 K A z E Q x u 8 L + w 4 h X r o Q u / 7 D i / R Q 2 o p F E G E r H k o p 6 e 7 Y h m a T Z T K R S u k D 6 W v 0 x c y 6 S 6 v o w V w y m W / 4 5 j c T B z k p a 1 j W 3 O c 3 c R R H b i U R C j Y E k k o 7 1 m M a K I 5 Y O J n 1 m E P I j D Y 5 6 O 6 z x f X C 2 n X n V m n o D q w h M O Q 6 P H 1 y g C 5 d o D d 2 K T 2 t F G A 6 t L k v a z 1 d e l X A x d n F Z Q q 1 T T o m Z Q C l Q n D d j X Y b n g h m v N a C E X p I R N O 7 x Z l n K w A K C A 3 L d j o m K H u 8 V b m 4 V 6 b o 8 a 8 i P t t N h 5 L k r H U 4 4 S N z S v s P A s c q t K V 3 P P h M 5 C L A P 4 a 3 J b g D W Q T 0 z o 9 m g k 1 b u a 9 1 l k s t 0 f V q t F l y c J 6 8 V c B K W 6 g X t X 8 / 2 k 5 Q G v d i s R x Y 7 U t T V 7 n O H x x i u + U j k h V w w c a G r q + 6 d e l O s C 2 / A 4 8 w L 6 D 6 L Z X K / B Z 2 R 6 i + p 7 B T l l t t j Q m B 8 1 W F q t y / w 7 f J M 9 D h 8 x u + m u 3 n J O L I F X Z c S a Q 6 a p g e 5 C s Q w S H B M r U 0 k k I U U m 2 u j 6 h e A f g u i S N l / g N 2 8 w l Q S w M E F A A A C A g A + p p m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6 m m Z W q M E F b q c A A A D 3 A A A A E g A A A A A A A A A A A A A A p A E A A A A A Q 2 9 u Z m l n L 1 B h Y 2 t h Z 2 U u e G 1 s U E s B A h Q D F A A A C A g A + p p m V o v 0 t 5 B 6 A Q A A l A I A A B M A A A A A A A A A A A A A A K Q B 1 w A A A E Z v c m 1 1 b G F z L 1 N l Y 3 R p b 2 4 x L m 1 Q S w E C F A M U A A A I C A D 6 m m Z W D 8 r p q 6 Q A A A D p A A A A E w A A A A A A A A A A A A A A p A G C A g A A W 0 N v b n R l b n R f V H l w Z X N d L n h t b F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L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y 0 w M y 0 w N 1 Q w M D o y M z o 1 M y 4 5 M D I 0 M D Q w W i I g L z 4 8 R W 5 0 c n k g V H l w Z T 0 i U X V l c n l J R C I g V m F s d W U 9 I n N l M z B l Y W I 5 M S 0 2 M m M 2 L T R i N z U t Y m V h Y y 0 2 M j A w M m N l N G Y 3 N j c i I C 8 + P E V u d H J 5 I F R 5 c G U 9 I k Z p b G x D b 2 x 1 b W 5 U e X B l c y I g V m F s d W U 9 I n N B d 0 F B Q U F B P S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B d X R y Z X M l M j B j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H 8 + 4 P Y X u l 7 M A 0 G C S q G S I b 3 D Q E B A Q U A B I I C A G J 1 B U v s Q c u E B p Q c c + J 8 9 L s t I M P U T H i B d R G / V 6 S f 2 u m g k D Y A a O k d B N c g 8 Q l z i 3 3 5 H w a V k e 9 4 z m M c n r a T j 6 p H k K L 6 8 i r V V Q n B X 0 b 2 Z Q 9 P n 0 F 8 2 B 4 V W h T h 6 q 3 P e a w L X k F H E T D k C F j l j u r k M 3 U z f 3 V O Z V w t e e I h n a v j W k C t u w y i Q 8 v F 8 2 4 3 F S D 2 z q h / q q P 2 Z g 5 x f D m m F i 7 F j w 5 3 7 h p L k O Q 3 v r F i c b z i i H / t / Y K R f X s U B O 5 X r 9 8 t D 5 6 R S M T U Z D b n g J / H K E C 8 D H m T S l w O O K T f I Q r t g q R l y P J d N g 9 G 7 L v T 7 7 a n l K u C b W k R q 4 U m u 4 x G M 3 K q Z c Z J 1 0 Y U N h J S s Y h z I l Y A x 1 b r z Z N / j F u U z q T P N k 2 U M f F Q z Y T i S G Y / q x z 3 L 0 8 O b s C n Z c e 4 Y X W 3 v 9 3 W k P m 9 Q n x L T z A i w z K d C n D b F 8 D F A d b e m u E w m l U 2 C X p + 5 i L 9 k l j 0 x + g Y P k E 9 5 Y B F N k d L p O k 1 o q o o c 6 N h c L S S P x W A m z T x o i J 0 v i b L e X f 3 7 E E z 2 g 9 Y T l Q m v N 5 C G 8 P W T i 7 o X L p h X T c S c I O 7 P j L 9 P 4 A W p 7 S x k 5 h w d N g M m Z Q i R C l t 8 V 3 3 d L u 1 B Q / A / R h m r F G 6 a S H l h Z K f w G l 3 p G / z y u N + m 6 R b e Y 1 m N d 0 6 N A L 6 U 7 3 6 k F x U 7 7 + Q Y L p s o 5 N A g a D + + 8 u s l M M H o T G x L + I U J 1 l I b V D P w c 2 m 9 8 y f n 2 4 c T Q 7 h 2 y 9 X M k 3 p M H w G C S q G S I b 3 D Q E H A T A d B g l g h k g B Z Q M E A S o E E D Q N 7 J x 1 o L 1 E + e 4 U J 7 g W e I u A U J V b A g 8 W U w T q I D s + L s 4 K r b + q G 9 e 8 t / h m Z q o U z L u / w C 8 x J L r S a E w + / O T e g 7 t b x Q g W l I 1 F T C k 0 E f x 0 P j j l c 2 T I 1 y w j K Y 6 A F i b L d N 1 / u 1 Q P U x / 1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7</vt:i4>
      </vt:variant>
    </vt:vector>
  </HeadingPairs>
  <TitlesOfParts>
    <vt:vector size="17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2023-03-07T00:27:28Z</dcterms:modified>
</cp:coreProperties>
</file>