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39AC3A51-4C7F-9846-A29B-B63BB8E927F9}" xr6:coauthVersionLast="47" xr6:coauthVersionMax="47" xr10:uidLastSave="{00000000-0000-0000-0000-000000000000}"/>
  <bookViews>
    <workbookView xWindow="0" yWindow="500" windowWidth="33600" windowHeight="205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Etape_1" sheetId="6" r:id="rId4"/>
    <sheet name="Etape_2" sheetId="22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1" l="1"/>
  <c r="O2" i="21"/>
  <c r="P2" i="21"/>
  <c r="L3" i="21"/>
  <c r="O3" i="21"/>
  <c r="P3" i="21"/>
  <c r="L4" i="21"/>
  <c r="O4" i="21"/>
  <c r="P4" i="21"/>
  <c r="L5" i="21"/>
  <c r="O5" i="21"/>
  <c r="P5" i="21"/>
  <c r="L6" i="21"/>
  <c r="O6" i="21"/>
  <c r="P6" i="21"/>
  <c r="L7" i="21"/>
  <c r="O7" i="21"/>
  <c r="P7" i="21"/>
  <c r="L8" i="21"/>
  <c r="O8" i="21"/>
  <c r="P8" i="21"/>
  <c r="O9" i="21"/>
  <c r="P9" i="21"/>
  <c r="Q9" i="21"/>
  <c r="S9" i="21"/>
  <c r="S7" i="21"/>
  <c r="S8" i="21"/>
  <c r="S6" i="21"/>
  <c r="S5" i="21"/>
  <c r="S3" i="21"/>
  <c r="S2" i="21"/>
  <c r="Q3" i="21"/>
  <c r="Q5" i="21"/>
  <c r="Q6" i="21"/>
  <c r="Q7" i="21"/>
  <c r="Q8" i="21"/>
  <c r="Q2" i="21"/>
</calcChain>
</file>

<file path=xl/sharedStrings.xml><?xml version="1.0" encoding="utf-8"?>
<sst xmlns="http://schemas.openxmlformats.org/spreadsheetml/2006/main" count="468" uniqueCount="209">
  <si>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</si>
  <si>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</si>
  <si>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</si>
  <si>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</si>
  <si>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</si>
  <si>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</si>
  <si>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</si>
  <si>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</si>
  <si>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</si>
  <si>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</si>
  <si>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</si>
  <si>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</si>
  <si>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</si>
  <si>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</si>
  <si>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</si>
  <si>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</si>
  <si>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</si>
  <si>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</si>
  <si>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</si>
  <si>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</si>
  <si>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</si>
  <si>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</si>
  <si>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</si>
  <si>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</si>
  <si>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</si>
  <si>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</si>
  <si>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</si>
  <si>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</si>
  <si>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</si>
  <si>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</si>
  <si>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</si>
  <si>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</si>
  <si>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</si>
  <si>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</si>
  <si>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</si>
  <si>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</si>
  <si>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</si>
  <si>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</si>
  <si>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</si>
  <si>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</si>
  <si>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</si>
  <si>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</si>
  <si>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</si>
  <si>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</si>
  <si>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</si>
  <si>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</si>
  <si>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</si>
  <si>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</si>
  <si>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</si>
  <si>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</si>
  <si>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</si>
  <si>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</si>
  <si>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</si>
  <si>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</si>
  <si>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</si>
  <si>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Rue  due Lac Malartic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</si>
  <si>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</si>
  <si>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</si>
  <si>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</si>
  <si>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</si>
  <si>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</si>
  <si>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</si>
  <si>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</si>
  <si>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</si>
  <si>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</si>
  <si>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</si>
  <si>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</si>
  <si>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</si>
  <si>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</si>
  <si>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</si>
  <si>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</si>
  <si>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</si>
  <si>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</si>
  <si>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</si>
  <si>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</si>
  <si>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</si>
  <si>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Val-d'OR - Amos</t>
  </si>
  <si>
    <t>95.3 km + (4 x 5.4 km) = 116.9 km</t>
  </si>
  <si>
    <t>Malartic - Malartic</t>
  </si>
  <si>
    <t>138.4 km</t>
  </si>
  <si>
    <t>52.7 km</t>
  </si>
  <si>
    <t>Amos -Preissac - RH - Amos</t>
  </si>
  <si>
    <t>Senneterre - VD - Senneterre</t>
  </si>
  <si>
    <t>Circuit - Amos</t>
  </si>
  <si>
    <t>10 x 10.8 km = 108 km</t>
  </si>
  <si>
    <t>116 km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</si>
  <si>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</si>
  <si>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</si>
  <si>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</si>
  <si>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</si>
  <si>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</si>
  <si>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</si>
  <si>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</si>
  <si>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 xml:space="preserve">https://ridewithgps.com/routes/39650511 </t>
  </si>
  <si>
    <t>Nb_tours</t>
  </si>
  <si>
    <t>Notes</t>
  </si>
  <si>
    <t>Utiliser '&lt;br/&gt;' pour indiquer un saut de ligne dans le tableau des détails</t>
  </si>
  <si>
    <t>Bonus sprint time and points&lt;br/&gt;(3-2-1 sec; 6-4-2 pts)&lt;br/&gt;(Chemin Lac Normand)</t>
  </si>
  <si>
    <t>Sprint bonification temps et points&lt;br/&gt;(3-2-1 sec; 6-4-2 pts)&lt;br/&gt;(Chemin Lac Normand)</t>
  </si>
  <si>
    <t>GPM Points (5-3-2)&lt;br/&gt;(Chemin Bousquet)</t>
  </si>
  <si>
    <t>KOM Points (5-3-2)&lt;br/&gt;(Chemin Bousquet)</t>
  </si>
  <si>
    <t>Sprint bonification temps et points&lt;br/&gt;(3-2-1 sec; 6-4-2 pts) (km 544)</t>
  </si>
  <si>
    <t>Bonus sprint time and points&lt;br/&gt;(3-2-1 sec; 6-4-2 pts) (km 544)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</si>
  <si>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</si>
  <si>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</si>
  <si>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GPM Points (5-3-2)&lt;br/&gt;(Rue Brébeuf)</t>
  </si>
  <si>
    <t>KOM Points (5-3-2)&lt;br/&gt;(Rue Brébeuf)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</si>
  <si>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</si>
  <si>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</si>
  <si>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</si>
  <si>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</si>
  <si>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</si>
  <si>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</si>
  <si>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</si>
  <si>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</si>
  <si>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</si>
  <si>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</si>
  <si>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</si>
  <si>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</si>
  <si>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</si>
  <si>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</si>
  <si>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</si>
  <si>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</si>
  <si>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</si>
  <si>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Arrivée&lt;br/&gt;Bonification en temps et points&lt;br/&gt;(10-6-4 sec; 30-24-20-16-12-10-8-6-4-2 pts)</t>
  </si>
  <si>
    <t>Finish&lt;br/&gt;Time and points bonus&lt;br/&gt;(10-6-4 sec; 30-24-20-16-12-10-8-6-4-2 pts)</t>
  </si>
  <si>
    <t>115.6 km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</si>
  <si>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</si>
  <si>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</si>
  <si>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</si>
  <si>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</si>
  <si>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</si>
  <si>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</si>
  <si>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</si>
  <si>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</si>
  <si>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</si>
  <si>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</si>
  <si>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</si>
  <si>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</si>
  <si>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</si>
  <si>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</si>
  <si>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Points GPM - Rue Brébeuf</t>
  </si>
  <si>
    <t>KOM points- Rue Brébeuf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</si>
  <si>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</si>
  <si>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</si>
  <si>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</si>
  <si>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</si>
  <si>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</si>
  <si>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</si>
  <si>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</si>
  <si>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Sprint du maire de Rouyn-Noranda - $250&lt;br/&gt;(mine Lapa)</t>
  </si>
  <si>
    <t>Mayor's sprint - $250&lt;br/&gt;(mine Lapa)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</si>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</sst>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</cellXfs>
  <cellStyles count="2">
    <cellStyle name="Lien hypertexte" xfId="1" builtinId="8"/>
    <cellStyle name="Normal" xfId="0" builtinId="0"/>
  </cellStyles>
  <dxfs count="10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9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T9" totalsRowShown="0">
  <autoFilter ref="A1:T9" xr:uid="{8DFF6054-52E9-474A-8B81-4940D285ED76}"/>
  <tableColumns count="20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8"/>
    <tableColumn id="2" xr3:uid="{B450C706-68CE-4E8A-AFDB-4B447D80EDA8}" name="Heure_dep"/>
    <tableColumn id="3" xr3:uid="{9E140560-130D-4628-86EE-1A55F160D78B}" name="min_dep" dataDxfId="7"/>
    <tableColumn id="14" xr3:uid="{405A50AD-C717-BD44-8CF4-3A381A4A382E}" name="KM_Total"/>
    <tableColumn id="13" xr3:uid="{526CBEFC-EC9F-A544-BB03-D1A4FE46FA3B}" name="KM_Neutres"/>
    <tableColumn id="9" xr3:uid="{D427D8CB-CD24-494C-8C89-5C11E9AD38F5}" name="KM_Route"/>
    <tableColumn id="11" xr3:uid="{0DFDFB6D-3AD3-41A7-8166-655572AFBECE}" name="Nb_tours" dataDxfId="6"/>
    <tableColumn id="16" xr3:uid="{0F6AA147-5F2C-7844-AA70-39BA69D17822}" name="KM_par_tours" dataDxfId="5"/>
    <tableColumn id="17" xr3:uid="{017DA8AC-0426-3748-9B31-2FBF5A4A71CC}" name="Distance_en_circuit" dataDxfId="4">
      <calculatedColumnFormula>Tableau2[[#This Row],[KM_par_tours]]*Tableau2[[#This Row],[Nb_tours]]</calculatedColumnFormula>
    </tableColumn>
    <tableColumn id="15" xr3:uid="{45950B2C-FA23-0C41-BD9A-2B87B2F2A583}" name="Distance_totale" dataDxfId="3">
      <calculatedColumnFormula>Tableau2[[#This Row],[KM_Route]]+Tableau2[[#This Row],[Distance_en_circuit]]</calculatedColumnFormula>
    </tableColumn>
    <tableColumn id="4" xr3:uid="{B6A83BA6-1D6C-4B6F-AEB9-C659AC6292AB}" name="Vit_rapide" dataDxfId="2">
      <calculatedColumnFormula>IF(R2&gt;0,R2+3,"")</calculatedColumnFormula>
    </tableColumn>
    <tableColumn id="5" xr3:uid="{7644F403-E43B-41CD-AA3D-80D9B7BE282A}" name="Vit_moy" dataDxfId="1"/>
    <tableColumn id="6" xr3:uid="{D6AC70F3-4051-4632-820E-D8AF8DE14301}" name="Vit_lent" dataDxfId="0">
      <calculatedColumnFormula>IF(R2&gt;0,R2-2,"")</calculatedColumnFormula>
    </tableColumn>
    <tableColumn id="10" xr3:uid="{94F4814B-ACC3-42BB-BE44-22DD4EEFAAC9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ridewithgps.com/routes/39569524" TargetMode="External"/><Relationship Id="rId4" Type="http://schemas.openxmlformats.org/officeDocument/2006/relationships/hyperlink" Target="https://ridewithgps.com/routes/3965051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5"/>
  <sheetViews>
    <sheetView workbookViewId="0">
      <selection activeCell="A6" sqref="A6"/>
    </sheetView>
  </sheetViews>
  <sheetFormatPr baseColWidth="10" defaultRowHeight="13" x14ac:dyDescent="0.15"/>
  <cols>
    <col min="1" max="1" width="61.33203125" bestFit="1" customWidth="1"/>
  </cols>
  <sheetData>
    <row r="1" spans="1:1" x14ac:dyDescent="0.15">
      <c r="A1" s="11" t="s">
        <v>95</v>
      </c>
    </row>
    <row r="2" spans="1:1" x14ac:dyDescent="0.15">
      <c r="A2" s="16" t="s">
        <v>96</v>
      </c>
    </row>
    <row r="3" spans="1:1" x14ac:dyDescent="0.15">
      <c r="A3" t="s">
        <v>137</v>
      </c>
    </row>
    <row r="4" spans="1:1" x14ac:dyDescent="0.15">
      <c r="A4" s="24"/>
    </row>
    <row r="5" spans="1:1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C17" sqref="C1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153</v>
      </c>
      <c r="C2" s="4" t="s">
        <v>152</v>
      </c>
      <c r="D2" s="17" t="s">
        <v>153</v>
      </c>
      <c r="F2" s="22"/>
    </row>
    <row r="3" spans="1:6" ht="13" x14ac:dyDescent="0.15">
      <c r="A3" s="3">
        <v>111.2</v>
      </c>
      <c r="B3" s="7" t="s">
        <v>166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170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113</v>
      </c>
      <c r="C5" s="4" t="s">
        <v>143</v>
      </c>
      <c r="D5" s="17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8"/>
  <sheetViews>
    <sheetView workbookViewId="0">
      <selection activeCell="B42" sqref="B4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107</v>
      </c>
      <c r="D1" s="11" t="s">
        <v>108</v>
      </c>
    </row>
    <row r="2" spans="1:4" x14ac:dyDescent="0.15">
      <c r="A2" t="s">
        <v>153</v>
      </c>
      <c r="B2" t="s">
        <v>138</v>
      </c>
      <c r="C2" s="16" t="s">
        <v>109</v>
      </c>
      <c r="D2" s="16" t="s">
        <v>110</v>
      </c>
    </row>
    <row r="3" spans="1:4" x14ac:dyDescent="0.15">
      <c r="A3" t="s">
        <v>169</v>
      </c>
      <c r="B3" t="s">
        <v>133</v>
      </c>
      <c r="C3" s="16" t="s">
        <v>20</v>
      </c>
      <c r="D3" s="16" t="s">
        <v>111</v>
      </c>
    </row>
    <row r="4" spans="1:4" x14ac:dyDescent="0.15">
      <c r="A4" t="s">
        <v>170</v>
      </c>
      <c r="B4" t="s">
        <v>134</v>
      </c>
      <c r="C4" s="16" t="s">
        <v>45</v>
      </c>
      <c r="D4" s="16" t="s">
        <v>112</v>
      </c>
    </row>
    <row r="5" spans="1:4" x14ac:dyDescent="0.15">
      <c r="A5" t="s">
        <v>113</v>
      </c>
      <c r="B5" t="s">
        <v>131</v>
      </c>
      <c r="C5" s="16" t="s">
        <v>21</v>
      </c>
      <c r="D5" s="16" t="s">
        <v>113</v>
      </c>
    </row>
    <row r="6" spans="1:4" x14ac:dyDescent="0.15">
      <c r="A6" t="s">
        <v>63</v>
      </c>
      <c r="B6" t="s">
        <v>132</v>
      </c>
      <c r="C6" s="16" t="s">
        <v>63</v>
      </c>
      <c r="D6" s="16" t="s">
        <v>63</v>
      </c>
    </row>
    <row r="7" spans="1:4" x14ac:dyDescent="0.15">
      <c r="A7" t="s">
        <v>19</v>
      </c>
      <c r="B7" t="s">
        <v>159</v>
      </c>
      <c r="C7" t="s">
        <v>19</v>
      </c>
      <c r="D7" t="s">
        <v>19</v>
      </c>
    </row>
    <row r="8" spans="1:4" x14ac:dyDescent="0.15">
      <c r="A8" t="s">
        <v>160</v>
      </c>
      <c r="B8" t="s">
        <v>136</v>
      </c>
      <c r="C8" s="16" t="s">
        <v>22</v>
      </c>
      <c r="D8" s="16" t="s">
        <v>114</v>
      </c>
    </row>
    <row r="9" spans="1:4" x14ac:dyDescent="0.15">
      <c r="A9" t="s">
        <v>161</v>
      </c>
      <c r="B9" t="s">
        <v>135</v>
      </c>
      <c r="C9" s="16" t="s">
        <v>0</v>
      </c>
      <c r="D9" s="16" t="s">
        <v>115</v>
      </c>
    </row>
    <row r="10" spans="1:4" x14ac:dyDescent="0.15">
      <c r="A10" t="s">
        <v>171</v>
      </c>
      <c r="B10" t="s">
        <v>130</v>
      </c>
      <c r="C10" s="16" t="s">
        <v>23</v>
      </c>
      <c r="D10" s="16" t="s">
        <v>116</v>
      </c>
    </row>
    <row r="11" spans="1:4" ht="14" x14ac:dyDescent="0.15">
      <c r="A11" t="s">
        <v>166</v>
      </c>
      <c r="B11" s="23" t="s">
        <v>156</v>
      </c>
      <c r="C11" s="16" t="s">
        <v>35</v>
      </c>
      <c r="D11" s="16" t="s">
        <v>117</v>
      </c>
    </row>
    <row r="12" spans="1:4" ht="14" x14ac:dyDescent="0.15">
      <c r="A12" t="s">
        <v>163</v>
      </c>
      <c r="B12" s="23" t="s">
        <v>155</v>
      </c>
      <c r="C12" s="16" t="s">
        <v>127</v>
      </c>
      <c r="D12" s="16" t="s">
        <v>118</v>
      </c>
    </row>
    <row r="13" spans="1:4" ht="14" x14ac:dyDescent="0.15">
      <c r="A13" t="s">
        <v>162</v>
      </c>
      <c r="B13" s="23" t="s">
        <v>154</v>
      </c>
      <c r="C13" s="16" t="s">
        <v>128</v>
      </c>
      <c r="D13" s="16" t="s">
        <v>119</v>
      </c>
    </row>
    <row r="14" spans="1:4" ht="14" x14ac:dyDescent="0.15">
      <c r="A14" t="s">
        <v>164</v>
      </c>
      <c r="B14" s="23" t="s">
        <v>157</v>
      </c>
      <c r="C14" s="16" t="s">
        <v>36</v>
      </c>
      <c r="D14" s="16" t="s">
        <v>120</v>
      </c>
    </row>
    <row r="15" spans="1:4" ht="14" x14ac:dyDescent="0.15">
      <c r="A15" t="s">
        <v>165</v>
      </c>
      <c r="B15" s="23" t="s">
        <v>158</v>
      </c>
      <c r="C15" s="16" t="s">
        <v>37</v>
      </c>
      <c r="D15" s="16" t="s">
        <v>121</v>
      </c>
    </row>
    <row r="16" spans="1:4" x14ac:dyDescent="0.15">
      <c r="A16" t="s">
        <v>172</v>
      </c>
      <c r="B16" t="s">
        <v>129</v>
      </c>
      <c r="C16" s="16" t="s">
        <v>61</v>
      </c>
      <c r="D16" s="16" t="s">
        <v>122</v>
      </c>
    </row>
    <row r="17" spans="1:4" x14ac:dyDescent="0.15">
      <c r="A17" t="s">
        <v>167</v>
      </c>
      <c r="B17" t="s">
        <v>129</v>
      </c>
      <c r="C17" s="16" t="s">
        <v>62</v>
      </c>
      <c r="D17" s="16" t="s">
        <v>123</v>
      </c>
    </row>
    <row r="18" spans="1:4" x14ac:dyDescent="0.15">
      <c r="A18" t="s">
        <v>168</v>
      </c>
      <c r="B18" t="s">
        <v>175</v>
      </c>
      <c r="C18" t="s">
        <v>173</v>
      </c>
      <c r="D18" t="s">
        <v>174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T9"/>
  <sheetViews>
    <sheetView tabSelected="1" workbookViewId="0">
      <selection activeCell="E20" sqref="E20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64</v>
      </c>
      <c r="B1" t="s">
        <v>189</v>
      </c>
      <c r="C1" t="s">
        <v>197</v>
      </c>
      <c r="D1" t="s">
        <v>205</v>
      </c>
      <c r="E1" t="s">
        <v>176</v>
      </c>
      <c r="F1" t="s">
        <v>71</v>
      </c>
      <c r="G1" s="25" t="s">
        <v>72</v>
      </c>
      <c r="H1" t="s">
        <v>12</v>
      </c>
      <c r="I1" s="25" t="s">
        <v>65</v>
      </c>
      <c r="J1" t="s">
        <v>183</v>
      </c>
      <c r="K1" t="s">
        <v>184</v>
      </c>
      <c r="L1" t="s">
        <v>185</v>
      </c>
      <c r="M1" t="s">
        <v>94</v>
      </c>
      <c r="N1" t="s">
        <v>186</v>
      </c>
      <c r="O1" t="s">
        <v>187</v>
      </c>
      <c r="P1" s="25" t="s">
        <v>188</v>
      </c>
      <c r="Q1" t="s">
        <v>66</v>
      </c>
      <c r="R1" t="s">
        <v>67</v>
      </c>
      <c r="S1" s="25" t="s">
        <v>68</v>
      </c>
      <c r="T1" t="s">
        <v>86</v>
      </c>
    </row>
    <row r="2" spans="1:20" x14ac:dyDescent="0.15">
      <c r="A2">
        <v>1</v>
      </c>
      <c r="B2" t="s">
        <v>190</v>
      </c>
      <c r="C2" t="s">
        <v>198</v>
      </c>
      <c r="D2" s="27">
        <v>43656</v>
      </c>
      <c r="E2" t="s">
        <v>177</v>
      </c>
      <c r="F2" t="s">
        <v>73</v>
      </c>
      <c r="G2" s="25" t="s">
        <v>126</v>
      </c>
      <c r="H2">
        <v>16</v>
      </c>
      <c r="I2" s="25">
        <v>15</v>
      </c>
      <c r="J2">
        <v>136.69999999999999</v>
      </c>
      <c r="K2">
        <v>5</v>
      </c>
      <c r="L2">
        <f>Tableau2[[#This Row],[KM_Total]]-Tableau2[[#This Row],[KM_Neutres]]</f>
        <v>131.69999999999999</v>
      </c>
      <c r="M2">
        <v>0</v>
      </c>
      <c r="N2">
        <v>0</v>
      </c>
      <c r="O2">
        <f>Tableau2[[#This Row],[KM_par_tours]]*Tableau2[[#This Row],[Nb_tours]]</f>
        <v>0</v>
      </c>
      <c r="P2" s="25">
        <f>Tableau2[[#This Row],[KM_Route]]+Tableau2[[#This Row],[Distance_en_circuit]]</f>
        <v>131.69999999999999</v>
      </c>
      <c r="Q2">
        <f>IF(R2&gt;0,R2+3,"")</f>
        <v>46</v>
      </c>
      <c r="R2">
        <v>43</v>
      </c>
      <c r="S2" s="25">
        <f>IF(R2&gt;0,R2-2,"")</f>
        <v>41</v>
      </c>
      <c r="T2" s="20" t="s">
        <v>87</v>
      </c>
    </row>
    <row r="3" spans="1:20" x14ac:dyDescent="0.15">
      <c r="A3">
        <v>2</v>
      </c>
      <c r="B3" t="s">
        <v>191</v>
      </c>
      <c r="C3" t="s">
        <v>199</v>
      </c>
      <c r="D3" s="27">
        <v>43657</v>
      </c>
      <c r="E3" t="s">
        <v>208</v>
      </c>
      <c r="F3" t="s">
        <v>76</v>
      </c>
      <c r="G3" s="25" t="s">
        <v>77</v>
      </c>
      <c r="H3">
        <v>16</v>
      </c>
      <c r="I3" s="25">
        <v>45</v>
      </c>
      <c r="J3">
        <v>98.3</v>
      </c>
      <c r="K3">
        <v>3</v>
      </c>
      <c r="L3">
        <f>Tableau2[[#This Row],[KM_Total]]-Tableau2[[#This Row],[KM_Neutres]]</f>
        <v>95.3</v>
      </c>
      <c r="M3" s="21">
        <v>4</v>
      </c>
      <c r="N3" s="21">
        <v>5.4</v>
      </c>
      <c r="O3" s="21">
        <f>Tableau2[[#This Row],[KM_par_tours]]*Tableau2[[#This Row],[Nb_tours]]</f>
        <v>21.6</v>
      </c>
      <c r="P3" s="26">
        <f>Tableau2[[#This Row],[KM_Route]]+Tableau2[[#This Row],[Distance_en_circuit]]</f>
        <v>116.9</v>
      </c>
      <c r="Q3">
        <f t="shared" ref="Q3:Q8" si="0">IF(R3&gt;0,R3+3,"")</f>
        <v>46</v>
      </c>
      <c r="R3">
        <v>43</v>
      </c>
      <c r="S3" s="25">
        <f>IF(R3&gt;0,R3-2,"")</f>
        <v>41</v>
      </c>
      <c r="T3" s="20" t="s">
        <v>88</v>
      </c>
    </row>
    <row r="4" spans="1:20" x14ac:dyDescent="0.15">
      <c r="A4">
        <v>3</v>
      </c>
      <c r="B4" t="s">
        <v>192</v>
      </c>
      <c r="C4" t="s">
        <v>200</v>
      </c>
      <c r="D4" s="27">
        <v>43658</v>
      </c>
      <c r="E4" t="s">
        <v>178</v>
      </c>
      <c r="F4" t="s">
        <v>74</v>
      </c>
      <c r="G4" s="25" t="s">
        <v>75</v>
      </c>
      <c r="H4">
        <v>9</v>
      </c>
      <c r="I4" s="25">
        <v>0</v>
      </c>
      <c r="J4">
        <v>10</v>
      </c>
      <c r="K4">
        <v>0</v>
      </c>
      <c r="L4">
        <f>Tableau2[[#This Row],[KM_Total]]-Tableau2[[#This Row],[KM_Neutres]]</f>
        <v>10</v>
      </c>
      <c r="M4" s="21">
        <v>0</v>
      </c>
      <c r="N4" s="21">
        <v>0</v>
      </c>
      <c r="O4" s="21">
        <f>Tableau2[[#This Row],[KM_par_tours]]*Tableau2[[#This Row],[Nb_tours]]</f>
        <v>0</v>
      </c>
      <c r="P4" s="26">
        <f>Tableau2[[#This Row],[KM_Route]]+Tableau2[[#This Row],[Distance_en_circuit]]</f>
        <v>10</v>
      </c>
      <c r="Q4">
        <v>48</v>
      </c>
      <c r="R4">
        <v>46</v>
      </c>
      <c r="S4" s="25">
        <v>44</v>
      </c>
      <c r="T4" s="20" t="s">
        <v>89</v>
      </c>
    </row>
    <row r="5" spans="1:20" x14ac:dyDescent="0.15">
      <c r="A5">
        <v>4</v>
      </c>
      <c r="B5" t="s">
        <v>193</v>
      </c>
      <c r="C5" t="s">
        <v>201</v>
      </c>
      <c r="D5" s="27">
        <v>43658</v>
      </c>
      <c r="E5" t="s">
        <v>179</v>
      </c>
      <c r="F5" t="s">
        <v>78</v>
      </c>
      <c r="G5" s="25" t="s">
        <v>80</v>
      </c>
      <c r="H5">
        <v>18</v>
      </c>
      <c r="I5" s="25">
        <v>15</v>
      </c>
      <c r="J5">
        <v>59.4</v>
      </c>
      <c r="K5">
        <v>2</v>
      </c>
      <c r="L5">
        <f>Tableau2[[#This Row],[KM_Total]]-Tableau2[[#This Row],[KM_Neutres]]</f>
        <v>57.4</v>
      </c>
      <c r="M5" s="21">
        <v>0</v>
      </c>
      <c r="N5" s="21">
        <v>0</v>
      </c>
      <c r="O5" s="21">
        <f>Tableau2[[#This Row],[KM_par_tours]]*Tableau2[[#This Row],[Nb_tours]]</f>
        <v>0</v>
      </c>
      <c r="P5" s="26">
        <f>Tableau2[[#This Row],[KM_Route]]+Tableau2[[#This Row],[Distance_en_circuit]]</f>
        <v>57.4</v>
      </c>
      <c r="Q5">
        <f t="shared" si="0"/>
        <v>49</v>
      </c>
      <c r="R5">
        <v>46</v>
      </c>
      <c r="S5" s="25">
        <f>IF(R5&gt;0,R5-2,"")</f>
        <v>44</v>
      </c>
      <c r="T5" s="20" t="s">
        <v>90</v>
      </c>
    </row>
    <row r="6" spans="1:20" x14ac:dyDescent="0.15">
      <c r="A6">
        <v>5</v>
      </c>
      <c r="B6" t="s">
        <v>194</v>
      </c>
      <c r="C6" t="s">
        <v>202</v>
      </c>
      <c r="D6" s="27">
        <v>43659</v>
      </c>
      <c r="E6" t="s">
        <v>180</v>
      </c>
      <c r="F6" t="s">
        <v>82</v>
      </c>
      <c r="G6" s="25" t="s">
        <v>79</v>
      </c>
      <c r="H6">
        <v>14</v>
      </c>
      <c r="I6" s="25">
        <v>0</v>
      </c>
      <c r="J6">
        <v>145</v>
      </c>
      <c r="K6">
        <v>5</v>
      </c>
      <c r="L6">
        <f>Tableau2[[#This Row],[KM_Total]]-Tableau2[[#This Row],[KM_Neutres]]</f>
        <v>140</v>
      </c>
      <c r="M6">
        <v>0</v>
      </c>
      <c r="N6">
        <v>0</v>
      </c>
      <c r="O6">
        <f>Tableau2[[#This Row],[KM_par_tours]]*Tableau2[[#This Row],[Nb_tours]]</f>
        <v>0</v>
      </c>
      <c r="P6" s="25">
        <f>Tableau2[[#This Row],[KM_Route]]+Tableau2[[#This Row],[Distance_en_circuit]]</f>
        <v>140</v>
      </c>
      <c r="Q6">
        <f t="shared" si="0"/>
        <v>46</v>
      </c>
      <c r="R6">
        <v>43</v>
      </c>
      <c r="S6" s="25">
        <f>IF(R6&gt;0,R6-2,"")</f>
        <v>41</v>
      </c>
      <c r="T6" s="20" t="s">
        <v>91</v>
      </c>
    </row>
    <row r="7" spans="1:20" x14ac:dyDescent="0.15">
      <c r="A7">
        <v>6</v>
      </c>
      <c r="B7" t="s">
        <v>195</v>
      </c>
      <c r="C7" t="s">
        <v>203</v>
      </c>
      <c r="D7" s="27">
        <v>43660</v>
      </c>
      <c r="E7" t="s">
        <v>181</v>
      </c>
      <c r="F7" t="s">
        <v>81</v>
      </c>
      <c r="G7" s="25" t="s">
        <v>85</v>
      </c>
      <c r="H7">
        <v>16</v>
      </c>
      <c r="I7" s="25">
        <v>30</v>
      </c>
      <c r="J7">
        <v>118.9</v>
      </c>
      <c r="K7">
        <v>3</v>
      </c>
      <c r="L7">
        <f>Tableau2[[#This Row],[KM_Total]]-Tableau2[[#This Row],[KM_Neutres]]</f>
        <v>115.9</v>
      </c>
      <c r="M7" s="21">
        <v>0</v>
      </c>
      <c r="N7" s="21">
        <v>0</v>
      </c>
      <c r="O7" s="21">
        <f>Tableau2[[#This Row],[KM_par_tours]]*Tableau2[[#This Row],[Nb_tours]]</f>
        <v>0</v>
      </c>
      <c r="P7" s="26">
        <f>Tableau2[[#This Row],[KM_Route]]+Tableau2[[#This Row],[Distance_en_circuit]]</f>
        <v>115.9</v>
      </c>
      <c r="Q7">
        <f t="shared" si="0"/>
        <v>46</v>
      </c>
      <c r="R7">
        <v>43</v>
      </c>
      <c r="S7" s="25">
        <f t="shared" ref="S7:S8" si="1">IF(R7&gt;0,R7-2,"")</f>
        <v>41</v>
      </c>
      <c r="T7" s="20" t="s">
        <v>92</v>
      </c>
    </row>
    <row r="8" spans="1:20" x14ac:dyDescent="0.15">
      <c r="A8">
        <v>7</v>
      </c>
      <c r="B8" t="s">
        <v>196</v>
      </c>
      <c r="C8" t="s">
        <v>204</v>
      </c>
      <c r="D8" s="27">
        <v>43661</v>
      </c>
      <c r="E8" t="s">
        <v>182</v>
      </c>
      <c r="F8" t="s">
        <v>83</v>
      </c>
      <c r="G8" s="25" t="s">
        <v>84</v>
      </c>
      <c r="H8">
        <v>14</v>
      </c>
      <c r="I8" s="25">
        <v>30</v>
      </c>
      <c r="K8">
        <v>0</v>
      </c>
      <c r="L8">
        <f>Tableau2[[#This Row],[KM_Total]]-Tableau2[[#This Row],[KM_Neutres]]</f>
        <v>0</v>
      </c>
      <c r="M8" s="21">
        <v>10</v>
      </c>
      <c r="N8" s="21">
        <v>5.4</v>
      </c>
      <c r="O8" s="21">
        <f>Tableau2[[#This Row],[KM_par_tours]]*Tableau2[[#This Row],[Nb_tours]]</f>
        <v>54</v>
      </c>
      <c r="P8" s="26">
        <f>Tableau2[[#This Row],[KM_Route]]+Tableau2[[#This Row],[Distance_en_circuit]]</f>
        <v>54</v>
      </c>
      <c r="Q8">
        <f t="shared" si="0"/>
        <v>46</v>
      </c>
      <c r="R8">
        <v>43</v>
      </c>
      <c r="S8" s="25">
        <f t="shared" si="1"/>
        <v>41</v>
      </c>
      <c r="T8" s="20" t="s">
        <v>93</v>
      </c>
    </row>
    <row r="9" spans="1:20" x14ac:dyDescent="0.15">
      <c r="G9" s="25"/>
      <c r="I9" s="25"/>
      <c r="M9" s="21"/>
      <c r="N9" s="21"/>
      <c r="O9" s="21">
        <f>Tableau2[[#This Row],[KM_par_tours]]*Tableau2[[#This Row],[Nb_tours]]</f>
        <v>0</v>
      </c>
      <c r="P9" s="26">
        <f>Tableau2[[#This Row],[KM_Route]]+Tableau2[[#This Row],[Distance_en_circuit]]</f>
        <v>0</v>
      </c>
      <c r="Q9" t="str">
        <f>IF(R9&gt;0,R9+3,"")</f>
        <v/>
      </c>
      <c r="S9" s="25" t="str">
        <f>IF(R9&gt;0,R9-2,"")</f>
        <v/>
      </c>
      <c r="T9" s="20"/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8" r:id="rId4" display="https://ridewithgps.com/routes/39650511" xr:uid="{67B71125-04A3-4187-889F-1635E044BB03}"/>
    <hyperlink ref="T6" r:id="rId5" xr:uid="{5216C594-51D3-44FA-9793-C63BF8907F53}"/>
  </hyperlinks>
  <pageMargins left="0.7" right="0.7" top="0.75" bottom="0.75" header="0.3" footer="0.3"/>
  <pageSetup orientation="portrait" horizontalDpi="0" verticalDpi="0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zoomScale="120" zoomScaleNormal="120" workbookViewId="0">
      <selection activeCell="F11" sqref="F11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153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166</v>
      </c>
      <c r="C3" s="5" t="s">
        <v>1</v>
      </c>
      <c r="D3" s="15" t="s">
        <v>1</v>
      </c>
      <c r="F3" s="22"/>
    </row>
    <row r="4" spans="1:6" ht="13" x14ac:dyDescent="0.15">
      <c r="A4" s="3">
        <v>2</v>
      </c>
      <c r="B4" s="7" t="s">
        <v>169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63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57</v>
      </c>
      <c r="F6" s="22"/>
    </row>
    <row r="7" spans="1:6" ht="13" x14ac:dyDescent="0.15">
      <c r="A7" s="3">
        <v>12.1</v>
      </c>
      <c r="B7" s="7" t="s">
        <v>63</v>
      </c>
      <c r="C7" s="5" t="s">
        <v>13</v>
      </c>
      <c r="D7" s="15" t="s">
        <v>14</v>
      </c>
      <c r="F7" s="22"/>
    </row>
    <row r="8" spans="1:6" ht="13" x14ac:dyDescent="0.15">
      <c r="A8" s="3">
        <v>24.6</v>
      </c>
      <c r="B8" s="7" t="s">
        <v>63</v>
      </c>
      <c r="C8" s="5" t="s">
        <v>28</v>
      </c>
      <c r="D8" s="15" t="s">
        <v>29</v>
      </c>
      <c r="F8" s="22"/>
    </row>
    <row r="9" spans="1:6" ht="13" x14ac:dyDescent="0.15">
      <c r="A9" s="3">
        <v>27</v>
      </c>
      <c r="B9" s="7" t="s">
        <v>161</v>
      </c>
      <c r="C9" s="10" t="s">
        <v>99</v>
      </c>
      <c r="D9" s="19" t="s">
        <v>100</v>
      </c>
      <c r="F9" s="22"/>
    </row>
    <row r="10" spans="1:6" ht="13" x14ac:dyDescent="0.15">
      <c r="A10" s="3">
        <v>35</v>
      </c>
      <c r="B10" s="7" t="s">
        <v>63</v>
      </c>
      <c r="C10" s="5" t="s">
        <v>13</v>
      </c>
      <c r="D10" s="15" t="s">
        <v>14</v>
      </c>
      <c r="F10" s="22"/>
    </row>
    <row r="11" spans="1:6" ht="26" x14ac:dyDescent="0.15">
      <c r="A11" s="3">
        <v>39.5</v>
      </c>
      <c r="B11" s="7" t="s">
        <v>160</v>
      </c>
      <c r="C11" s="4" t="s">
        <v>98</v>
      </c>
      <c r="D11" s="17" t="s">
        <v>97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56</v>
      </c>
      <c r="F12" s="22"/>
    </row>
    <row r="13" spans="1:6" ht="26" x14ac:dyDescent="0.15">
      <c r="A13" s="3">
        <v>55.7</v>
      </c>
      <c r="B13" s="7" t="s">
        <v>171</v>
      </c>
      <c r="C13" s="4" t="s">
        <v>31</v>
      </c>
      <c r="D13" s="17" t="s">
        <v>58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162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163</v>
      </c>
      <c r="C16" s="8" t="s">
        <v>55</v>
      </c>
      <c r="D16" s="18" t="s">
        <v>54</v>
      </c>
      <c r="F16" s="22"/>
    </row>
    <row r="17" spans="1:6" ht="13" x14ac:dyDescent="0.15">
      <c r="A17" s="3">
        <v>62.8</v>
      </c>
      <c r="B17" s="7" t="s">
        <v>63</v>
      </c>
      <c r="C17" s="5" t="s">
        <v>52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166</v>
      </c>
      <c r="C18" s="5" t="s">
        <v>10</v>
      </c>
      <c r="D18" s="15" t="s">
        <v>59</v>
      </c>
      <c r="F18" s="22"/>
    </row>
    <row r="19" spans="1:6" ht="26" x14ac:dyDescent="0.15">
      <c r="A19" s="3">
        <v>76.900000000000006</v>
      </c>
      <c r="B19" s="7" t="s">
        <v>160</v>
      </c>
      <c r="C19" s="4" t="s">
        <v>101</v>
      </c>
      <c r="D19" s="17" t="s">
        <v>102</v>
      </c>
      <c r="F19" s="22"/>
    </row>
    <row r="20" spans="1:6" ht="13" x14ac:dyDescent="0.15">
      <c r="A20" s="3">
        <v>77.5</v>
      </c>
      <c r="B20" s="7" t="s">
        <v>19</v>
      </c>
      <c r="C20" s="8" t="s">
        <v>11</v>
      </c>
      <c r="D20" s="18" t="s">
        <v>60</v>
      </c>
      <c r="F20" s="22"/>
    </row>
    <row r="21" spans="1:6" ht="13" x14ac:dyDescent="0.15">
      <c r="A21" s="3">
        <v>77.8</v>
      </c>
      <c r="B21" s="7" t="s">
        <v>172</v>
      </c>
      <c r="C21" s="5" t="s">
        <v>16</v>
      </c>
      <c r="D21" s="15" t="s">
        <v>17</v>
      </c>
      <c r="F21" s="22"/>
    </row>
    <row r="22" spans="1:6" ht="39" x14ac:dyDescent="0.15">
      <c r="A22" s="3">
        <v>92.5</v>
      </c>
      <c r="B22" s="7" t="s">
        <v>171</v>
      </c>
      <c r="C22" s="4" t="s">
        <v>103</v>
      </c>
      <c r="D22" s="17" t="s">
        <v>104</v>
      </c>
      <c r="F22" s="22"/>
    </row>
    <row r="23" spans="1:6" ht="13" x14ac:dyDescent="0.15">
      <c r="A23" s="3">
        <v>98</v>
      </c>
      <c r="B23" s="7" t="s">
        <v>63</v>
      </c>
      <c r="C23" s="5" t="s">
        <v>13</v>
      </c>
      <c r="D23" s="15" t="s">
        <v>14</v>
      </c>
      <c r="F23" s="22"/>
    </row>
    <row r="24" spans="1:6" ht="13" x14ac:dyDescent="0.15">
      <c r="A24" s="3">
        <v>101.2</v>
      </c>
      <c r="B24" s="7" t="s">
        <v>167</v>
      </c>
      <c r="C24" s="5" t="s">
        <v>50</v>
      </c>
      <c r="D24" s="15" t="s">
        <v>51</v>
      </c>
      <c r="F24" s="22"/>
    </row>
    <row r="25" spans="1:6" ht="13" x14ac:dyDescent="0.15">
      <c r="A25" s="3">
        <v>101.7</v>
      </c>
      <c r="B25" s="7" t="s">
        <v>63</v>
      </c>
      <c r="C25" s="5" t="s">
        <v>49</v>
      </c>
      <c r="D25" s="15" t="s">
        <v>48</v>
      </c>
      <c r="F25" s="22"/>
    </row>
    <row r="26" spans="1:6" ht="13" x14ac:dyDescent="0.15">
      <c r="A26" s="3">
        <v>104.1</v>
      </c>
      <c r="B26" s="7" t="s">
        <v>172</v>
      </c>
      <c r="C26" s="5" t="s">
        <v>16</v>
      </c>
      <c r="D26" s="15" t="s">
        <v>17</v>
      </c>
      <c r="F26" s="22"/>
    </row>
    <row r="27" spans="1:6" ht="13" x14ac:dyDescent="0.15">
      <c r="A27" s="3">
        <v>107.5</v>
      </c>
      <c r="B27" s="7" t="s">
        <v>63</v>
      </c>
      <c r="C27" s="5" t="s">
        <v>49</v>
      </c>
      <c r="D27" s="15" t="s">
        <v>48</v>
      </c>
      <c r="F27" s="22"/>
    </row>
    <row r="28" spans="1:6" ht="13" x14ac:dyDescent="0.15">
      <c r="A28" s="3">
        <v>107.9</v>
      </c>
      <c r="B28" s="7" t="s">
        <v>166</v>
      </c>
      <c r="C28" s="5" t="s">
        <v>3</v>
      </c>
      <c r="D28" s="15" t="s">
        <v>3</v>
      </c>
      <c r="F28" s="22"/>
    </row>
    <row r="29" spans="1:6" ht="13" x14ac:dyDescent="0.15">
      <c r="A29" s="3">
        <v>108</v>
      </c>
      <c r="B29" s="7" t="s">
        <v>166</v>
      </c>
      <c r="C29" s="5" t="s">
        <v>47</v>
      </c>
      <c r="D29" s="15" t="s">
        <v>46</v>
      </c>
      <c r="F29" s="22"/>
    </row>
    <row r="30" spans="1:6" ht="13" x14ac:dyDescent="0.15">
      <c r="A30" s="3">
        <v>108.2</v>
      </c>
      <c r="B30" s="7" t="s">
        <v>162</v>
      </c>
      <c r="C30" s="5" t="s">
        <v>4</v>
      </c>
      <c r="D30" s="15" t="s">
        <v>4</v>
      </c>
      <c r="F30" s="22"/>
    </row>
    <row r="31" spans="1:6" ht="13" x14ac:dyDescent="0.15">
      <c r="A31" s="3">
        <v>108.4</v>
      </c>
      <c r="B31" s="7" t="s">
        <v>164</v>
      </c>
      <c r="C31" s="5" t="s">
        <v>5</v>
      </c>
      <c r="D31" s="15" t="s">
        <v>5</v>
      </c>
      <c r="F31" s="22"/>
    </row>
    <row r="32" spans="1:6" ht="13" x14ac:dyDescent="0.15">
      <c r="A32" s="3">
        <v>109</v>
      </c>
      <c r="B32" s="7" t="s">
        <v>166</v>
      </c>
      <c r="C32" s="5" t="s">
        <v>6</v>
      </c>
      <c r="D32" s="15" t="s">
        <v>6</v>
      </c>
      <c r="F32" s="22"/>
    </row>
    <row r="33" spans="1:6" ht="13" x14ac:dyDescent="0.15">
      <c r="A33" s="9">
        <v>109.15</v>
      </c>
      <c r="B33" s="7" t="s">
        <v>161</v>
      </c>
      <c r="C33" s="10" t="s">
        <v>105</v>
      </c>
      <c r="D33" s="19" t="s">
        <v>106</v>
      </c>
      <c r="F33" s="22"/>
    </row>
    <row r="34" spans="1:6" ht="13" x14ac:dyDescent="0.15">
      <c r="A34" s="9">
        <v>109.35</v>
      </c>
      <c r="B34" s="7" t="s">
        <v>166</v>
      </c>
      <c r="C34" s="5" t="s">
        <v>7</v>
      </c>
      <c r="D34" s="15" t="s">
        <v>7</v>
      </c>
      <c r="F34" s="22"/>
    </row>
    <row r="35" spans="1:6" ht="13" x14ac:dyDescent="0.15">
      <c r="A35" s="9">
        <v>109.75</v>
      </c>
      <c r="B35" s="7" t="s">
        <v>166</v>
      </c>
      <c r="C35" s="5" t="s">
        <v>8</v>
      </c>
      <c r="D35" s="15" t="s">
        <v>8</v>
      </c>
      <c r="F35" s="22"/>
    </row>
    <row r="36" spans="1:6" ht="13" x14ac:dyDescent="0.15">
      <c r="A36" s="9">
        <v>110.15</v>
      </c>
      <c r="B36" s="7" t="s">
        <v>166</v>
      </c>
      <c r="C36" s="5" t="s">
        <v>5</v>
      </c>
      <c r="D36" s="15" t="s">
        <v>5</v>
      </c>
      <c r="F36" s="22"/>
    </row>
    <row r="37" spans="1:6" ht="13" x14ac:dyDescent="0.15">
      <c r="A37" s="3">
        <v>110.7</v>
      </c>
      <c r="B37" s="7" t="s">
        <v>166</v>
      </c>
      <c r="C37" s="5" t="s">
        <v>9</v>
      </c>
      <c r="D37" s="15" t="s">
        <v>9</v>
      </c>
      <c r="F37" s="22"/>
    </row>
    <row r="38" spans="1:6" ht="13" x14ac:dyDescent="0.15">
      <c r="A38" s="9">
        <v>110.75</v>
      </c>
      <c r="B38" s="7" t="s">
        <v>166</v>
      </c>
      <c r="C38" s="5" t="s">
        <v>3</v>
      </c>
      <c r="D38" s="15" t="s">
        <v>3</v>
      </c>
      <c r="F38" s="22"/>
    </row>
    <row r="39" spans="1:6" ht="13" x14ac:dyDescent="0.15">
      <c r="A39" s="3">
        <v>111.2</v>
      </c>
      <c r="B39" s="7" t="s">
        <v>166</v>
      </c>
      <c r="C39" s="5" t="s">
        <v>41</v>
      </c>
      <c r="D39" s="15" t="s">
        <v>43</v>
      </c>
      <c r="F39" s="22"/>
    </row>
    <row r="40" spans="1:6" ht="13" x14ac:dyDescent="0.15">
      <c r="A40" s="3">
        <v>114.4</v>
      </c>
      <c r="B40" s="7" t="s">
        <v>170</v>
      </c>
      <c r="C40" s="5" t="s">
        <v>42</v>
      </c>
      <c r="D40" s="15" t="s">
        <v>44</v>
      </c>
      <c r="F40" s="22"/>
    </row>
    <row r="41" spans="1:6" ht="39" x14ac:dyDescent="0.15">
      <c r="A41" s="3">
        <v>117.6</v>
      </c>
      <c r="B41" s="13" t="s">
        <v>113</v>
      </c>
      <c r="C41" s="4" t="s">
        <v>124</v>
      </c>
      <c r="D41" s="17" t="s">
        <v>125</v>
      </c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3"/>
  <sheetViews>
    <sheetView workbookViewId="0">
      <selection activeCell="D8" sqref="D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153</v>
      </c>
      <c r="C2" s="4" t="s">
        <v>69</v>
      </c>
      <c r="D2" s="17" t="s">
        <v>70</v>
      </c>
    </row>
    <row r="3" spans="1:4" ht="13" x14ac:dyDescent="0.15">
      <c r="A3" s="3">
        <v>0.30000000000000004</v>
      </c>
      <c r="B3" s="7" t="s">
        <v>166</v>
      </c>
      <c r="C3" s="5" t="s">
        <v>1</v>
      </c>
      <c r="D3" s="15" t="s">
        <v>1</v>
      </c>
    </row>
    <row r="4" spans="1:4" ht="13" x14ac:dyDescent="0.15">
      <c r="A4" s="3">
        <v>2</v>
      </c>
      <c r="B4" s="7" t="s">
        <v>169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63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57</v>
      </c>
    </row>
    <row r="7" spans="1:4" ht="13" x14ac:dyDescent="0.15">
      <c r="A7" s="3">
        <v>12.1</v>
      </c>
      <c r="B7" s="7" t="s">
        <v>63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168</v>
      </c>
      <c r="C8" s="5" t="s">
        <v>206</v>
      </c>
      <c r="D8" s="15" t="s">
        <v>207</v>
      </c>
    </row>
    <row r="9" spans="1:4" ht="13" x14ac:dyDescent="0.15">
      <c r="A9" s="3">
        <v>24.6</v>
      </c>
      <c r="B9" s="7" t="s">
        <v>63</v>
      </c>
      <c r="C9" s="5" t="s">
        <v>28</v>
      </c>
      <c r="D9" s="15" t="s">
        <v>29</v>
      </c>
    </row>
    <row r="10" spans="1:4" ht="13" x14ac:dyDescent="0.15">
      <c r="A10" s="3">
        <v>27</v>
      </c>
      <c r="B10" s="7" t="s">
        <v>161</v>
      </c>
      <c r="C10" s="10" t="s">
        <v>140</v>
      </c>
      <c r="D10" s="19" t="s">
        <v>149</v>
      </c>
    </row>
    <row r="11" spans="1:4" ht="13" x14ac:dyDescent="0.15">
      <c r="A11" s="3">
        <v>35</v>
      </c>
      <c r="B11" s="7" t="s">
        <v>63</v>
      </c>
      <c r="C11" s="5" t="s">
        <v>13</v>
      </c>
      <c r="D11" s="15" t="s">
        <v>14</v>
      </c>
    </row>
    <row r="12" spans="1:4" ht="26" x14ac:dyDescent="0.15">
      <c r="A12" s="3">
        <v>39.5</v>
      </c>
      <c r="B12" s="7" t="s">
        <v>160</v>
      </c>
      <c r="C12" s="4" t="s">
        <v>147</v>
      </c>
      <c r="D12" s="17" t="s">
        <v>148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56</v>
      </c>
    </row>
    <row r="14" spans="1:4" ht="26" x14ac:dyDescent="0.15">
      <c r="A14" s="3">
        <v>55.7</v>
      </c>
      <c r="B14" s="7" t="s">
        <v>171</v>
      </c>
      <c r="C14" s="4" t="s">
        <v>150</v>
      </c>
      <c r="D14" s="17" t="s">
        <v>151</v>
      </c>
    </row>
    <row r="15" spans="1:4" ht="13" x14ac:dyDescent="0.15">
      <c r="A15" s="3">
        <v>61</v>
      </c>
      <c r="B15" s="7" t="s">
        <v>19</v>
      </c>
      <c r="C15" s="8" t="s">
        <v>32</v>
      </c>
      <c r="D15" s="18" t="s">
        <v>33</v>
      </c>
    </row>
    <row r="16" spans="1:4" ht="13" x14ac:dyDescent="0.15">
      <c r="A16" s="3">
        <v>61.3</v>
      </c>
      <c r="B16" s="7" t="s">
        <v>162</v>
      </c>
      <c r="C16" s="8" t="s">
        <v>2</v>
      </c>
      <c r="D16" s="18" t="s">
        <v>34</v>
      </c>
    </row>
    <row r="17" spans="1:4" ht="13" x14ac:dyDescent="0.15">
      <c r="A17" s="3">
        <v>61.8</v>
      </c>
      <c r="B17" s="7" t="s">
        <v>163</v>
      </c>
      <c r="C17" s="8" t="s">
        <v>55</v>
      </c>
      <c r="D17" s="18" t="s">
        <v>54</v>
      </c>
    </row>
    <row r="18" spans="1:4" ht="13" x14ac:dyDescent="0.15">
      <c r="A18" s="3">
        <v>62.8</v>
      </c>
      <c r="B18" s="7" t="s">
        <v>63</v>
      </c>
      <c r="C18" s="5" t="s">
        <v>52</v>
      </c>
      <c r="D18" s="15" t="s">
        <v>53</v>
      </c>
    </row>
    <row r="19" spans="1:4" ht="13" x14ac:dyDescent="0.15">
      <c r="A19" s="3">
        <v>72.400000000000006</v>
      </c>
      <c r="B19" s="7" t="s">
        <v>166</v>
      </c>
      <c r="C19" s="5" t="s">
        <v>10</v>
      </c>
      <c r="D19" s="15" t="s">
        <v>59</v>
      </c>
    </row>
    <row r="20" spans="1:4" ht="26" x14ac:dyDescent="0.15">
      <c r="A20" s="3">
        <v>76.900000000000006</v>
      </c>
      <c r="B20" s="7" t="s">
        <v>160</v>
      </c>
      <c r="C20" s="4" t="s">
        <v>146</v>
      </c>
      <c r="D20" s="17" t="s">
        <v>145</v>
      </c>
    </row>
    <row r="21" spans="1:4" ht="13" x14ac:dyDescent="0.15">
      <c r="A21" s="3">
        <v>77.5</v>
      </c>
      <c r="B21" s="7" t="s">
        <v>19</v>
      </c>
      <c r="C21" s="8" t="s">
        <v>11</v>
      </c>
      <c r="D21" s="18" t="s">
        <v>60</v>
      </c>
    </row>
    <row r="22" spans="1:4" ht="13" x14ac:dyDescent="0.15">
      <c r="A22" s="3">
        <v>77.8</v>
      </c>
      <c r="B22" s="7" t="s">
        <v>172</v>
      </c>
      <c r="C22" s="5" t="s">
        <v>16</v>
      </c>
      <c r="D22" s="15" t="s">
        <v>17</v>
      </c>
    </row>
    <row r="23" spans="1:4" ht="39" x14ac:dyDescent="0.15">
      <c r="A23" s="3">
        <v>92.5</v>
      </c>
      <c r="B23" s="7" t="s">
        <v>171</v>
      </c>
      <c r="C23" s="4" t="s">
        <v>103</v>
      </c>
      <c r="D23" s="17" t="s">
        <v>104</v>
      </c>
    </row>
    <row r="24" spans="1:4" ht="13" x14ac:dyDescent="0.15">
      <c r="A24" s="3">
        <v>98</v>
      </c>
      <c r="B24" s="7" t="s">
        <v>63</v>
      </c>
      <c r="C24" s="5" t="s">
        <v>13</v>
      </c>
      <c r="D24" s="15" t="s">
        <v>14</v>
      </c>
    </row>
    <row r="25" spans="1:4" ht="13" x14ac:dyDescent="0.15">
      <c r="A25" s="3">
        <v>101.2</v>
      </c>
      <c r="B25" s="7" t="s">
        <v>167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63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172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63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166</v>
      </c>
      <c r="C29" s="5" t="s">
        <v>3</v>
      </c>
      <c r="D29" s="15" t="s">
        <v>3</v>
      </c>
    </row>
    <row r="30" spans="1:4" ht="13" x14ac:dyDescent="0.15">
      <c r="A30" s="3">
        <v>108</v>
      </c>
      <c r="B30" s="7" t="s">
        <v>166</v>
      </c>
      <c r="C30" s="5" t="s">
        <v>47</v>
      </c>
      <c r="D30" s="15" t="s">
        <v>46</v>
      </c>
    </row>
    <row r="31" spans="1:4" ht="13" x14ac:dyDescent="0.15">
      <c r="A31" s="3">
        <v>108.2</v>
      </c>
      <c r="B31" s="7" t="s">
        <v>162</v>
      </c>
      <c r="C31" s="5" t="s">
        <v>4</v>
      </c>
      <c r="D31" s="15" t="s">
        <v>4</v>
      </c>
    </row>
    <row r="32" spans="1:4" ht="13" x14ac:dyDescent="0.15">
      <c r="A32" s="3">
        <v>108.4</v>
      </c>
      <c r="B32" s="7" t="s">
        <v>164</v>
      </c>
      <c r="C32" s="5" t="s">
        <v>5</v>
      </c>
      <c r="D32" s="15" t="s">
        <v>5</v>
      </c>
    </row>
    <row r="33" spans="1:4" ht="13" x14ac:dyDescent="0.15">
      <c r="A33" s="3">
        <v>109</v>
      </c>
      <c r="B33" s="7" t="s">
        <v>166</v>
      </c>
      <c r="C33" s="5" t="s">
        <v>6</v>
      </c>
      <c r="D33" s="15" t="s">
        <v>6</v>
      </c>
    </row>
    <row r="34" spans="1:4" ht="13" x14ac:dyDescent="0.15">
      <c r="A34" s="9">
        <v>109.15</v>
      </c>
      <c r="B34" s="7" t="s">
        <v>161</v>
      </c>
      <c r="C34" s="10" t="s">
        <v>141</v>
      </c>
      <c r="D34" s="19" t="s">
        <v>142</v>
      </c>
    </row>
    <row r="35" spans="1:4" ht="13" x14ac:dyDescent="0.15">
      <c r="A35" s="9">
        <v>109.35</v>
      </c>
      <c r="B35" s="7" t="s">
        <v>166</v>
      </c>
      <c r="C35" s="5" t="s">
        <v>7</v>
      </c>
      <c r="D35" s="15" t="s">
        <v>7</v>
      </c>
    </row>
    <row r="36" spans="1:4" ht="13" x14ac:dyDescent="0.15">
      <c r="A36" s="9">
        <v>109.75</v>
      </c>
      <c r="B36" s="7" t="s">
        <v>166</v>
      </c>
      <c r="C36" s="5" t="s">
        <v>8</v>
      </c>
      <c r="D36" s="15" t="s">
        <v>8</v>
      </c>
    </row>
    <row r="37" spans="1:4" ht="13" x14ac:dyDescent="0.15">
      <c r="A37" s="9">
        <v>110.15</v>
      </c>
      <c r="B37" s="7" t="s">
        <v>166</v>
      </c>
      <c r="C37" s="5" t="s">
        <v>5</v>
      </c>
      <c r="D37" s="15" t="s">
        <v>5</v>
      </c>
    </row>
    <row r="38" spans="1:4" ht="13" x14ac:dyDescent="0.15">
      <c r="A38" s="3">
        <v>110.7</v>
      </c>
      <c r="B38" s="7" t="s">
        <v>166</v>
      </c>
      <c r="C38" s="5" t="s">
        <v>9</v>
      </c>
      <c r="D38" s="15" t="s">
        <v>9</v>
      </c>
    </row>
    <row r="39" spans="1:4" ht="13" x14ac:dyDescent="0.15">
      <c r="A39" s="9">
        <v>110.75</v>
      </c>
      <c r="B39" s="7" t="s">
        <v>166</v>
      </c>
      <c r="C39" s="5" t="s">
        <v>3</v>
      </c>
      <c r="D39" s="15" t="s">
        <v>3</v>
      </c>
    </row>
    <row r="40" spans="1:4" ht="13" x14ac:dyDescent="0.15">
      <c r="A40" s="3">
        <v>111.2</v>
      </c>
      <c r="B40" s="7" t="s">
        <v>166</v>
      </c>
      <c r="C40" s="5" t="s">
        <v>41</v>
      </c>
      <c r="D40" s="15" t="s">
        <v>43</v>
      </c>
    </row>
    <row r="41" spans="1:4" ht="13" x14ac:dyDescent="0.15">
      <c r="A41" s="3">
        <v>114.4</v>
      </c>
      <c r="B41" s="7" t="s">
        <v>170</v>
      </c>
      <c r="C41" s="5" t="s">
        <v>42</v>
      </c>
      <c r="D41" s="15" t="s">
        <v>44</v>
      </c>
    </row>
    <row r="42" spans="1:4" ht="26" x14ac:dyDescent="0.15">
      <c r="A42" s="3">
        <v>115</v>
      </c>
      <c r="B42" s="13" t="s">
        <v>113</v>
      </c>
      <c r="C42" s="4" t="s">
        <v>143</v>
      </c>
      <c r="D42" s="17" t="s">
        <v>144</v>
      </c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153</v>
      </c>
      <c r="C2" s="4" t="s">
        <v>152</v>
      </c>
      <c r="D2" s="17" t="s">
        <v>153</v>
      </c>
    </row>
    <row r="3" spans="1:4" ht="13" x14ac:dyDescent="0.15">
      <c r="A3" s="3">
        <v>111.2</v>
      </c>
      <c r="B3" s="7" t="s">
        <v>166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170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113</v>
      </c>
      <c r="C5" s="4" t="s">
        <v>143</v>
      </c>
      <c r="D5" s="17" t="s">
        <v>144</v>
      </c>
    </row>
    <row r="6" spans="1:4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153</v>
      </c>
      <c r="C2" s="4" t="s">
        <v>152</v>
      </c>
      <c r="D2" s="17" t="s">
        <v>153</v>
      </c>
      <c r="F2" s="22"/>
    </row>
    <row r="3" spans="1:6" ht="13" x14ac:dyDescent="0.15">
      <c r="A3" s="3">
        <v>111.2</v>
      </c>
      <c r="B3" s="7" t="s">
        <v>166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172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113</v>
      </c>
      <c r="C5" s="4" t="s">
        <v>143</v>
      </c>
      <c r="D5" s="17" t="s">
        <v>144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153</v>
      </c>
      <c r="C2" s="4" t="s">
        <v>152</v>
      </c>
      <c r="D2" s="17" t="s">
        <v>153</v>
      </c>
    </row>
    <row r="3" spans="1:4" ht="13" x14ac:dyDescent="0.15">
      <c r="A3" s="3">
        <v>111.2</v>
      </c>
      <c r="B3" s="7" t="s">
        <v>166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170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113</v>
      </c>
      <c r="C5" s="4" t="s">
        <v>143</v>
      </c>
      <c r="D5" s="17" t="s">
        <v>144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153</v>
      </c>
      <c r="C2" s="4" t="s">
        <v>152</v>
      </c>
      <c r="D2" s="17" t="s">
        <v>153</v>
      </c>
      <c r="F2" s="22"/>
    </row>
    <row r="3" spans="1:6" ht="13" x14ac:dyDescent="0.15">
      <c r="A3" s="3">
        <v>111.2</v>
      </c>
      <c r="B3" s="7" t="s">
        <v>166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170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113</v>
      </c>
      <c r="C5" s="4" t="s">
        <v>143</v>
      </c>
      <c r="D5" s="17" t="s">
        <v>144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2023-01-18T01:51:52Z</dcterms:modified>
</cp:coreProperties>
</file>