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227B1CB8-0CF9-5C43-8A35-95F3FA222CFD}" xr6:coauthVersionLast="47" xr6:coauthVersionMax="47" xr10:uidLastSave="{00000000-0000-0000-0000-000000000000}"/>
  <bookViews>
    <workbookView xWindow="34340" yWindow="4000" windowWidth="33600" windowHeight="20500" xr2:uid="{FD29B0F2-1663-8540-80A1-3F866C889E60}"/>
  </bookViews>
  <sheets>
    <sheet name="DIM_AV" sheetId="2" r:id="rId1"/>
    <sheet name="LUN_AV" sheetId="8" r:id="rId2"/>
    <sheet name="MAR" sheetId="9" r:id="rId3"/>
    <sheet name="MER" sheetId="12" r:id="rId4"/>
    <sheet name="JEU" sheetId="13" r:id="rId5"/>
    <sheet name="VEN" sheetId="14" r:id="rId6"/>
    <sheet name="SAM" sheetId="15" r:id="rId7"/>
    <sheet name="DIM" sheetId="16" r:id="rId8"/>
    <sheet name="LUN_AP" sheetId="17" r:id="rId9"/>
    <sheet name="Navettes" sheetId="11" r:id="rId10"/>
    <sheet name="VEN_Senneterre_Annule" sheetId="18" r:id="rId11"/>
  </sheets>
  <definedNames>
    <definedName name="_Hlk482871934" localSheetId="7">DIM!$B$2</definedName>
    <definedName name="_Hlk482871934" localSheetId="4">JEU!$B$2</definedName>
    <definedName name="_Hlk482871934" localSheetId="1">LUN_AV!$B$2</definedName>
    <definedName name="_Hlk482871934" localSheetId="2">MAR!$B$2</definedName>
    <definedName name="_Hlk482871934" localSheetId="3">MER!$B$2</definedName>
    <definedName name="_Hlk482871934" localSheetId="6">SAM!$B$2</definedName>
    <definedName name="_Hlk482871934" localSheetId="5">VEN!$B$2</definedName>
    <definedName name="_Hlk482871934" localSheetId="10">VEN_Senneterre_Annule!$B$2</definedName>
    <definedName name="DonnéesExternes_1" localSheetId="9" hidden="1">Navettes!$A$1:$E$14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3" l="1"/>
  <c r="F9" i="13"/>
  <c r="E9" i="13"/>
  <c r="C9" i="13" s="1"/>
  <c r="E11" i="18"/>
  <c r="E13" i="18" s="1"/>
  <c r="E10" i="18"/>
  <c r="C10" i="18" s="1"/>
  <c r="E8" i="18"/>
  <c r="C8" i="18" s="1"/>
  <c r="E7" i="18"/>
  <c r="C7" i="18" s="1"/>
  <c r="E6" i="18"/>
  <c r="C6" i="18" s="1"/>
  <c r="E12" i="16"/>
  <c r="C12" i="16" s="1"/>
  <c r="E13" i="12"/>
  <c r="C13" i="12" s="1"/>
  <c r="E16" i="9"/>
  <c r="C16" i="9" s="1"/>
  <c r="E15" i="9"/>
  <c r="C15" i="9" s="1"/>
  <c r="E12" i="12"/>
  <c r="E11" i="12" s="1"/>
  <c r="C11" i="12" s="1"/>
  <c r="E8" i="13"/>
  <c r="C8" i="13" s="1"/>
  <c r="E7" i="13"/>
  <c r="C7" i="13" s="1"/>
  <c r="E17" i="13"/>
  <c r="E19" i="13" s="1"/>
  <c r="E16" i="13"/>
  <c r="C16" i="13" s="1"/>
  <c r="E8" i="14"/>
  <c r="E9" i="14" s="1"/>
  <c r="E7" i="14"/>
  <c r="E6" i="14" s="1"/>
  <c r="C6" i="14" s="1"/>
  <c r="E9" i="15"/>
  <c r="E10" i="15" s="1"/>
  <c r="E8" i="15"/>
  <c r="E7" i="15" s="1"/>
  <c r="C7" i="15" s="1"/>
  <c r="E8" i="16"/>
  <c r="E7" i="16" s="1"/>
  <c r="C7" i="16" s="1"/>
  <c r="E9" i="16"/>
  <c r="C9" i="16" s="1"/>
  <c r="E11" i="16"/>
  <c r="E10" i="16" s="1"/>
  <c r="C10" i="16" s="1"/>
  <c r="E14" i="16"/>
  <c r="E13" i="16"/>
  <c r="E6" i="15"/>
  <c r="C6" i="15" s="1"/>
  <c r="E11" i="15"/>
  <c r="E5" i="14"/>
  <c r="C5" i="14" s="1"/>
  <c r="E13" i="13"/>
  <c r="C13" i="13" s="1"/>
  <c r="E14" i="13"/>
  <c r="C14" i="13" s="1"/>
  <c r="E15" i="13"/>
  <c r="C15" i="13" s="1"/>
  <c r="E9" i="12"/>
  <c r="E8" i="12" s="1"/>
  <c r="C8" i="12" s="1"/>
  <c r="E10" i="12"/>
  <c r="C10" i="12" s="1"/>
  <c r="E13" i="9"/>
  <c r="C13" i="9" s="1"/>
  <c r="E11" i="9"/>
  <c r="E10" i="9" s="1"/>
  <c r="C10" i="9" s="1"/>
  <c r="E14" i="12" l="1"/>
  <c r="C11" i="18"/>
  <c r="E10" i="14"/>
  <c r="C7" i="14"/>
  <c r="E11" i="14"/>
  <c r="E9" i="18"/>
  <c r="C9" i="18" s="1"/>
  <c r="E12" i="18"/>
  <c r="E14" i="9"/>
  <c r="C14" i="9" s="1"/>
  <c r="E15" i="12"/>
  <c r="E5" i="13"/>
  <c r="C5" i="13" s="1"/>
  <c r="E6" i="13"/>
  <c r="C6" i="13" s="1"/>
  <c r="C12" i="12"/>
  <c r="E17" i="9"/>
  <c r="C8" i="14"/>
  <c r="C8" i="16"/>
  <c r="E18" i="9"/>
  <c r="C17" i="13"/>
  <c r="E18" i="13"/>
  <c r="C11" i="16"/>
  <c r="C8" i="15"/>
  <c r="C9" i="12"/>
  <c r="E12" i="13"/>
  <c r="C12" i="13" s="1"/>
  <c r="C11" i="9"/>
  <c r="C9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E73295-0207-4F5E-B209-69BEEAFB4CE1}" keepAlive="1" name="Requête - Details" description="Connexion à la requête « Details » dans le classeur." type="5" refreshedVersion="8" background="1" refreshOnLoad="1" saveData="1">
    <dbPr connection="Provider=Microsoft.Mashup.OleDb.1;Data Source=$Workbook$;Location=Details;Extended Properties=&quot;&quot;" command="SELECT * FROM [Details]"/>
  </connection>
</connections>
</file>

<file path=xl/sharedStrings.xml><?xml version="1.0" encoding="utf-8"?>
<sst xmlns="http://schemas.openxmlformats.org/spreadsheetml/2006/main" count="455" uniqueCount="201">
  <si>
    <t>heures</t>
  </si>
  <si>
    <t>Douches</t>
  </si>
  <si>
    <t>Showers</t>
  </si>
  <si>
    <t>Accueil</t>
  </si>
  <si>
    <t>Reception</t>
  </si>
  <si>
    <t>Accréditation</t>
  </si>
  <si>
    <t>Credentials</t>
  </si>
  <si>
    <t>Inscription des équipes</t>
  </si>
  <si>
    <t>Team registrations</t>
  </si>
  <si>
    <t>Souper</t>
  </si>
  <si>
    <t>Dinner</t>
  </si>
  <si>
    <t>desc_fr</t>
  </si>
  <si>
    <t>desc_en</t>
  </si>
  <si>
    <t>Déjeuner</t>
  </si>
  <si>
    <t>Breakfast</t>
  </si>
  <si>
    <t>Dîner</t>
  </si>
  <si>
    <t>Lunch</t>
  </si>
  <si>
    <t>Challenge Sprint Abitibi</t>
  </si>
  <si>
    <t>Cérémonies protocolaires</t>
  </si>
  <si>
    <t>Awards ceremonies</t>
  </si>
  <si>
    <t>16:30</t>
  </si>
  <si>
    <t>param</t>
  </si>
  <si>
    <t>repas</t>
  </si>
  <si>
    <t>reunion</t>
  </si>
  <si>
    <t>course</t>
  </si>
  <si>
    <t>13:30 - 14:00</t>
  </si>
  <si>
    <t>14:00 - 15:30</t>
  </si>
  <si>
    <t>12:00 - 14:00</t>
  </si>
  <si>
    <t>8:00 - 13:00</t>
  </si>
  <si>
    <t>Présentation des équipes,&lt;br/&gt;prise de photos des coureurs, &lt;br/&gt;directeurs sportifs, mécaniciens et &lt;br/&gt;massothérapeutes avec les partenaires &lt;br/&gt;Scène principale</t>
  </si>
  <si>
    <t>Team presentation, &lt;br/&gt;official photo session with riders, &lt;br/&gt;team managers, mechanics and &lt;br/&gt;therapists with sponsors &lt;br/&gt;Main stage</t>
  </si>
  <si>
    <t>6:00 - 1:00am</t>
  </si>
  <si>
    <t>7:30 - 9:00</t>
  </si>
  <si>
    <t>Pose des supports à vélo - Équipes</t>
  </si>
  <si>
    <t>9:00 - 12:00</t>
  </si>
  <si>
    <t>Bike racks installation - Teams</t>
  </si>
  <si>
    <t>10:00 - 12:00</t>
  </si>
  <si>
    <t>9:30 - 10:30</t>
  </si>
  <si>
    <t>10:30 - 11:00</t>
  </si>
  <si>
    <t>11:30 - 13:00</t>
  </si>
  <si>
    <t>Départ des navettes pour Rouyn-Noranda</t>
  </si>
  <si>
    <t>Shuttle departure for Rouyn-Noranda</t>
  </si>
  <si>
    <t>14:30 - 15 :30</t>
  </si>
  <si>
    <t>Contrôle des signatures</t>
  </si>
  <si>
    <t>Sign-in</t>
  </si>
  <si>
    <t>Appel des coureurs</t>
  </si>
  <si>
    <t>Roll call</t>
  </si>
  <si>
    <t>Arrivée prévue à Amos</t>
  </si>
  <si>
    <t>Expected arrival in Amos</t>
  </si>
  <si>
    <t>8:00 - 13:30 &lt;br/&gt;19:00 - 22:00</t>
  </si>
  <si>
    <t>Bike transportation departure&lt;br/&gt;(for bikes in excess capacity of &lt;br/&gt;Tour de l’Abitibi’s rental cars only)</t>
  </si>
  <si>
    <t>Départ du camion de transport de vélos&lt;br/&gt;(pour les vélos excédentaires des &lt;br/&gt;voitures en location du Tour seulement)</t>
  </si>
  <si>
    <t>Delta</t>
  </si>
  <si>
    <t>Heures_Calculees</t>
  </si>
  <si>
    <t>8:00 - 16:00&lt;br/&gt;20:00 - 22:00</t>
  </si>
  <si>
    <t>15:00 - 1:00am</t>
  </si>
  <si>
    <t>12:00 - 22:00</t>
  </si>
  <si>
    <t>navette</t>
  </si>
  <si>
    <t>Etape</t>
  </si>
  <si>
    <t>Départ</t>
  </si>
  <si>
    <t>Heure_Navette</t>
  </si>
  <si>
    <t>Heure Signature</t>
  </si>
  <si>
    <t>16:15</t>
  </si>
  <si>
    <t>16:45</t>
  </si>
  <si>
    <t>18:15</t>
  </si>
  <si>
    <t>Données provenant du fichier 'Itinineraires.xlsx'</t>
  </si>
  <si>
    <t>À MAJ en actualisant les données manuellement lors de changement de l'itinéraire.</t>
  </si>
  <si>
    <t>10:00 - 10:30</t>
  </si>
  <si>
    <t>10:30 – 12:00</t>
  </si>
  <si>
    <t>11:00 - 13:00</t>
  </si>
  <si>
    <t>8:00 - 14:00&lt;br/&gt;19:00 - 22:00</t>
  </si>
  <si>
    <t>Gear check and bike check</t>
  </si>
  <si>
    <t>Étape 3 : CLMI</t>
  </si>
  <si>
    <t>Stage 3 : ITT</t>
  </si>
  <si>
    <t>Arrivée prévue du premier coureur</t>
  </si>
  <si>
    <t>Arrivée prévue du dernier coureur</t>
  </si>
  <si>
    <t>Expected arrival of first rider</t>
  </si>
  <si>
    <t>Expected arrival of last rider</t>
  </si>
  <si>
    <t>Départ des navettes pour Malartic</t>
  </si>
  <si>
    <t>Shuttle departure for Malartic</t>
  </si>
  <si>
    <t>Étape 4 : Malartic-Cadillac-Malartic</t>
  </si>
  <si>
    <t>Stage 4 Malartic-Cadillac-Malartic</t>
  </si>
  <si>
    <t>Arrivée prévue à Malartic</t>
  </si>
  <si>
    <t>Expected finish in Malartic</t>
  </si>
  <si>
    <t>19:45 - 20:15</t>
  </si>
  <si>
    <t>Souper à Malartic</t>
  </si>
  <si>
    <t>19:45 - 21:30</t>
  </si>
  <si>
    <t>Dinner in Malartic</t>
  </si>
  <si>
    <t>Première navette pour Amos</t>
  </si>
  <si>
    <t>Dernière navette pour Amos</t>
  </si>
  <si>
    <t xml:space="preserve">First shuttle for Amos </t>
  </si>
  <si>
    <t xml:space="preserve">Last shuttle for Amos </t>
  </si>
  <si>
    <t>8:00 - 15:45&lt;br/&gt;21:00 - 22:00</t>
  </si>
  <si>
    <t>Vérification des vélos</t>
  </si>
  <si>
    <t>Cérémonies protocolaires CLMI&lt;br/&gt;Parc de la Cathédrale</t>
  </si>
  <si>
    <t>ITT Awards ceremonies&lt;br/&gt;Cathedral</t>
  </si>
  <si>
    <t>Nb Coureurs</t>
  </si>
  <si>
    <t>Départ des navettes pour Senneterre</t>
  </si>
  <si>
    <t>Shuttle departure for Senneterre</t>
  </si>
  <si>
    <t>Étape 5 : Senneterre</t>
  </si>
  <si>
    <t>Stage 5 : Senneterre</t>
  </si>
  <si>
    <t>Souper et douches à Senneterre</t>
  </si>
  <si>
    <t>17:30 - 19:30</t>
  </si>
  <si>
    <t>Dinner and showers in Senneterre</t>
  </si>
  <si>
    <t>First shuttle for Amos</t>
  </si>
  <si>
    <t>Last shuttle for Amos</t>
  </si>
  <si>
    <t>8:00 - 11:15&lt;br/&gt;20:00 - 22:00</t>
  </si>
  <si>
    <t>Cueillette des boites à lunch par &lt;br/&gt;les équipes à la cafétéria</t>
  </si>
  <si>
    <t>Lunch box pick-up by the &lt;br/&gt;teams at the cafeteria</t>
  </si>
  <si>
    <t>Cérémonies protocolaires&lt;br/&gt;Hôtel de Ville</t>
  </si>
  <si>
    <t>Awards ceremonies&lt;br/&gt;Town Hall</t>
  </si>
  <si>
    <t>Arrivée finale prévue &lt;br/&gt;Mont Bell</t>
  </si>
  <si>
    <t>Expected final arrival &lt;br/&gt;Mont Bell</t>
  </si>
  <si>
    <t>17:35 -17:55</t>
  </si>
  <si>
    <t>12:00 -14:00</t>
  </si>
  <si>
    <t>Étape 6 : Amos-Preissac-Amos</t>
  </si>
  <si>
    <t>Stage 6 : Amos-Preissac-Amos</t>
  </si>
  <si>
    <t>Arrivée finale prévue</t>
  </si>
  <si>
    <t>Expected final arrival</t>
  </si>
  <si>
    <t>19:30 -20:00</t>
  </si>
  <si>
    <t>19:30 -21:30</t>
  </si>
  <si>
    <t>7:00 - 16:00&lt;br/&gt;19:00 - 22:00</t>
  </si>
  <si>
    <t>17:30 -20:00</t>
  </si>
  <si>
    <t>19:30 -20:30</t>
  </si>
  <si>
    <t>20:30 -22:00</t>
  </si>
  <si>
    <t>5:00 -10:00</t>
  </si>
  <si>
    <t>7:30 -12:00</t>
  </si>
  <si>
    <t>Check-out</t>
  </si>
  <si>
    <t>11:00</t>
  </si>
  <si>
    <t>20:45</t>
  </si>
  <si>
    <t>21:30</t>
  </si>
  <si>
    <t>19:00</t>
  </si>
  <si>
    <t>19:30</t>
  </si>
  <si>
    <t>arrivee</t>
  </si>
  <si>
    <t xml:space="preserve"> Étape 7 : La Sarre - Amos</t>
  </si>
  <si>
    <t>Stage 7 : La Sarre - Amos</t>
  </si>
  <si>
    <t>Départ des navettes pour La Sarre</t>
  </si>
  <si>
    <t>Shuttle departure for La Sarre</t>
  </si>
  <si>
    <t>Depart</t>
  </si>
  <si>
    <t>HeureArrivee</t>
  </si>
  <si>
    <t>09:30</t>
  </si>
  <si>
    <t>14:00</t>
  </si>
  <si>
    <t>Départ des navettes pour Val-d'Or</t>
  </si>
  <si>
    <t>Shuttle departure for Val-d'Or</t>
  </si>
  <si>
    <t>Rencontre motocyclistes&lt;br/&gt;Centre Air Creebec, Val-d'Or</t>
  </si>
  <si>
    <t>Motorcyclists meeting&lt;br/&gt;Air Creebec Center, Val-d'Or</t>
  </si>
  <si>
    <t>Étape 1 : Val-d'Or - Amos</t>
  </si>
  <si>
    <t>Stage 1 :  Val-d'Or - Amos</t>
  </si>
  <si>
    <t>Étape 2 : Rouyn-Noranda - Amos</t>
  </si>
  <si>
    <t>Stage 2 : Rouyn-Noranda - Amos</t>
  </si>
  <si>
    <t>19:45 - 21:45</t>
  </si>
  <si>
    <t>19:35- 20:00</t>
  </si>
  <si>
    <t>17:10 -18:00</t>
  </si>
  <si>
    <t>7:00 - 9:00</t>
  </si>
  <si>
    <t>8:00 - 9:30</t>
  </si>
  <si>
    <t>16:30 - 17:00</t>
  </si>
  <si>
    <t>17:30 - 19:00</t>
  </si>
  <si>
    <t>19:15 - 19:30</t>
  </si>
  <si>
    <t>Cocktail d’ouverture&lt;br/&gt;Temple de la Renommée&lt;br/&gt;Théâtre des Eskers</t>
  </si>
  <si>
    <t>Opening Cocktail&lt;br/&gt;Hall of Fame&lt;br/&gt;Théâtre des Eskers</t>
  </si>
  <si>
    <t>10:15 – 11:00</t>
  </si>
  <si>
    <t>10:45 -11 :30</t>
  </si>
  <si>
    <t>5:00</t>
  </si>
  <si>
    <t>Départ de l’autobus pour Montréal (à confirmer)</t>
  </si>
  <si>
    <t>Bus departure for Montreal (TBD)</t>
  </si>
  <si>
    <t>Cueillette des boites déjeuner par &lt;br/&gt;les équipes à la cafétéria</t>
  </si>
  <si>
    <t>Breakfast box pick-up by the &lt;br/&gt;teams at the cafeteria</t>
  </si>
  <si>
    <t>19:00 - 21:00</t>
  </si>
  <si>
    <t>19:30 - 21:30</t>
  </si>
  <si>
    <t>10:00 - 22:00</t>
  </si>
  <si>
    <t>9:00 - 22:00</t>
  </si>
  <si>
    <t>8:00 - 16:30&lt;br/&gt;19:00 - 22:00</t>
  </si>
  <si>
    <t>Closing cocktail&lt;br/&gt;Polyvalente La Forêt - CFP entry</t>
  </si>
  <si>
    <t>Cocktail de fermeture&lt;br/&gt;Polyvalente La Forêt &lt;br/&gt;Entrée Formation Profesionnelle</t>
  </si>
  <si>
    <t>Randonnée des Directeurs Sportifs &lt;br/&gt;(95 km, selon la météo).</t>
  </si>
  <si>
    <t>Team managers ride &lt;br/&gt;(95 km, weather-permitting)</t>
  </si>
  <si>
    <t>9:30</t>
  </si>
  <si>
    <t>Réunion obligatoire des directeurs sportifs&lt;br/&gt;Challenge Sprint Abitibi&lt;br/&gt;Local : 2152</t>
  </si>
  <si>
    <t>Mandatory team managers meeting&lt;br/&gt;Challenge Sprint Abitibi&lt;br/&gt;Local : 2152</t>
  </si>
  <si>
    <t>Réunion obligatoire des directeurs sportifs&lt;br/&gt;Local 2152</t>
  </si>
  <si>
    <t>Mandatory team managers meeting&lt;br/&gt;Local 2152</t>
  </si>
  <si>
    <t>Réunion obligatoire des chauffeurs &lt;br/&gt;Local 2152</t>
  </si>
  <si>
    <t>Mandatory car drivers meeting &lt;br/&gt;Local 2152</t>
  </si>
  <si>
    <t>8:00 - 10:30&lt;br/&gt;13:45 - 22:00</t>
  </si>
  <si>
    <t>Étape 5 : Amos-Preissac-Amos</t>
  </si>
  <si>
    <t>Stage 5 : Amos-Preissac-Amos</t>
  </si>
  <si>
    <t>13:55 -14:20</t>
  </si>
  <si>
    <t xml:space="preserve">14:00 - 15:30 </t>
  </si>
  <si>
    <t>8:00 - 12:00&lt;br/&gt;17:00 - 20:30</t>
  </si>
  <si>
    <t>19:00 - 20:30</t>
  </si>
  <si>
    <t>Mandatory team managers meeting- ITT &lt;br/&gt;Local 2152 (optional)</t>
  </si>
  <si>
    <t>Pré-vérification des vélos de CLMI&lt;br/&gt;Scène Agora</t>
  </si>
  <si>
    <t>ITT bikes pre-check&lt;br/&gt;Agora Stage</t>
  </si>
  <si>
    <t>Vérification des licences&lt;br/&gt;Tour de l’Abitibi&lt;br/&gt;Local : 1031</t>
  </si>
  <si>
    <t>Licence checks&lt;br/&gt;Tour de l’Abitibi&lt;br/&gt;Local : 1031</t>
  </si>
  <si>
    <t>Réunion obligatoire des directeurs sportifs – CLMI&lt;br/&gt;Local 2152 (optionnelle)</t>
  </si>
  <si>
    <t>11:20 – 11:40</t>
  </si>
  <si>
    <t>Gala des mérites&lt;br/&gt;CMAC-Thyssen&lt;br/&gt;Polyvalente La Forêt - Agora</t>
  </si>
  <si>
    <t>CMAC-Thyssen&lt;br/&gt;Awards Ceremony&lt;br/&gt;Polyvalente La Forêt - Agora</t>
  </si>
  <si>
    <t>Douches 2023</t>
  </si>
  <si>
    <t>2023 Showers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</si>
</sst>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Trebuchet MS"/>
      <family val="2"/>
    </font>
    <font>
      <i/>
      <sz val="14"/>
      <color rgb="FF000000"/>
      <name val="Trebuchet MS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Trebuchet MS"/>
      <family val="2"/>
    </font>
    <font>
      <i/>
      <sz val="16"/>
      <color rgb="FF000000"/>
      <name val="Trebuchet MS"/>
      <family val="2"/>
    </font>
    <font>
      <b/>
      <sz val="16"/>
      <color theme="1"/>
      <name val="Trebuchet MS"/>
      <family val="2"/>
    </font>
    <font>
      <b/>
      <i/>
      <sz val="16"/>
      <color rgb="FF000000"/>
      <name val="Trebuchet MS"/>
      <family val="2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justify" vertical="center" wrapText="1"/>
    </xf>
    <xf numFmtId="164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1" fillId="0" borderId="0" xfId="0" applyFont="1" applyAlignment="1">
      <alignment horizontal="left" vertical="center" wrapText="1"/>
    </xf>
    <xf numFmtId="20" fontId="9" fillId="2" borderId="0" xfId="0" quotePrefix="1" applyNumberFormat="1" applyFont="1" applyFill="1" applyAlignment="1">
      <alignment horizontal="center" vertical="center" wrapText="1"/>
    </xf>
    <xf numFmtId="20" fontId="7" fillId="0" borderId="0" xfId="0" applyNumberFormat="1" applyFont="1" applyAlignment="1">
      <alignment vertical="center"/>
    </xf>
    <xf numFmtId="20" fontId="9" fillId="0" borderId="0" xfId="0" quotePrefix="1" applyNumberFormat="1" applyFont="1" applyAlignment="1">
      <alignment horizontal="center" vertical="center" wrapText="1"/>
    </xf>
    <xf numFmtId="0" fontId="14" fillId="0" borderId="0" xfId="0" applyFont="1"/>
    <xf numFmtId="164" fontId="1" fillId="3" borderId="0" xfId="0" applyNumberFormat="1" applyFont="1" applyFill="1" applyAlignment="1">
      <alignment vertical="center"/>
    </xf>
    <xf numFmtId="164" fontId="1" fillId="3" borderId="0" xfId="0" applyNumberFormat="1" applyFont="1" applyFill="1" applyAlignment="1">
      <alignment horizontal="right" vertical="center"/>
    </xf>
    <xf numFmtId="164" fontId="1" fillId="2" borderId="0" xfId="0" applyNumberFormat="1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20" fontId="7" fillId="0" borderId="0" xfId="0" applyNumberFormat="1" applyFont="1" applyAlignment="1">
      <alignment horizontal="center" vertical="center"/>
    </xf>
    <xf numFmtId="20" fontId="11" fillId="2" borderId="0" xfId="0" quotePrefix="1" applyNumberFormat="1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right" vertical="center"/>
    </xf>
    <xf numFmtId="0" fontId="15" fillId="0" borderId="0" xfId="0" applyFont="1" applyAlignment="1">
      <alignment vertical="center"/>
    </xf>
    <xf numFmtId="20" fontId="7" fillId="0" borderId="0" xfId="0" quotePrefix="1" applyNumberFormat="1" applyFont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3">
    <dxf>
      <numFmt numFmtId="165" formatCode="h:mm;@"/>
    </dxf>
    <dxf>
      <numFmt numFmtId="165" formatCode="h:mm;@"/>
    </dxf>
    <dxf>
      <numFmt numFmtId="165" formatCode="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refreshOnLoad="1" connectionId="1" xr16:uid="{DA081D84-EDAE-4E8D-A018-F9197426057B}" autoFormatId="16" applyNumberFormats="0" applyBorderFormats="0" applyFontFormats="0" applyPatternFormats="0" applyAlignmentFormats="0" applyWidthHeightFormats="0">
  <queryTableRefresh nextId="32">
    <queryTableFields count="5">
      <queryTableField id="1" name="Etape" tableColumnId="1"/>
      <queryTableField id="29" name="Depart" tableColumnId="2"/>
      <queryTableField id="24" name="Heure_Navette" tableColumnId="25"/>
      <queryTableField id="25" name="Heure Signature" tableColumnId="26"/>
      <queryTableField id="30" name="HeureArrive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FE0567-4EBF-42FD-9095-ED364C460720}" name="Details" displayName="Details" ref="A1:E14" tableType="queryTable" totalsRowShown="0">
  <autoFilter ref="A1:E14" xr:uid="{18FE0567-4EBF-42FD-9095-ED364C460720}"/>
  <tableColumns count="5">
    <tableColumn id="1" xr3:uid="{863133D9-1002-40E1-9372-60CF011ECA34}" uniqueName="1" name="Etape" queryTableFieldId="1"/>
    <tableColumn id="2" xr3:uid="{DB107501-42BA-3C44-8372-A3E68DCAD58D}" uniqueName="2" name="Depart" queryTableFieldId="29"/>
    <tableColumn id="25" xr3:uid="{B620AA42-30FD-4D39-B218-7530F8625A1B}" uniqueName="25" name="Heure_Navette" queryTableFieldId="24" dataDxfId="2"/>
    <tableColumn id="26" xr3:uid="{BAAFA899-CDB0-4FA2-A5A6-17CEC893B9AE}" uniqueName="26" name="Heure Signature" queryTableFieldId="25" dataDxfId="1"/>
    <tableColumn id="3" xr3:uid="{3E7D40AF-F984-EB42-9DB3-849AA2564BB9}" uniqueName="3" name="HeureArrivee" queryTableFieldId="3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3D3F-FE64-A34F-B126-68B68B58113C}">
  <dimension ref="A1:E12"/>
  <sheetViews>
    <sheetView tabSelected="1" workbookViewId="0">
      <selection activeCell="A26" sqref="A26"/>
    </sheetView>
  </sheetViews>
  <sheetFormatPr baseColWidth="10" defaultColWidth="25.83203125" defaultRowHeight="16" x14ac:dyDescent="0.2"/>
  <cols>
    <col min="1" max="1" width="25.83203125" style="5"/>
    <col min="2" max="4" width="31.164062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21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199</v>
      </c>
      <c r="C2" s="8" t="s">
        <v>55</v>
      </c>
      <c r="D2" s="10" t="s">
        <v>200</v>
      </c>
      <c r="E2" s="3"/>
    </row>
    <row r="3" spans="1:5" ht="22" x14ac:dyDescent="0.2">
      <c r="B3" s="9" t="s">
        <v>3</v>
      </c>
      <c r="C3" s="8" t="s">
        <v>170</v>
      </c>
      <c r="D3" s="10" t="s">
        <v>4</v>
      </c>
      <c r="E3" s="1"/>
    </row>
    <row r="4" spans="1:5" ht="22" x14ac:dyDescent="0.2">
      <c r="B4" s="9" t="s">
        <v>5</v>
      </c>
      <c r="C4" s="8" t="s">
        <v>169</v>
      </c>
      <c r="D4" s="10" t="s">
        <v>6</v>
      </c>
      <c r="E4" s="1"/>
    </row>
    <row r="5" spans="1:5" ht="22" x14ac:dyDescent="0.2">
      <c r="B5" s="9" t="s">
        <v>7</v>
      </c>
      <c r="C5" s="8" t="s">
        <v>56</v>
      </c>
      <c r="D5" s="10" t="s">
        <v>8</v>
      </c>
      <c r="E5" s="3"/>
    </row>
    <row r="6" spans="1:5" ht="22" x14ac:dyDescent="0.2">
      <c r="A6" s="5" t="s">
        <v>22</v>
      </c>
      <c r="B6" s="9" t="s">
        <v>9</v>
      </c>
      <c r="C6" s="8" t="s">
        <v>167</v>
      </c>
      <c r="D6" s="10" t="s">
        <v>10</v>
      </c>
      <c r="E6" s="3"/>
    </row>
    <row r="7" spans="1:5" x14ac:dyDescent="0.2">
      <c r="D7" s="1"/>
      <c r="E7" s="3"/>
    </row>
    <row r="8" spans="1:5" x14ac:dyDescent="0.2">
      <c r="D8" s="1"/>
      <c r="E8" s="4"/>
    </row>
    <row r="9" spans="1:5" x14ac:dyDescent="0.2">
      <c r="D9" s="1"/>
      <c r="E9" s="1"/>
    </row>
    <row r="10" spans="1:5" x14ac:dyDescent="0.2">
      <c r="D10" s="1"/>
      <c r="E10" s="3"/>
    </row>
    <row r="11" spans="1:5" x14ac:dyDescent="0.2">
      <c r="D11" s="1"/>
      <c r="E11" s="3"/>
    </row>
    <row r="12" spans="1:5" x14ac:dyDescent="0.2">
      <c r="D12" s="1"/>
      <c r="E12" s="3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EFD9-AF60-4721-BB73-920792C4C98F}">
  <dimension ref="A1:E20"/>
  <sheetViews>
    <sheetView workbookViewId="0">
      <selection activeCell="B33" sqref="B33"/>
    </sheetView>
  </sheetViews>
  <sheetFormatPr baseColWidth="10" defaultRowHeight="16" x14ac:dyDescent="0.2"/>
  <cols>
    <col min="1" max="1" width="8.33203125" bestFit="1" customWidth="1"/>
    <col min="2" max="2" width="9.33203125" bestFit="1" customWidth="1"/>
    <col min="3" max="3" width="16.33203125" style="41" bestFit="1" customWidth="1"/>
    <col min="4" max="4" width="17" style="41" bestFit="1" customWidth="1"/>
    <col min="5" max="5" width="14.6640625" bestFit="1" customWidth="1"/>
    <col min="6" max="6" width="17" bestFit="1" customWidth="1"/>
    <col min="7" max="7" width="15.1640625" bestFit="1" customWidth="1"/>
    <col min="8" max="8" width="12.1640625" bestFit="1" customWidth="1"/>
    <col min="9" max="9" width="10.33203125" bestFit="1" customWidth="1"/>
    <col min="10" max="10" width="28.5" bestFit="1" customWidth="1"/>
    <col min="11" max="11" width="12.1640625" bestFit="1" customWidth="1"/>
    <col min="12" max="12" width="10.33203125" bestFit="1" customWidth="1"/>
    <col min="13" max="13" width="11.1640625" bestFit="1" customWidth="1"/>
    <col min="14" max="14" width="13.5" bestFit="1" customWidth="1"/>
    <col min="15" max="15" width="10.83203125" bestFit="1" customWidth="1"/>
    <col min="16" max="16" width="15.1640625" bestFit="1" customWidth="1"/>
    <col min="17" max="17" width="16.1640625" bestFit="1" customWidth="1"/>
    <col min="18" max="18" width="19.6640625" bestFit="1" customWidth="1"/>
    <col min="19" max="19" width="16.1640625" bestFit="1" customWidth="1"/>
    <col min="20" max="20" width="11.6640625" bestFit="1" customWidth="1"/>
    <col min="21" max="21" width="10" bestFit="1" customWidth="1"/>
    <col min="22" max="22" width="9.6640625" bestFit="1" customWidth="1"/>
    <col min="23" max="23" width="37.1640625" bestFit="1" customWidth="1"/>
  </cols>
  <sheetData>
    <row r="1" spans="1:5" x14ac:dyDescent="0.2">
      <c r="A1" t="s">
        <v>58</v>
      </c>
      <c r="B1" t="s">
        <v>138</v>
      </c>
      <c r="C1" s="41" t="s">
        <v>60</v>
      </c>
      <c r="D1" s="41" t="s">
        <v>61</v>
      </c>
      <c r="E1" t="s">
        <v>139</v>
      </c>
    </row>
    <row r="2" spans="1:5" x14ac:dyDescent="0.2">
      <c r="A2">
        <v>1</v>
      </c>
      <c r="B2" t="s">
        <v>63</v>
      </c>
      <c r="C2" s="41">
        <v>1462.59375</v>
      </c>
      <c r="D2" s="41">
        <v>1462.6666666666667</v>
      </c>
      <c r="E2" s="41">
        <v>1462.8112689351851</v>
      </c>
    </row>
    <row r="3" spans="1:5" x14ac:dyDescent="0.2">
      <c r="A3">
        <v>2</v>
      </c>
      <c r="B3" t="s">
        <v>62</v>
      </c>
      <c r="C3" s="41">
        <v>1462.5520833333333</v>
      </c>
      <c r="D3" s="41">
        <v>1462.6458333333333</v>
      </c>
      <c r="E3" s="41">
        <v>1462.8007575810186</v>
      </c>
    </row>
    <row r="4" spans="1:5" x14ac:dyDescent="0.2">
      <c r="A4">
        <v>3</v>
      </c>
      <c r="B4" t="s">
        <v>140</v>
      </c>
      <c r="C4" s="41">
        <v>1462.3854166666667</v>
      </c>
      <c r="D4" s="41">
        <v>1462.3854166666667</v>
      </c>
      <c r="E4" s="41">
        <v>1462.4048913078705</v>
      </c>
    </row>
    <row r="5" spans="1:5" x14ac:dyDescent="0.2">
      <c r="A5">
        <v>4</v>
      </c>
      <c r="B5" t="s">
        <v>64</v>
      </c>
      <c r="C5" s="41">
        <v>1462.65625</v>
      </c>
      <c r="D5" s="41">
        <v>1462.7291666666667</v>
      </c>
      <c r="E5" s="41">
        <v>1462.8143115972223</v>
      </c>
    </row>
    <row r="6" spans="1:5" x14ac:dyDescent="0.2">
      <c r="A6">
        <v>5</v>
      </c>
      <c r="B6" t="s">
        <v>128</v>
      </c>
      <c r="C6" s="41">
        <v>1462.40625</v>
      </c>
      <c r="D6" s="41">
        <v>1462.4270833333333</v>
      </c>
      <c r="E6" s="41">
        <v>1462.5709280324074</v>
      </c>
    </row>
    <row r="7" spans="1:5" x14ac:dyDescent="0.2">
      <c r="A7">
        <v>6</v>
      </c>
      <c r="B7" t="s">
        <v>20</v>
      </c>
      <c r="C7" s="41">
        <v>1462.6354166666667</v>
      </c>
      <c r="D7" s="41">
        <v>1462.65625</v>
      </c>
      <c r="E7" s="41">
        <v>1462.8000946990742</v>
      </c>
    </row>
    <row r="8" spans="1:5" x14ac:dyDescent="0.2">
      <c r="A8">
        <v>7</v>
      </c>
      <c r="B8" t="s">
        <v>141</v>
      </c>
      <c r="C8" s="41">
        <v>1462.4791666666667</v>
      </c>
      <c r="D8" s="41">
        <v>1462.5520833333333</v>
      </c>
      <c r="E8" s="41">
        <v>1462.700284085648</v>
      </c>
    </row>
    <row r="9" spans="1:5" x14ac:dyDescent="0.2">
      <c r="E9" s="41"/>
    </row>
    <row r="10" spans="1:5" x14ac:dyDescent="0.2">
      <c r="E10" s="41"/>
    </row>
    <row r="11" spans="1:5" x14ac:dyDescent="0.2">
      <c r="E11" s="41"/>
    </row>
    <row r="12" spans="1:5" x14ac:dyDescent="0.2">
      <c r="E12" s="41"/>
    </row>
    <row r="13" spans="1:5" x14ac:dyDescent="0.2">
      <c r="E13" s="41"/>
    </row>
    <row r="14" spans="1:5" x14ac:dyDescent="0.2">
      <c r="E14" s="41"/>
    </row>
    <row r="18" spans="1:1" x14ac:dyDescent="0.2">
      <c r="A18" s="29" t="s">
        <v>65</v>
      </c>
    </row>
    <row r="20" spans="1:1" x14ac:dyDescent="0.2">
      <c r="A20" s="29" t="s">
        <v>66</v>
      </c>
    </row>
  </sheetData>
  <phoneticPr fontId="1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FBF37-1407-0B4C-A21B-6DBC72BD18CB}">
  <dimension ref="A1:F15"/>
  <sheetViews>
    <sheetView workbookViewId="0">
      <selection activeCell="C49" sqref="C49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2" t="s">
        <v>3</v>
      </c>
      <c r="C4" s="8" t="s">
        <v>106</v>
      </c>
      <c r="D4" s="10" t="s">
        <v>4</v>
      </c>
      <c r="E4" s="20"/>
    </row>
    <row r="5" spans="1:6" ht="54" customHeight="1" x14ac:dyDescent="0.2">
      <c r="A5" s="6" t="s">
        <v>22</v>
      </c>
      <c r="B5" s="17" t="s">
        <v>107</v>
      </c>
      <c r="C5" s="8" t="s">
        <v>160</v>
      </c>
      <c r="D5" s="24" t="s">
        <v>108</v>
      </c>
      <c r="E5" s="19"/>
    </row>
    <row r="6" spans="1:6" ht="88" x14ac:dyDescent="0.2">
      <c r="B6" s="9" t="s">
        <v>51</v>
      </c>
      <c r="C6" s="26" t="str">
        <f t="shared" ref="C6:C9" si="0">TEXT(E6,"HH:MM")</f>
        <v>09:35</v>
      </c>
      <c r="D6" s="10" t="s">
        <v>50</v>
      </c>
      <c r="E6" s="32">
        <f>E7-F6</f>
        <v>1462.3993055555557</v>
      </c>
      <c r="F6" s="21">
        <v>6.9444444444444441E-3</v>
      </c>
    </row>
    <row r="7" spans="1:6" ht="22" x14ac:dyDescent="0.2">
      <c r="A7" s="6" t="s">
        <v>57</v>
      </c>
      <c r="B7" s="9" t="s">
        <v>97</v>
      </c>
      <c r="C7" s="26" t="str">
        <f t="shared" si="0"/>
        <v>09:45</v>
      </c>
      <c r="D7" s="10" t="s">
        <v>98</v>
      </c>
      <c r="E7" s="30">
        <f>Navettes!C6</f>
        <v>1462.40625</v>
      </c>
    </row>
    <row r="8" spans="1:6" ht="22" x14ac:dyDescent="0.2">
      <c r="B8" s="9" t="s">
        <v>43</v>
      </c>
      <c r="C8" s="26" t="str">
        <f t="shared" si="0"/>
        <v>10:15</v>
      </c>
      <c r="D8" s="10" t="s">
        <v>44</v>
      </c>
      <c r="E8" s="30">
        <f>Navettes!D6</f>
        <v>1462.4270833333333</v>
      </c>
    </row>
    <row r="9" spans="1:6" ht="22" x14ac:dyDescent="0.2">
      <c r="B9" s="9" t="s">
        <v>45</v>
      </c>
      <c r="C9" s="26" t="str">
        <f t="shared" si="0"/>
        <v>10:50</v>
      </c>
      <c r="D9" s="10" t="s">
        <v>46</v>
      </c>
      <c r="E9" s="32">
        <f>E10-F9</f>
        <v>0.4513888888888889</v>
      </c>
      <c r="F9" s="21">
        <v>6.9444444444444441E-3</v>
      </c>
    </row>
    <row r="10" spans="1:6" ht="22" x14ac:dyDescent="0.2">
      <c r="A10" s="6" t="s">
        <v>24</v>
      </c>
      <c r="B10" s="25" t="s">
        <v>99</v>
      </c>
      <c r="C10" s="26" t="str">
        <f>TEXT(E10,"HH:MM")</f>
        <v>11:00</v>
      </c>
      <c r="D10" s="24" t="s">
        <v>100</v>
      </c>
      <c r="E10" s="31" t="str">
        <f>Navettes!B6</f>
        <v>11:00</v>
      </c>
    </row>
    <row r="11" spans="1:6" ht="22" x14ac:dyDescent="0.2">
      <c r="A11" s="6" t="s">
        <v>133</v>
      </c>
      <c r="B11" s="9" t="s">
        <v>111</v>
      </c>
      <c r="C11" s="26" t="str">
        <f>TEXT(E11,"HH:MM")</f>
        <v>13:40</v>
      </c>
      <c r="D11" s="10" t="s">
        <v>112</v>
      </c>
      <c r="E11" s="30">
        <f>Navettes!E6-F11</f>
        <v>1462.5695391435186</v>
      </c>
      <c r="F11" s="21">
        <v>1.3888888888888889E-3</v>
      </c>
    </row>
    <row r="12" spans="1:6" ht="44" x14ac:dyDescent="0.2">
      <c r="B12" s="9" t="s">
        <v>109</v>
      </c>
      <c r="C12" s="8" t="s">
        <v>113</v>
      </c>
      <c r="D12" s="10" t="s">
        <v>110</v>
      </c>
      <c r="E12" s="32">
        <f>E11+F12</f>
        <v>1462.5799558101853</v>
      </c>
      <c r="F12" s="21">
        <v>1.0416666666666666E-2</v>
      </c>
    </row>
    <row r="13" spans="1:6" x14ac:dyDescent="0.2">
      <c r="A13" s="6" t="s">
        <v>22</v>
      </c>
      <c r="B13" s="6" t="s">
        <v>101</v>
      </c>
      <c r="C13" s="35" t="s">
        <v>102</v>
      </c>
      <c r="D13" s="6" t="s">
        <v>103</v>
      </c>
      <c r="E13" s="32">
        <f>E11+F13</f>
        <v>1462.5764835879629</v>
      </c>
      <c r="F13" s="21">
        <v>6.9444444444444441E-3</v>
      </c>
    </row>
    <row r="14" spans="1:6" s="6" customFormat="1" x14ac:dyDescent="0.2">
      <c r="A14" s="6" t="s">
        <v>57</v>
      </c>
      <c r="B14" s="6" t="s">
        <v>88</v>
      </c>
      <c r="C14" s="39" t="s">
        <v>131</v>
      </c>
      <c r="D14" s="6" t="s">
        <v>104</v>
      </c>
      <c r="E14" s="21"/>
      <c r="F14" s="21"/>
    </row>
    <row r="15" spans="1:6" x14ac:dyDescent="0.2">
      <c r="A15" s="6" t="s">
        <v>57</v>
      </c>
      <c r="B15" s="6" t="s">
        <v>89</v>
      </c>
      <c r="C15" s="39" t="s">
        <v>132</v>
      </c>
      <c r="D15" s="6" t="s">
        <v>105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1A004-16CD-A24D-8164-70E2C6AF7FCA}">
  <dimension ref="A1:E14"/>
  <sheetViews>
    <sheetView workbookViewId="0">
      <selection activeCell="D3" sqref="D3"/>
    </sheetView>
  </sheetViews>
  <sheetFormatPr baseColWidth="10" defaultColWidth="25.83203125" defaultRowHeight="20" x14ac:dyDescent="0.2"/>
  <cols>
    <col min="1" max="1" width="25.83203125" style="5"/>
    <col min="2" max="2" width="31.1640625" style="14" customWidth="1"/>
    <col min="3" max="3" width="51" style="6" customWidth="1"/>
    <col min="4" max="4" width="31.1640625" style="14" customWidth="1"/>
    <col min="5" max="5" width="53.1640625" style="5" customWidth="1"/>
    <col min="6" max="16384" width="25.83203125" style="5"/>
  </cols>
  <sheetData>
    <row r="1" spans="1:5" x14ac:dyDescent="0.2">
      <c r="A1" s="15" t="s">
        <v>21</v>
      </c>
      <c r="B1" s="11" t="s">
        <v>11</v>
      </c>
      <c r="C1" s="16" t="s">
        <v>0</v>
      </c>
      <c r="D1" s="11" t="s">
        <v>12</v>
      </c>
      <c r="E1" s="2"/>
    </row>
    <row r="2" spans="1:5" ht="22" x14ac:dyDescent="0.2">
      <c r="B2" s="12" t="s">
        <v>199</v>
      </c>
      <c r="C2" s="8" t="s">
        <v>31</v>
      </c>
      <c r="D2" s="13" t="s">
        <v>200</v>
      </c>
      <c r="E2" s="3"/>
    </row>
    <row r="3" spans="1:5" ht="22" x14ac:dyDescent="0.2">
      <c r="A3" s="5" t="s">
        <v>22</v>
      </c>
      <c r="B3" s="12" t="s">
        <v>13</v>
      </c>
      <c r="C3" s="8" t="s">
        <v>32</v>
      </c>
      <c r="D3" s="13" t="s">
        <v>14</v>
      </c>
      <c r="E3" s="1"/>
    </row>
    <row r="4" spans="1:5" ht="22" x14ac:dyDescent="0.2">
      <c r="B4" s="12" t="s">
        <v>3</v>
      </c>
      <c r="C4" s="8" t="s">
        <v>171</v>
      </c>
      <c r="D4" s="13" t="s">
        <v>4</v>
      </c>
      <c r="E4" s="1"/>
    </row>
    <row r="5" spans="1:5" ht="22" x14ac:dyDescent="0.2">
      <c r="B5" s="12" t="s">
        <v>5</v>
      </c>
      <c r="C5" s="8" t="s">
        <v>54</v>
      </c>
      <c r="D5" s="13" t="s">
        <v>6</v>
      </c>
      <c r="E5" s="3"/>
    </row>
    <row r="6" spans="1:5" ht="22" x14ac:dyDescent="0.2">
      <c r="B6" s="12" t="s">
        <v>7</v>
      </c>
      <c r="C6" s="8" t="s">
        <v>28</v>
      </c>
      <c r="D6" s="13" t="s">
        <v>8</v>
      </c>
      <c r="E6" s="4"/>
    </row>
    <row r="7" spans="1:5" ht="22" x14ac:dyDescent="0.2">
      <c r="A7" s="5" t="s">
        <v>22</v>
      </c>
      <c r="B7" s="12" t="s">
        <v>15</v>
      </c>
      <c r="C7" s="8" t="s">
        <v>27</v>
      </c>
      <c r="D7" s="13" t="s">
        <v>16</v>
      </c>
      <c r="E7" s="1"/>
    </row>
    <row r="8" spans="1:5" ht="95" x14ac:dyDescent="0.2">
      <c r="A8" s="5" t="s">
        <v>23</v>
      </c>
      <c r="B8" s="12" t="s">
        <v>177</v>
      </c>
      <c r="C8" s="8" t="s">
        <v>25</v>
      </c>
      <c r="D8" s="13" t="s">
        <v>178</v>
      </c>
      <c r="E8" s="3"/>
    </row>
    <row r="9" spans="1:5" ht="57" x14ac:dyDescent="0.2">
      <c r="A9" s="5" t="s">
        <v>23</v>
      </c>
      <c r="B9" s="12" t="s">
        <v>193</v>
      </c>
      <c r="C9" s="8" t="s">
        <v>26</v>
      </c>
      <c r="D9" s="13" t="s">
        <v>194</v>
      </c>
      <c r="E9" s="3"/>
    </row>
    <row r="10" spans="1:5" ht="152" x14ac:dyDescent="0.2">
      <c r="B10" s="12" t="s">
        <v>29</v>
      </c>
      <c r="C10" s="8" t="s">
        <v>155</v>
      </c>
      <c r="D10" s="13" t="s">
        <v>30</v>
      </c>
    </row>
    <row r="11" spans="1:5" ht="22" x14ac:dyDescent="0.2">
      <c r="A11" s="5" t="s">
        <v>24</v>
      </c>
      <c r="B11" s="12" t="s">
        <v>17</v>
      </c>
      <c r="C11" s="8" t="s">
        <v>156</v>
      </c>
      <c r="D11" s="13" t="s">
        <v>17</v>
      </c>
    </row>
    <row r="12" spans="1:5" ht="22" x14ac:dyDescent="0.2">
      <c r="B12" s="12" t="s">
        <v>18</v>
      </c>
      <c r="C12" s="8" t="s">
        <v>157</v>
      </c>
      <c r="D12" s="13" t="s">
        <v>19</v>
      </c>
    </row>
    <row r="13" spans="1:5" ht="95" x14ac:dyDescent="0.2">
      <c r="B13" s="12" t="s">
        <v>158</v>
      </c>
      <c r="C13" s="28" t="s">
        <v>168</v>
      </c>
      <c r="D13" s="13" t="s">
        <v>159</v>
      </c>
    </row>
    <row r="14" spans="1:5" ht="22" x14ac:dyDescent="0.2">
      <c r="A14" s="5" t="s">
        <v>22</v>
      </c>
      <c r="B14" s="12" t="s">
        <v>9</v>
      </c>
      <c r="C14" s="8" t="s">
        <v>168</v>
      </c>
      <c r="D14" s="13" t="s">
        <v>10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9686A-919F-0845-B06E-8404EEBC2EE7}">
  <dimension ref="A1:F20"/>
  <sheetViews>
    <sheetView workbookViewId="0">
      <selection activeCell="D3" sqref="D3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199</v>
      </c>
      <c r="C2" s="8" t="s">
        <v>31</v>
      </c>
      <c r="D2" s="10" t="s">
        <v>200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2" t="s">
        <v>3</v>
      </c>
      <c r="C4" s="8" t="s">
        <v>49</v>
      </c>
      <c r="D4" s="23" t="s">
        <v>4</v>
      </c>
      <c r="E4" s="20"/>
    </row>
    <row r="5" spans="1:6" ht="22" x14ac:dyDescent="0.2">
      <c r="B5" s="9" t="s">
        <v>33</v>
      </c>
      <c r="C5" s="8" t="s">
        <v>34</v>
      </c>
      <c r="D5" s="10" t="s">
        <v>35</v>
      </c>
      <c r="E5" s="20"/>
    </row>
    <row r="6" spans="1:6" ht="54" customHeight="1" x14ac:dyDescent="0.2">
      <c r="A6" s="6" t="s">
        <v>23</v>
      </c>
      <c r="B6" s="17" t="s">
        <v>179</v>
      </c>
      <c r="C6" s="8" t="s">
        <v>37</v>
      </c>
      <c r="D6" s="24" t="s">
        <v>180</v>
      </c>
      <c r="E6" s="19"/>
    </row>
    <row r="7" spans="1:6" ht="22" x14ac:dyDescent="0.2">
      <c r="B7" s="9" t="s">
        <v>5</v>
      </c>
      <c r="C7" s="8" t="s">
        <v>36</v>
      </c>
      <c r="D7" s="10" t="s">
        <v>6</v>
      </c>
      <c r="E7" s="19"/>
    </row>
    <row r="8" spans="1:6" ht="44" x14ac:dyDescent="0.2">
      <c r="A8" s="6" t="s">
        <v>23</v>
      </c>
      <c r="B8" s="25" t="s">
        <v>181</v>
      </c>
      <c r="C8" s="8" t="s">
        <v>38</v>
      </c>
      <c r="D8" s="24" t="s">
        <v>182</v>
      </c>
    </row>
    <row r="9" spans="1:6" ht="22" x14ac:dyDescent="0.2">
      <c r="A9" s="6" t="s">
        <v>22</v>
      </c>
      <c r="B9" s="9" t="s">
        <v>15</v>
      </c>
      <c r="C9" s="8" t="s">
        <v>39</v>
      </c>
      <c r="D9" s="10" t="s">
        <v>16</v>
      </c>
    </row>
    <row r="10" spans="1:6" ht="88" x14ac:dyDescent="0.2">
      <c r="B10" s="9" t="s">
        <v>51</v>
      </c>
      <c r="C10" s="26" t="str">
        <f>TEXT(E10,"HH:MM")</f>
        <v>14:05</v>
      </c>
      <c r="D10" s="10" t="s">
        <v>50</v>
      </c>
      <c r="E10" s="32">
        <f>E11-F10</f>
        <v>1462.5868055555557</v>
      </c>
      <c r="F10" s="21">
        <v>6.9444444444444441E-3</v>
      </c>
    </row>
    <row r="11" spans="1:6" ht="22" x14ac:dyDescent="0.2">
      <c r="A11" s="6" t="s">
        <v>57</v>
      </c>
      <c r="B11" s="9" t="s">
        <v>142</v>
      </c>
      <c r="C11" s="26" t="str">
        <f>TEXT(E11,"HH:MM")</f>
        <v>14:15</v>
      </c>
      <c r="D11" s="10" t="s">
        <v>143</v>
      </c>
      <c r="E11" s="30">
        <f>Navettes!C2</f>
        <v>1462.59375</v>
      </c>
    </row>
    <row r="12" spans="1:6" ht="44" x14ac:dyDescent="0.2">
      <c r="A12" s="6" t="s">
        <v>23</v>
      </c>
      <c r="B12" s="9" t="s">
        <v>144</v>
      </c>
      <c r="C12" s="8" t="s">
        <v>42</v>
      </c>
      <c r="D12" s="10" t="s">
        <v>145</v>
      </c>
    </row>
    <row r="13" spans="1:6" ht="22" x14ac:dyDescent="0.2">
      <c r="B13" s="9" t="s">
        <v>43</v>
      </c>
      <c r="C13" s="26" t="str">
        <f t="shared" ref="C13:C14" si="0">TEXT(E13,"HH:MM")</f>
        <v>16:00</v>
      </c>
      <c r="D13" s="10" t="s">
        <v>44</v>
      </c>
      <c r="E13" s="30">
        <f>Navettes!D2</f>
        <v>1462.6666666666667</v>
      </c>
    </row>
    <row r="14" spans="1:6" ht="22" x14ac:dyDescent="0.2">
      <c r="B14" s="9" t="s">
        <v>45</v>
      </c>
      <c r="C14" s="26" t="str">
        <f t="shared" si="0"/>
        <v>16:35</v>
      </c>
      <c r="D14" s="10" t="s">
        <v>46</v>
      </c>
      <c r="E14" s="32">
        <f>E15-F14</f>
        <v>0.69097222222222221</v>
      </c>
      <c r="F14" s="21">
        <v>6.9444444444444441E-3</v>
      </c>
    </row>
    <row r="15" spans="1:6" ht="22" x14ac:dyDescent="0.2">
      <c r="A15" s="6" t="s">
        <v>24</v>
      </c>
      <c r="B15" s="25" t="s">
        <v>146</v>
      </c>
      <c r="C15" s="26" t="str">
        <f>TEXT(E15,"HH:MM")</f>
        <v>16:45</v>
      </c>
      <c r="D15" s="24" t="s">
        <v>147</v>
      </c>
      <c r="E15" s="31" t="str">
        <f>Navettes!B2</f>
        <v>16:45</v>
      </c>
    </row>
    <row r="16" spans="1:6" ht="22" x14ac:dyDescent="0.2">
      <c r="A16" s="6" t="s">
        <v>133</v>
      </c>
      <c r="B16" s="9" t="s">
        <v>47</v>
      </c>
      <c r="C16" s="26" t="str">
        <f>TEXT(E16,"HH:MM")</f>
        <v>19:25</v>
      </c>
      <c r="D16" s="10" t="s">
        <v>48</v>
      </c>
      <c r="E16" s="30">
        <f>Navettes!E2-F16</f>
        <v>1462.8091856018518</v>
      </c>
      <c r="F16" s="21">
        <v>2.0833333333333333E-3</v>
      </c>
    </row>
    <row r="17" spans="1:6" ht="22" x14ac:dyDescent="0.2">
      <c r="B17" s="9" t="s">
        <v>18</v>
      </c>
      <c r="C17" s="8" t="s">
        <v>84</v>
      </c>
      <c r="D17" s="10" t="s">
        <v>19</v>
      </c>
      <c r="E17" s="32">
        <f>E16+F17</f>
        <v>1462.8230744907407</v>
      </c>
      <c r="F17" s="21">
        <v>1.3888888888888888E-2</v>
      </c>
    </row>
    <row r="18" spans="1:6" ht="22" x14ac:dyDescent="0.2">
      <c r="A18" s="6" t="s">
        <v>22</v>
      </c>
      <c r="B18" s="9" t="s">
        <v>9</v>
      </c>
      <c r="C18" s="8" t="s">
        <v>150</v>
      </c>
      <c r="D18" s="10" t="s">
        <v>10</v>
      </c>
      <c r="E18" s="32">
        <f>E16+F18</f>
        <v>1462.8161300462962</v>
      </c>
      <c r="F18" s="21">
        <v>6.9444444444444441E-3</v>
      </c>
    </row>
    <row r="20" spans="1:6" x14ac:dyDescent="0.2">
      <c r="C20" s="27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8E92-B6A1-A540-9055-BC6C85BC8D7C}">
  <dimension ref="A1:F17"/>
  <sheetViews>
    <sheetView workbookViewId="0">
      <selection activeCell="D3" sqref="D3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199</v>
      </c>
      <c r="C2" s="8" t="s">
        <v>31</v>
      </c>
      <c r="D2" s="10" t="s">
        <v>200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2" t="s">
        <v>3</v>
      </c>
      <c r="C4" s="8" t="s">
        <v>70</v>
      </c>
      <c r="D4" s="23" t="s">
        <v>4</v>
      </c>
      <c r="E4" s="20"/>
    </row>
    <row r="5" spans="1:6" ht="44" x14ac:dyDescent="0.2">
      <c r="A5" s="6" t="s">
        <v>23</v>
      </c>
      <c r="B5" s="9" t="s">
        <v>195</v>
      </c>
      <c r="C5" s="8" t="s">
        <v>67</v>
      </c>
      <c r="D5" s="10" t="s">
        <v>190</v>
      </c>
      <c r="E5" s="20"/>
    </row>
    <row r="6" spans="1:6" ht="54" customHeight="1" x14ac:dyDescent="0.2">
      <c r="B6" s="17" t="s">
        <v>191</v>
      </c>
      <c r="C6" s="8" t="s">
        <v>68</v>
      </c>
      <c r="D6" s="24" t="s">
        <v>192</v>
      </c>
      <c r="E6" s="19"/>
    </row>
    <row r="7" spans="1:6" ht="22" x14ac:dyDescent="0.2">
      <c r="A7" s="6" t="s">
        <v>22</v>
      </c>
      <c r="B7" s="25" t="s">
        <v>15</v>
      </c>
      <c r="C7" s="8" t="s">
        <v>69</v>
      </c>
      <c r="D7" s="24" t="s">
        <v>16</v>
      </c>
    </row>
    <row r="8" spans="1:6" ht="88" x14ac:dyDescent="0.2">
      <c r="B8" s="9" t="s">
        <v>51</v>
      </c>
      <c r="C8" s="26" t="str">
        <f t="shared" ref="C8:C12" si="0">TEXT(E8,"HH:MM")</f>
        <v>13:05</v>
      </c>
      <c r="D8" s="10" t="s">
        <v>50</v>
      </c>
      <c r="E8" s="32">
        <f>E9-F8</f>
        <v>1462.5451388888889</v>
      </c>
      <c r="F8" s="21">
        <v>6.9444444444444441E-3</v>
      </c>
    </row>
    <row r="9" spans="1:6" ht="22" x14ac:dyDescent="0.2">
      <c r="A9" s="6" t="s">
        <v>57</v>
      </c>
      <c r="B9" s="9" t="s">
        <v>40</v>
      </c>
      <c r="C9" s="26" t="str">
        <f t="shared" si="0"/>
        <v>13:15</v>
      </c>
      <c r="D9" s="10" t="s">
        <v>41</v>
      </c>
      <c r="E9" s="30">
        <f>Navettes!C3</f>
        <v>1462.5520833333333</v>
      </c>
    </row>
    <row r="10" spans="1:6" ht="22" x14ac:dyDescent="0.2">
      <c r="B10" s="9" t="s">
        <v>43</v>
      </c>
      <c r="C10" s="26" t="str">
        <f t="shared" si="0"/>
        <v>15:30</v>
      </c>
      <c r="D10" s="10" t="s">
        <v>44</v>
      </c>
      <c r="E10" s="30">
        <f>Navettes!D3</f>
        <v>1462.6458333333333</v>
      </c>
    </row>
    <row r="11" spans="1:6" ht="22" x14ac:dyDescent="0.2">
      <c r="B11" s="9" t="s">
        <v>45</v>
      </c>
      <c r="C11" s="26" t="str">
        <f t="shared" si="0"/>
        <v>16:05</v>
      </c>
      <c r="D11" s="10" t="s">
        <v>46</v>
      </c>
      <c r="E11" s="32">
        <f>E12-F11</f>
        <v>0.67013888888888895</v>
      </c>
      <c r="F11" s="21">
        <v>6.9444444444444441E-3</v>
      </c>
    </row>
    <row r="12" spans="1:6" ht="22" x14ac:dyDescent="0.2">
      <c r="A12" s="6" t="s">
        <v>24</v>
      </c>
      <c r="B12" s="25" t="s">
        <v>148</v>
      </c>
      <c r="C12" s="26" t="str">
        <f t="shared" si="0"/>
        <v>16:15</v>
      </c>
      <c r="D12" s="24" t="s">
        <v>149</v>
      </c>
      <c r="E12" s="31" t="str">
        <f>Navettes!B3</f>
        <v>16:15</v>
      </c>
    </row>
    <row r="13" spans="1:6" ht="22" x14ac:dyDescent="0.2">
      <c r="A13" s="6" t="s">
        <v>133</v>
      </c>
      <c r="B13" s="9" t="s">
        <v>47</v>
      </c>
      <c r="C13" s="26" t="str">
        <f>TEXT(E13,"HH:MM")</f>
        <v>19:15</v>
      </c>
      <c r="D13" s="10" t="s">
        <v>48</v>
      </c>
      <c r="E13" s="30">
        <f>Navettes!E3+F13</f>
        <v>1462.8021464699075</v>
      </c>
      <c r="F13" s="21">
        <v>1.3888888888888889E-3</v>
      </c>
    </row>
    <row r="14" spans="1:6" ht="22" x14ac:dyDescent="0.2">
      <c r="B14" s="9" t="s">
        <v>18</v>
      </c>
      <c r="C14" s="8" t="s">
        <v>151</v>
      </c>
      <c r="D14" s="10" t="s">
        <v>19</v>
      </c>
      <c r="E14" s="32">
        <f>E13+F14</f>
        <v>1462.8160353587964</v>
      </c>
      <c r="F14" s="21">
        <v>1.3888888888888888E-2</v>
      </c>
    </row>
    <row r="15" spans="1:6" ht="22" x14ac:dyDescent="0.2">
      <c r="A15" s="6" t="s">
        <v>22</v>
      </c>
      <c r="B15" s="9" t="s">
        <v>9</v>
      </c>
      <c r="C15" s="8" t="s">
        <v>150</v>
      </c>
      <c r="D15" s="10" t="s">
        <v>10</v>
      </c>
      <c r="E15" s="32">
        <f>E13+F15</f>
        <v>1462.8090909143518</v>
      </c>
      <c r="F15" s="21">
        <v>6.9444444444444441E-3</v>
      </c>
    </row>
    <row r="17" spans="3:3" x14ac:dyDescent="0.2">
      <c r="C17" s="27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2BF53-5C8A-5F47-A607-067D60E1B804}">
  <dimension ref="A1:G21"/>
  <sheetViews>
    <sheetView zoomScale="96" zoomScaleNormal="96" workbookViewId="0">
      <selection activeCell="D3" sqref="D3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34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7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  <c r="G1" s="5" t="s">
        <v>96</v>
      </c>
    </row>
    <row r="2" spans="1:7" ht="22" x14ac:dyDescent="0.2">
      <c r="B2" s="9" t="s">
        <v>199</v>
      </c>
      <c r="C2" s="8" t="s">
        <v>31</v>
      </c>
      <c r="D2" s="10" t="s">
        <v>200</v>
      </c>
      <c r="E2" s="19"/>
      <c r="G2" s="38">
        <f>13*6</f>
        <v>78</v>
      </c>
    </row>
    <row r="3" spans="1:7" ht="22" x14ac:dyDescent="0.2">
      <c r="A3" s="6" t="s">
        <v>22</v>
      </c>
      <c r="B3" s="9" t="s">
        <v>13</v>
      </c>
      <c r="C3" s="8" t="s">
        <v>153</v>
      </c>
      <c r="D3" s="10" t="s">
        <v>14</v>
      </c>
      <c r="E3" s="20"/>
    </row>
    <row r="4" spans="1:7" ht="22" x14ac:dyDescent="0.2">
      <c r="B4" s="22" t="s">
        <v>3</v>
      </c>
      <c r="C4" s="8" t="s">
        <v>92</v>
      </c>
      <c r="D4" s="23" t="s">
        <v>4</v>
      </c>
      <c r="E4" s="20"/>
    </row>
    <row r="5" spans="1:7" ht="22" x14ac:dyDescent="0.2">
      <c r="B5" s="25" t="s">
        <v>93</v>
      </c>
      <c r="C5" s="26" t="str">
        <f t="shared" ref="C5:C6" si="0">TEXT(E5,"HH:MM")</f>
        <v>09:05</v>
      </c>
      <c r="D5" s="24" t="s">
        <v>71</v>
      </c>
      <c r="E5" s="32">
        <f>$E$7-F5</f>
        <v>0.37847222222222221</v>
      </c>
      <c r="F5" s="21">
        <v>1.7361111111111112E-2</v>
      </c>
    </row>
    <row r="6" spans="1:7" ht="22" x14ac:dyDescent="0.2">
      <c r="B6" s="9" t="s">
        <v>45</v>
      </c>
      <c r="C6" s="26" t="str">
        <f t="shared" si="0"/>
        <v>09:15</v>
      </c>
      <c r="D6" s="10" t="s">
        <v>46</v>
      </c>
      <c r="E6" s="32">
        <f>$E$7-F6</f>
        <v>0.38541666666666663</v>
      </c>
      <c r="F6" s="21">
        <v>1.0416666666666666E-2</v>
      </c>
    </row>
    <row r="7" spans="1:7" s="15" customFormat="1" ht="22" x14ac:dyDescent="0.2">
      <c r="A7" s="6" t="s">
        <v>24</v>
      </c>
      <c r="B7" s="25" t="s">
        <v>72</v>
      </c>
      <c r="C7" s="36" t="str">
        <f>TEXT(E7,"HH:MM")</f>
        <v>09:30</v>
      </c>
      <c r="D7" s="24" t="s">
        <v>73</v>
      </c>
      <c r="E7" s="37" t="str">
        <f>Navettes!B4</f>
        <v>09:30</v>
      </c>
      <c r="F7" s="33"/>
    </row>
    <row r="8" spans="1:7" ht="22" x14ac:dyDescent="0.2">
      <c r="A8" s="6" t="s">
        <v>133</v>
      </c>
      <c r="B8" s="9" t="s">
        <v>74</v>
      </c>
      <c r="C8" s="26" t="str">
        <f>TEXT(E8,"HH:MM")</f>
        <v>09:43</v>
      </c>
      <c r="D8" s="10" t="s">
        <v>76</v>
      </c>
      <c r="E8" s="37">
        <f>Navettes!E4</f>
        <v>1462.4048913078705</v>
      </c>
    </row>
    <row r="9" spans="1:7" ht="22" x14ac:dyDescent="0.2">
      <c r="A9" s="6" t="s">
        <v>133</v>
      </c>
      <c r="B9" s="9" t="s">
        <v>75</v>
      </c>
      <c r="C9" s="26" t="str">
        <f>TEXT(E9,"HH:MM")</f>
        <v>11:11</v>
      </c>
      <c r="D9" s="10" t="s">
        <v>77</v>
      </c>
      <c r="E9" s="32">
        <f>E8+F9</f>
        <v>1462.4660024189816</v>
      </c>
      <c r="F9" s="21">
        <f>(G2+10)/(24*60)</f>
        <v>6.1111111111111109E-2</v>
      </c>
    </row>
    <row r="10" spans="1:7" ht="44" x14ac:dyDescent="0.2">
      <c r="B10" s="25" t="s">
        <v>94</v>
      </c>
      <c r="C10" s="28" t="s">
        <v>196</v>
      </c>
      <c r="D10" s="24" t="s">
        <v>95</v>
      </c>
    </row>
    <row r="11" spans="1:7" ht="22" x14ac:dyDescent="0.2">
      <c r="A11" s="6" t="s">
        <v>22</v>
      </c>
      <c r="B11" s="9" t="s">
        <v>15</v>
      </c>
      <c r="C11" s="8" t="s">
        <v>27</v>
      </c>
      <c r="D11" s="10" t="s">
        <v>16</v>
      </c>
    </row>
    <row r="12" spans="1:7" ht="88" x14ac:dyDescent="0.2">
      <c r="B12" s="9" t="s">
        <v>51</v>
      </c>
      <c r="C12" s="26" t="str">
        <f>TEXT(E12,"HH:MM")</f>
        <v>15:35</v>
      </c>
      <c r="D12" s="10" t="s">
        <v>50</v>
      </c>
      <c r="E12" s="32">
        <f>E13-F12</f>
        <v>1462.6493055555557</v>
      </c>
      <c r="F12" s="21">
        <v>6.9444444444444441E-3</v>
      </c>
    </row>
    <row r="13" spans="1:7" s="6" customFormat="1" ht="22" x14ac:dyDescent="0.2">
      <c r="A13" s="6" t="s">
        <v>57</v>
      </c>
      <c r="B13" s="6" t="s">
        <v>78</v>
      </c>
      <c r="C13" s="26" t="str">
        <f t="shared" ref="C13:C17" si="1">TEXT(E13,"HH:MM")</f>
        <v>15:45</v>
      </c>
      <c r="D13" s="6" t="s">
        <v>79</v>
      </c>
      <c r="E13" s="30">
        <f>Navettes!C5</f>
        <v>1462.65625</v>
      </c>
      <c r="F13" s="21"/>
    </row>
    <row r="14" spans="1:7" ht="22" x14ac:dyDescent="0.2">
      <c r="B14" s="6" t="s">
        <v>43</v>
      </c>
      <c r="C14" s="26" t="str">
        <f t="shared" si="1"/>
        <v>17:30</v>
      </c>
      <c r="D14" s="6" t="s">
        <v>44</v>
      </c>
      <c r="E14" s="30">
        <f>Navettes!D5</f>
        <v>1462.7291666666667</v>
      </c>
    </row>
    <row r="15" spans="1:7" ht="22" x14ac:dyDescent="0.2">
      <c r="B15" s="6" t="s">
        <v>45</v>
      </c>
      <c r="C15" s="26" t="str">
        <f t="shared" si="1"/>
        <v>18:05</v>
      </c>
      <c r="D15" s="6" t="s">
        <v>46</v>
      </c>
      <c r="E15" s="32">
        <f>E16-F15</f>
        <v>0.75347222222222221</v>
      </c>
      <c r="F15" s="21">
        <v>6.9444444444444441E-3</v>
      </c>
    </row>
    <row r="16" spans="1:7" ht="22" x14ac:dyDescent="0.2">
      <c r="A16" s="6" t="s">
        <v>24</v>
      </c>
      <c r="B16" s="7" t="s">
        <v>80</v>
      </c>
      <c r="C16" s="36" t="str">
        <f t="shared" si="1"/>
        <v>18:15</v>
      </c>
      <c r="D16" s="7" t="s">
        <v>81</v>
      </c>
      <c r="E16" s="31" t="str">
        <f>Navettes!B5</f>
        <v>18:15</v>
      </c>
    </row>
    <row r="17" spans="1:6" s="15" customFormat="1" ht="22" x14ac:dyDescent="0.2">
      <c r="A17" s="6" t="s">
        <v>133</v>
      </c>
      <c r="B17" s="6" t="s">
        <v>82</v>
      </c>
      <c r="C17" s="26" t="str">
        <f t="shared" si="1"/>
        <v>19:30</v>
      </c>
      <c r="D17" s="6" t="s">
        <v>83</v>
      </c>
      <c r="E17" s="30">
        <f>Navettes!E5-F17</f>
        <v>1462.8129227083334</v>
      </c>
      <c r="F17" s="21">
        <v>1.3888888888888889E-3</v>
      </c>
    </row>
    <row r="18" spans="1:6" x14ac:dyDescent="0.2">
      <c r="B18" s="6" t="s">
        <v>18</v>
      </c>
      <c r="C18" s="34" t="s">
        <v>84</v>
      </c>
      <c r="D18" s="6" t="s">
        <v>19</v>
      </c>
      <c r="E18" s="32">
        <f>E17+F18</f>
        <v>1462.8268115972223</v>
      </c>
      <c r="F18" s="21">
        <v>1.3888888888888888E-2</v>
      </c>
    </row>
    <row r="19" spans="1:6" x14ac:dyDescent="0.2">
      <c r="A19" s="6" t="s">
        <v>22</v>
      </c>
      <c r="B19" s="6" t="s">
        <v>85</v>
      </c>
      <c r="C19" s="34" t="s">
        <v>86</v>
      </c>
      <c r="D19" s="6" t="s">
        <v>87</v>
      </c>
      <c r="E19" s="32">
        <f>E17+F19</f>
        <v>1462.8198671527778</v>
      </c>
      <c r="F19" s="21">
        <v>6.9444444444444441E-3</v>
      </c>
    </row>
    <row r="20" spans="1:6" x14ac:dyDescent="0.2">
      <c r="A20" s="6" t="s">
        <v>57</v>
      </c>
      <c r="B20" s="6" t="s">
        <v>88</v>
      </c>
      <c r="C20" s="39" t="s">
        <v>129</v>
      </c>
      <c r="D20" s="6" t="s">
        <v>90</v>
      </c>
    </row>
    <row r="21" spans="1:6" x14ac:dyDescent="0.2">
      <c r="A21" s="6" t="s">
        <v>57</v>
      </c>
      <c r="B21" s="6" t="s">
        <v>89</v>
      </c>
      <c r="C21" s="40" t="s">
        <v>130</v>
      </c>
      <c r="D21" s="6" t="s">
        <v>91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EBD7-7F34-4D4C-B1B8-F27142CC7EC2}">
  <dimension ref="A1:F11"/>
  <sheetViews>
    <sheetView zoomScaleNormal="100" workbookViewId="0">
      <selection activeCell="D3" sqref="D3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199</v>
      </c>
      <c r="C2" s="8" t="s">
        <v>31</v>
      </c>
      <c r="D2" s="10" t="s">
        <v>200</v>
      </c>
      <c r="E2" s="19"/>
    </row>
    <row r="3" spans="1:6" ht="22" x14ac:dyDescent="0.2">
      <c r="A3" s="6" t="s">
        <v>22</v>
      </c>
      <c r="B3" s="9" t="s">
        <v>13</v>
      </c>
      <c r="C3" s="8" t="s">
        <v>154</v>
      </c>
      <c r="D3" s="10" t="s">
        <v>14</v>
      </c>
      <c r="E3" s="20"/>
    </row>
    <row r="4" spans="1:6" ht="22" x14ac:dyDescent="0.2">
      <c r="B4" s="22" t="s">
        <v>3</v>
      </c>
      <c r="C4" s="8" t="s">
        <v>183</v>
      </c>
      <c r="D4" s="10" t="s">
        <v>4</v>
      </c>
      <c r="E4" s="20"/>
    </row>
    <row r="5" spans="1:6" ht="22" x14ac:dyDescent="0.2">
      <c r="B5" s="9" t="s">
        <v>43</v>
      </c>
      <c r="C5" s="26" t="str">
        <f t="shared" ref="C5:C6" si="0">TEXT(E5,"HH:MM")</f>
        <v>10:15</v>
      </c>
      <c r="D5" s="10" t="s">
        <v>44</v>
      </c>
      <c r="E5" s="30">
        <f>Navettes!D6</f>
        <v>1462.4270833333333</v>
      </c>
    </row>
    <row r="6" spans="1:6" ht="22" x14ac:dyDescent="0.2">
      <c r="B6" s="9" t="s">
        <v>45</v>
      </c>
      <c r="C6" s="26" t="str">
        <f t="shared" si="0"/>
        <v>10:50</v>
      </c>
      <c r="D6" s="10" t="s">
        <v>46</v>
      </c>
      <c r="E6" s="32">
        <f>E7-F6</f>
        <v>0.4513888888888889</v>
      </c>
      <c r="F6" s="21">
        <v>6.9444444444444441E-3</v>
      </c>
    </row>
    <row r="7" spans="1:6" ht="22" x14ac:dyDescent="0.2">
      <c r="A7" s="6" t="s">
        <v>24</v>
      </c>
      <c r="B7" s="25" t="s">
        <v>184</v>
      </c>
      <c r="C7" s="26" t="str">
        <f>TEXT(E7,"HH:MM")</f>
        <v>11:00</v>
      </c>
      <c r="D7" s="24" t="s">
        <v>185</v>
      </c>
      <c r="E7" s="31" t="str">
        <f>Navettes!B6</f>
        <v>11:00</v>
      </c>
    </row>
    <row r="8" spans="1:6" ht="22" x14ac:dyDescent="0.2">
      <c r="A8" s="6" t="s">
        <v>133</v>
      </c>
      <c r="B8" s="9" t="s">
        <v>117</v>
      </c>
      <c r="C8" s="26" t="str">
        <f>TEXT(E8,"HH:MM")</f>
        <v>13:40</v>
      </c>
      <c r="D8" s="10" t="s">
        <v>118</v>
      </c>
      <c r="E8" s="30">
        <f>Navettes!E6-F8</f>
        <v>1462.5695391435186</v>
      </c>
      <c r="F8" s="21">
        <v>1.3888888888888889E-3</v>
      </c>
    </row>
    <row r="9" spans="1:6" ht="22" x14ac:dyDescent="0.2">
      <c r="B9" s="9" t="s">
        <v>18</v>
      </c>
      <c r="C9" s="8" t="s">
        <v>186</v>
      </c>
      <c r="D9" s="10" t="s">
        <v>19</v>
      </c>
      <c r="E9" s="32">
        <f>E8+F9</f>
        <v>1462.5799558101853</v>
      </c>
      <c r="F9" s="21">
        <v>1.0416666666666666E-2</v>
      </c>
    </row>
    <row r="10" spans="1:6" ht="22" x14ac:dyDescent="0.2">
      <c r="A10" s="6" t="s">
        <v>22</v>
      </c>
      <c r="B10" s="9" t="s">
        <v>15</v>
      </c>
      <c r="C10" s="8" t="s">
        <v>187</v>
      </c>
      <c r="D10" s="10" t="s">
        <v>16</v>
      </c>
      <c r="E10" s="32">
        <f>E7+F10</f>
        <v>0.46527777777777773</v>
      </c>
      <c r="F10" s="21">
        <v>6.9444444444444441E-3</v>
      </c>
    </row>
    <row r="11" spans="1:6" ht="22" x14ac:dyDescent="0.2">
      <c r="A11" s="6" t="s">
        <v>22</v>
      </c>
      <c r="B11" s="9" t="s">
        <v>9</v>
      </c>
      <c r="C11" s="8" t="s">
        <v>189</v>
      </c>
      <c r="D11" s="10" t="s">
        <v>10</v>
      </c>
      <c r="E11" s="32">
        <f>E8+F11</f>
        <v>1462.5764835879629</v>
      </c>
      <c r="F11" s="21">
        <v>6.9444444444444441E-3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834C-3A12-D745-B59F-B2F20D1DD559}">
  <dimension ref="A1:F13"/>
  <sheetViews>
    <sheetView workbookViewId="0">
      <selection activeCell="D3" sqref="D3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199</v>
      </c>
      <c r="C2" s="8" t="s">
        <v>31</v>
      </c>
      <c r="D2" s="10" t="s">
        <v>200</v>
      </c>
      <c r="E2" s="19"/>
    </row>
    <row r="3" spans="1:6" ht="22" x14ac:dyDescent="0.2">
      <c r="A3" s="6" t="s">
        <v>22</v>
      </c>
      <c r="B3" s="9" t="s">
        <v>13</v>
      </c>
      <c r="C3" s="8" t="s">
        <v>154</v>
      </c>
      <c r="D3" s="10" t="s">
        <v>14</v>
      </c>
      <c r="E3" s="20"/>
    </row>
    <row r="4" spans="1:6" ht="22" x14ac:dyDescent="0.2">
      <c r="B4" s="22" t="s">
        <v>3</v>
      </c>
      <c r="C4" s="8" t="s">
        <v>121</v>
      </c>
      <c r="D4" s="10" t="s">
        <v>4</v>
      </c>
      <c r="E4" s="20"/>
    </row>
    <row r="5" spans="1:6" ht="22" x14ac:dyDescent="0.2">
      <c r="A5" s="6" t="s">
        <v>22</v>
      </c>
      <c r="B5" s="9" t="s">
        <v>15</v>
      </c>
      <c r="C5" s="28" t="s">
        <v>114</v>
      </c>
      <c r="D5" s="10" t="s">
        <v>16</v>
      </c>
    </row>
    <row r="6" spans="1:6" ht="22" x14ac:dyDescent="0.2">
      <c r="B6" s="9" t="s">
        <v>43</v>
      </c>
      <c r="C6" s="26" t="str">
        <f t="shared" ref="C6:C7" si="0">TEXT(E6,"HH:MM")</f>
        <v>15:45</v>
      </c>
      <c r="D6" s="10" t="s">
        <v>44</v>
      </c>
      <c r="E6" s="30">
        <f>Navettes!D7</f>
        <v>1462.65625</v>
      </c>
    </row>
    <row r="7" spans="1:6" ht="22" x14ac:dyDescent="0.2">
      <c r="B7" s="9" t="s">
        <v>45</v>
      </c>
      <c r="C7" s="26" t="str">
        <f t="shared" si="0"/>
        <v>16:20</v>
      </c>
      <c r="D7" s="10" t="s">
        <v>46</v>
      </c>
      <c r="E7" s="32">
        <f>E8-F7</f>
        <v>0.68055555555555558</v>
      </c>
      <c r="F7" s="21">
        <v>6.9444444444444441E-3</v>
      </c>
    </row>
    <row r="8" spans="1:6" ht="22" x14ac:dyDescent="0.2">
      <c r="A8" s="6" t="s">
        <v>24</v>
      </c>
      <c r="B8" s="25" t="s">
        <v>115</v>
      </c>
      <c r="C8" s="36" t="str">
        <f>TEXT(E8,"HH:MM")</f>
        <v>16:30</v>
      </c>
      <c r="D8" s="24" t="s">
        <v>116</v>
      </c>
      <c r="E8" s="31" t="str">
        <f>Navettes!B7</f>
        <v>16:30</v>
      </c>
    </row>
    <row r="9" spans="1:6" ht="22" x14ac:dyDescent="0.2">
      <c r="A9" s="6" t="s">
        <v>133</v>
      </c>
      <c r="B9" s="9" t="s">
        <v>117</v>
      </c>
      <c r="C9" s="26" t="str">
        <f>TEXT(E9,"HH:MM")</f>
        <v>19:12</v>
      </c>
      <c r="D9" s="10" t="s">
        <v>118</v>
      </c>
      <c r="E9" s="30">
        <f>Navettes!E7+F9</f>
        <v>1462.8000946990742</v>
      </c>
      <c r="F9" s="21">
        <v>0</v>
      </c>
    </row>
    <row r="10" spans="1:6" ht="22" x14ac:dyDescent="0.2">
      <c r="B10" s="9" t="s">
        <v>18</v>
      </c>
      <c r="C10" s="8" t="s">
        <v>119</v>
      </c>
      <c r="D10" s="10" t="s">
        <v>19</v>
      </c>
      <c r="E10" s="32">
        <f>E9+F10</f>
        <v>1462.8105113657409</v>
      </c>
      <c r="F10" s="21">
        <v>1.0416666666666666E-2</v>
      </c>
    </row>
    <row r="11" spans="1:6" x14ac:dyDescent="0.2">
      <c r="A11" s="6" t="s">
        <v>22</v>
      </c>
      <c r="B11" s="6" t="s">
        <v>9</v>
      </c>
      <c r="C11" s="35" t="s">
        <v>120</v>
      </c>
      <c r="D11" s="6" t="s">
        <v>10</v>
      </c>
      <c r="E11" s="32">
        <f>E9+F11</f>
        <v>1462.8070391435185</v>
      </c>
      <c r="F11" s="21">
        <v>6.9444444444444441E-3</v>
      </c>
    </row>
    <row r="12" spans="1:6" x14ac:dyDescent="0.2">
      <c r="C12" s="35"/>
    </row>
    <row r="13" spans="1:6" s="6" customFormat="1" x14ac:dyDescent="0.2">
      <c r="C13" s="35"/>
      <c r="E13" s="21"/>
      <c r="F13" s="21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E0094-158A-7B4D-9B20-1FDD57D4341A}">
  <dimension ref="A1:F16"/>
  <sheetViews>
    <sheetView topLeftCell="B1" workbookViewId="0">
      <selection activeCell="D3" sqref="D3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199</v>
      </c>
      <c r="C2" s="8" t="s">
        <v>31</v>
      </c>
      <c r="D2" s="10" t="s">
        <v>200</v>
      </c>
      <c r="E2" s="19"/>
    </row>
    <row r="3" spans="1:6" ht="22" x14ac:dyDescent="0.2">
      <c r="A3" s="6" t="s">
        <v>22</v>
      </c>
      <c r="B3" s="9" t="s">
        <v>13</v>
      </c>
      <c r="C3" s="8" t="s">
        <v>154</v>
      </c>
      <c r="D3" s="10" t="s">
        <v>14</v>
      </c>
      <c r="E3" s="20"/>
    </row>
    <row r="4" spans="1:6" ht="22" x14ac:dyDescent="0.2">
      <c r="B4" s="22" t="s">
        <v>3</v>
      </c>
      <c r="C4" s="8" t="s">
        <v>188</v>
      </c>
      <c r="D4" s="10" t="s">
        <v>4</v>
      </c>
      <c r="E4" s="20"/>
    </row>
    <row r="5" spans="1:6" ht="44" x14ac:dyDescent="0.2">
      <c r="B5" s="9" t="s">
        <v>174</v>
      </c>
      <c r="C5" s="28" t="s">
        <v>176</v>
      </c>
      <c r="D5" s="10" t="s">
        <v>175</v>
      </c>
      <c r="E5" s="20"/>
    </row>
    <row r="6" spans="1:6" ht="44" x14ac:dyDescent="0.2">
      <c r="A6" s="6" t="s">
        <v>22</v>
      </c>
      <c r="B6" s="17" t="s">
        <v>107</v>
      </c>
      <c r="C6" s="28" t="s">
        <v>161</v>
      </c>
      <c r="D6" s="24" t="s">
        <v>108</v>
      </c>
      <c r="E6" s="20"/>
    </row>
    <row r="7" spans="1:6" ht="88" x14ac:dyDescent="0.2">
      <c r="B7" s="9" t="s">
        <v>51</v>
      </c>
      <c r="C7" s="26" t="str">
        <f t="shared" ref="C7" si="0">TEXT(E7,"HH:MM")</f>
        <v>11:20</v>
      </c>
      <c r="D7" s="10" t="s">
        <v>50</v>
      </c>
      <c r="E7" s="32">
        <f>E8-F7</f>
        <v>1462.4722222222224</v>
      </c>
      <c r="F7" s="21">
        <v>6.9444444444444441E-3</v>
      </c>
    </row>
    <row r="8" spans="1:6" ht="22" x14ac:dyDescent="0.2">
      <c r="A8" s="6" t="s">
        <v>57</v>
      </c>
      <c r="B8" s="9" t="s">
        <v>136</v>
      </c>
      <c r="C8" s="26" t="str">
        <f t="shared" ref="C8" si="1">TEXT(E8,"HH:MM")</f>
        <v>11:30</v>
      </c>
      <c r="D8" s="10" t="s">
        <v>137</v>
      </c>
      <c r="E8" s="30">
        <f>Navettes!C8</f>
        <v>1462.4791666666667</v>
      </c>
    </row>
    <row r="9" spans="1:6" ht="22" x14ac:dyDescent="0.2">
      <c r="B9" s="9" t="s">
        <v>43</v>
      </c>
      <c r="C9" s="26" t="str">
        <f>TEXT(E9,"HH:MM")</f>
        <v>13:15</v>
      </c>
      <c r="D9" s="10" t="s">
        <v>44</v>
      </c>
      <c r="E9" s="30">
        <f>Navettes!D8</f>
        <v>1462.5520833333333</v>
      </c>
    </row>
    <row r="10" spans="1:6" ht="22" x14ac:dyDescent="0.2">
      <c r="B10" s="9" t="s">
        <v>45</v>
      </c>
      <c r="C10" s="26" t="str">
        <f>TEXT(E10,"HH:MM")</f>
        <v>13:50</v>
      </c>
      <c r="D10" s="10" t="s">
        <v>46</v>
      </c>
      <c r="E10" s="32">
        <f>E11-F10</f>
        <v>0.57638888888888895</v>
      </c>
      <c r="F10" s="21">
        <v>6.9444444444444441E-3</v>
      </c>
    </row>
    <row r="11" spans="1:6" ht="22" x14ac:dyDescent="0.2">
      <c r="A11" s="6" t="s">
        <v>24</v>
      </c>
      <c r="B11" s="25" t="s">
        <v>134</v>
      </c>
      <c r="C11" s="36" t="str">
        <f>TEXT(E11,"HH:MM")</f>
        <v>14:00</v>
      </c>
      <c r="D11" s="24" t="s">
        <v>135</v>
      </c>
      <c r="E11" s="31" t="str">
        <f>Navettes!B8</f>
        <v>14:00</v>
      </c>
    </row>
    <row r="12" spans="1:6" ht="22" x14ac:dyDescent="0.2">
      <c r="A12" s="6" t="s">
        <v>133</v>
      </c>
      <c r="B12" s="6" t="s">
        <v>117</v>
      </c>
      <c r="C12" s="26" t="str">
        <f>TEXT(E12,"HH:MM")</f>
        <v>16:46</v>
      </c>
      <c r="D12" s="6" t="s">
        <v>118</v>
      </c>
      <c r="E12" s="30">
        <f>Navettes!E8-F12</f>
        <v>1462.6988951967592</v>
      </c>
      <c r="F12" s="21">
        <v>1.3888888888888889E-3</v>
      </c>
    </row>
    <row r="13" spans="1:6" x14ac:dyDescent="0.2">
      <c r="B13" s="6" t="s">
        <v>18</v>
      </c>
      <c r="C13" s="35" t="s">
        <v>152</v>
      </c>
      <c r="D13" s="6" t="s">
        <v>19</v>
      </c>
      <c r="E13" s="32">
        <f>E12+F13</f>
        <v>1462.7127840856481</v>
      </c>
      <c r="F13" s="21">
        <v>1.3888888888888888E-2</v>
      </c>
    </row>
    <row r="14" spans="1:6" x14ac:dyDescent="0.2">
      <c r="A14" s="6" t="s">
        <v>22</v>
      </c>
      <c r="B14" s="6" t="s">
        <v>9</v>
      </c>
      <c r="C14" s="35" t="s">
        <v>122</v>
      </c>
      <c r="D14" s="6" t="s">
        <v>10</v>
      </c>
      <c r="E14" s="32">
        <f>E12+F14</f>
        <v>1462.7058396412035</v>
      </c>
      <c r="F14" s="21">
        <v>6.9444444444444441E-3</v>
      </c>
    </row>
    <row r="15" spans="1:6" s="6" customFormat="1" x14ac:dyDescent="0.2">
      <c r="B15" s="6" t="s">
        <v>173</v>
      </c>
      <c r="C15" s="34" t="s">
        <v>123</v>
      </c>
      <c r="D15" s="6" t="s">
        <v>172</v>
      </c>
      <c r="E15" s="21"/>
      <c r="F15" s="21"/>
    </row>
    <row r="16" spans="1:6" x14ac:dyDescent="0.2">
      <c r="B16" s="6" t="s">
        <v>197</v>
      </c>
      <c r="C16" s="34" t="s">
        <v>124</v>
      </c>
      <c r="D16" s="6" t="s">
        <v>198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D81B-CC05-284B-AFFC-89CD088CFCEE}">
  <dimension ref="A1:E10"/>
  <sheetViews>
    <sheetView workbookViewId="0">
      <selection activeCell="D23" sqref="D23"/>
    </sheetView>
  </sheetViews>
  <sheetFormatPr baseColWidth="10" defaultColWidth="25.83203125" defaultRowHeight="16" x14ac:dyDescent="0.2"/>
  <cols>
    <col min="1" max="1" width="25.83203125" style="5"/>
    <col min="2" max="2" width="55.83203125" style="5" customWidth="1"/>
    <col min="3" max="3" width="31.1640625" style="5" customWidth="1"/>
    <col min="4" max="4" width="63.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21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199</v>
      </c>
      <c r="C2" s="8" t="s">
        <v>125</v>
      </c>
      <c r="D2" s="10" t="s">
        <v>200</v>
      </c>
      <c r="E2" s="3"/>
    </row>
    <row r="3" spans="1:5" ht="44" x14ac:dyDescent="0.2">
      <c r="A3" s="5" t="s">
        <v>22</v>
      </c>
      <c r="B3" s="17" t="s">
        <v>165</v>
      </c>
      <c r="C3" s="8" t="s">
        <v>32</v>
      </c>
      <c r="D3" s="24" t="s">
        <v>166</v>
      </c>
      <c r="E3" s="1"/>
    </row>
    <row r="4" spans="1:5" ht="22" x14ac:dyDescent="0.2">
      <c r="B4" s="9" t="s">
        <v>3</v>
      </c>
      <c r="C4" s="8" t="s">
        <v>126</v>
      </c>
      <c r="D4" s="10" t="s">
        <v>4</v>
      </c>
      <c r="E4" s="1"/>
    </row>
    <row r="5" spans="1:5" ht="44" x14ac:dyDescent="0.2">
      <c r="A5" s="5" t="s">
        <v>57</v>
      </c>
      <c r="B5" s="9" t="s">
        <v>163</v>
      </c>
      <c r="C5" s="28" t="s">
        <v>162</v>
      </c>
      <c r="D5" s="10" t="s">
        <v>164</v>
      </c>
      <c r="E5" s="3"/>
    </row>
    <row r="6" spans="1:5" ht="22" x14ac:dyDescent="0.2">
      <c r="B6" s="9" t="s">
        <v>59</v>
      </c>
      <c r="C6" s="28" t="s">
        <v>128</v>
      </c>
      <c r="D6" s="10" t="s">
        <v>127</v>
      </c>
      <c r="E6" s="4"/>
    </row>
    <row r="7" spans="1:5" x14ac:dyDescent="0.2">
      <c r="D7" s="1"/>
      <c r="E7" s="1"/>
    </row>
    <row r="8" spans="1:5" x14ac:dyDescent="0.2">
      <c r="D8" s="1"/>
      <c r="E8" s="3"/>
    </row>
    <row r="9" spans="1:5" x14ac:dyDescent="0.2">
      <c r="D9" s="1"/>
      <c r="E9" s="3"/>
    </row>
    <row r="10" spans="1:5" x14ac:dyDescent="0.2">
      <c r="D10" s="1"/>
      <c r="E10" s="3"/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6 a 9 a 3 d 4 - f 9 8 e - 4 0 5 0 - 9 1 3 a - f d 5 5 4 c b 3 7 0 b 4 "   x m l n s = " h t t p : / / s c h e m a s . m i c r o s o f t . c o m / D a t a M a s h u p " > A A A A A C 0 E A A B Q S w M E F A A A C A g A 4 X j p V m v J L G O l A A A A 9 g A A A B I A A A B D b 2 5 m a W c v U G F j a 2 F n Z S 5 4 b W y F j 8 0 K g k A c x F 9 F 9 u 5 + G J T I 3 5 X w m h A E 0 X X R T Z d 0 j d 2 1 9 d 0 6 9 E i 9 Q k Z Z 3 T r O z G 9 g 5 n 6 9 Q T Z 2 b X C R x q p e p 4 h h i g K p y 7 5 S u k 7 R 4 I 5 h j D I O W 1 G e R C 2 D C d Y 2 G a 1 K U e P c O S H E e 4 / 9 A v e m J h G l j B y K z a 5 s Z C d C p a 0 T u p T o 0 6 r + t x C H / W s M j z B j M W b L F a Z A Z h M K p b 9 A N O 1 9 p j 8 m 5 E P r B i P 5 0 Y T 5 G s g s g b w / 8 A d Q S w M E F A A A C A g A 4 X j p V o v 0 t 5 B 6 A Q A A l A I A A B M A A A B G b 3 J t d W x h c y 9 T Z W N 0 a W 9 u M S 5 t j Z H P S g M x E M b v C / s O I V 6 6 E L v + w 4 v 0 U N q K R R B h K x 5 K K e n u 2 I Z m k 2 U y k U r p A + l r 9 M X M u k u r 6 M F c M p l v + O Y 3 E w c 5 K W t Y 1 t z n N 3 E U R 2 4 l E Q o 2 B J J K O 9 Z j G i i O W D i Z 9 Z h D y I w 2 O e j u s 8 X 1 w t p 1 5 1 Z p 6 A 6 s I T D k O j x 9 c o A u X a A 3 d i k 9 r R R g O r S 5 L 2 s 9 X X p V w M X Z x W U K t U 0 6 J m U A p U J w 3 Y 1 2 G 5 4 I Z r z W g h F 6 S E T T u 8 W Z Z y s A C g g N y 3 Y 6 J i h 7 v F W 5 u F e m 6 P G v I j 7 b T Y e S 5 K x 1 O O E j c 0 r 7 D w L H K r S l d z z 4 T O Q i w D + G t y W 4 A 1 k E 9 M 6 P Z o J N W 7 m v d Z Z L L d H 1 a r R Z c n C e v F X A S l u o F 7 V / P 9 p O U B r 3 Y r E c W O 1 L U 1 e 5 z h 8 c Y r v l I 5 I V c M H G h q 6 v u n X p T r A t v w O P M C + g + i 2 V y v w W d k e o v q e w U 5 Z b b Y 0 J g f N V h a r c v 8 O 3 y T P Q 4 f M b v p r t 5 y T i y B V 2 X E m k O m q Y H u Q r E M E h w T K 1 N J J C F F J t r o + o X g H 4 L o k j Z f 4 D d v M J U E s D B B Q A A A g I A O F 4 6 V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4 X j p V m v J L G O l A A A A 9 g A A A B I A A A A A A A A A A A A A A K Q B A A A A A E N v b m Z p Z y 9 Q Y W N r Y W d l L n h t b F B L A Q I U A x Q A A A g I A O F 4 6 V a L 9 L e Q e g E A A J Q C A A A T A A A A A A A A A A A A A A C k A d U A A A B G b 3 J t d W x h c y 9 T Z W N 0 a W 9 u M S 5 t U E s B A h Q D F A A A C A g A 4 X j p V g / K 6 a u k A A A A 6 Q A A A B M A A A A A A A A A A A A A A K Q B g A I A A F t D b 2 5 0 Z W 5 0 X 1 R 5 c G V z X S 5 4 b W x Q S w U G A A A A A A M A A w D C A A A A V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w w A A A A A A A C x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E Z X R h a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l d G F p b H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U X V l c n l J R C I g V m F s d W U 9 I n N l M z B l Y W I 5 M S 0 2 M m M 2 L T R i N z U t Y m V h Y y 0 2 M j A w M m N l N G Y 3 N j c i I C 8 + P E V u d H J 5 I F R 5 c G U 9 I k Z p b G x M Y X N 0 V X B k Y X R l Z C I g V m F s d W U 9 I m Q y M D I z L T A 3 L T A 5 V D E 5 O j A 3 O j A z L j g z N T Y z O T B a I i A v P j x F b n R y e S B U e X B l P S J G a W x s R X J y b 3 J D b 3 V u d C I g V m F s d W U 9 I m w w I i A v P j x F b n R y e S B U e X B l P S J G a W x s Q 2 9 s d W 1 u V H l w Z X M i I F Z h b H V l P S J z Q X d B Q U F B Q T 0 i I C 8 + P E V u d H J 5 I F R 5 c G U 9 I k Z p b G x F c n J v c k N v Z G U i I F Z h b H V l P S J z V W 5 r b m 9 3 b i I g L z 4 8 R W 5 0 c n k g V H l w Z T 0 i R m l s b E N v b H V t b k 5 h b W V z I i B W Y W x 1 Z T 0 i c 1 s m c X V v d D t F d G F w Z S Z x d W 9 0 O y w m c X V v d D t E Z X B h c n Q m c X V v d D s s J n F 1 b 3 Q 7 S G V 1 c m V f T m F 2 Z X R 0 Z S Z x d W 9 0 O y w m c X V v d D t I Z X V y Z S B T a W d u Y X R 1 c m U m c X V v d D s s J n F 1 b 3 Q 7 S G V 1 c m V B c n J p d m V l J n F 1 b 3 Q 7 X S I g L z 4 8 R W 5 0 c n k g V H l w Z T 0 i R m l s b E N v d W 5 0 I i B W Y W x 1 Z T 0 i b D E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d G F p b H M v Q X V 0 b 1 J l b W 9 2 Z W R D b 2 x 1 b W 5 z M S 5 7 R X R h c G U s M H 0 m c X V v d D s s J n F 1 b 3 Q 7 U 2 V j d G l v b j E v R G V 0 Y W l s c y 9 B d X R v U m V t b 3 Z l Z E N v b H V t b n M x L n t E Z X B h c n Q s M X 0 m c X V v d D s s J n F 1 b 3 Q 7 U 2 V j d G l v b j E v R G V 0 Y W l s c y 9 B d X R v U m V t b 3 Z l Z E N v b H V t b n M x L n t I Z X V y Z V 9 O Y X Z l d H R l L D J 9 J n F 1 b 3 Q 7 L C Z x d W 9 0 O 1 N l Y 3 R p b 2 4 x L 0 R l d G F p b H M v Q X V 0 b 1 J l b W 9 2 Z W R D b 2 x 1 b W 5 z M S 5 7 S G V 1 c m U g U 2 l n b m F 0 d X J l L D N 9 J n F 1 b 3 Q 7 L C Z x d W 9 0 O 1 N l Y 3 R p b 2 4 x L 0 R l d G F p b H M v Q X V 0 b 1 J l b W 9 2 Z W R D b 2 x 1 b W 5 z M S 5 7 S G V 1 c m V B c n J p d m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l d G F p b H M v Q X V 0 b 1 J l b W 9 2 Z W R D b 2 x 1 b W 5 z M S 5 7 R X R h c G U s M H 0 m c X V v d D s s J n F 1 b 3 Q 7 U 2 V j d G l v b j E v R G V 0 Y W l s c y 9 B d X R v U m V t b 3 Z l Z E N v b H V t b n M x L n t E Z X B h c n Q s M X 0 m c X V v d D s s J n F 1 b 3 Q 7 U 2 V j d G l v b j E v R G V 0 Y W l s c y 9 B d X R v U m V t b 3 Z l Z E N v b H V t b n M x L n t I Z X V y Z V 9 O Y X Z l d H R l L D J 9 J n F 1 b 3 Q 7 L C Z x d W 9 0 O 1 N l Y 3 R p b 2 4 x L 0 R l d G F p b H M v Q X V 0 b 1 J l b W 9 2 Z W R D b 2 x 1 b W 5 z M S 5 7 S G V 1 c m U g U 2 l n b m F 0 d X J l L D N 9 J n F 1 b 3 Q 7 L C Z x d W 9 0 O 1 N l Y 3 R p b 2 4 x L 0 R l d G F p b H M v Q X V 0 b 1 J l b W 9 2 Z W R D b 2 x 1 b W 5 z M S 5 7 S G V 1 c m V B c n J p d m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X R h a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R G V 0 Y W l s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Q X V 0 c m V z J T I w Y 2 9 s b 2 5 u Z X M l M j B z d X B w c m l t J U M z J U E 5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R / P u D 2 F 7 p e z A N B g k q h k i G 9 w 0 B A Q E F A A S C A g B T Q x + i W N w P T G o z K N E l L O 0 L w p h x 4 5 t J t y h 9 6 m 5 k o B 1 m v n O m z Q x Z g i c J D g 3 0 5 M r d p p A b 9 V p F B / j / U g g V v 2 V q r m V C i 3 I R o E 0 g Z q D w Z 6 s + o 6 r Q Z D y p Z 7 9 h e s X d V r C 2 N 0 b L C j 1 D e W F j X s U A p l 1 N J V H + v c V m x u 0 r 5 F t n i R T N v g 6 R 2 w J b n Q z A z B a z X / x M O F Y t n + X m Z 0 k + S 9 1 O d G 1 O l T B W w 3 I m v P Z z 6 W e a y E X w C U m 8 L o L x W r z X D g l p E 3 p f j e W T x q l r S 2 g 3 t g / 2 Z z W I K 7 L Z B R 7 h E O u / P A D b l 5 L T Y 8 N x u T / k A q / P Z w u / M u r S j o 0 Q 1 g i R B h L X 6 c 8 k B 8 0 2 s C w n 7 O 1 O I O Z Y T 4 y f o u c g b d A s k J A 3 S q h I 8 p d X x r 3 B O A V C Q W + e T + g 5 P F 1 4 M y / F U 7 q p 3 i M 4 W 1 h q u 6 c p 4 K V F Q c C g d Q j G W 1 p p Z l W y D s l Y K B A 4 z h N G g 9 i 3 H g N L m B / w l v 2 T T h / F U 4 p d t 8 g 8 I z h i 6 1 J e 8 N W 7 f z L i w 1 F k 7 h 9 H e M m K g s c H + d i A 0 o 6 P d z d j X + o g p W f 5 O z U / / b F R g n l B 5 2 H R K k 5 L D l 0 6 w I z Q E 8 N 2 m a O 9 4 T 4 M L q W 5 N c f O 0 M V E B O M g 7 L e l Q e W 0 + f B l W l 0 S E p b 0 L 1 s y S s A 3 h M l R R A x v a S y + V B p J u M 8 F c + 3 U Z Z 5 J g w Y / 2 O N N x f S c r m Z M f G 1 0 d R 4 / s n C I J B 2 E S y B 2 B h X 0 l L 6 n t 5 2 x D 4 2 M W N r 1 C 2 p a 0 j B 8 B g k q h k i G 9 w 0 B B w E w H Q Y J Y I Z I A W U D B A E q B B B G Y D b u t c P I t y I b Z j q P y H L K g F D 2 8 v 8 t K k v 3 G v X y s T L k U 1 C 8 P h + Z d E f 9 T T Y J v j 2 i f i F b H r V x Y K 9 m E Z F Y c t u s d W 3 h l t U a + I m S 5 P d 4 q J 6 0 8 Q s p z R W w I 0 B Y l W f b r Z H c 3 f G h E s m B S Q = = < / D a t a M a s h u p > 
</file>

<file path=customXml/itemProps1.xml><?xml version="1.0" encoding="utf-8"?>
<ds:datastoreItem xmlns:ds="http://schemas.openxmlformats.org/officeDocument/2006/customXml" ds:itemID="{36BCBECD-F4CD-4B9D-9196-F3C5720774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8</vt:i4>
      </vt:variant>
    </vt:vector>
  </HeadingPairs>
  <TitlesOfParts>
    <vt:vector size="19" baseType="lpstr">
      <vt:lpstr>DIM_AV</vt:lpstr>
      <vt:lpstr>LUN_AV</vt:lpstr>
      <vt:lpstr>MAR</vt:lpstr>
      <vt:lpstr>MER</vt:lpstr>
      <vt:lpstr>JEU</vt:lpstr>
      <vt:lpstr>VEN</vt:lpstr>
      <vt:lpstr>SAM</vt:lpstr>
      <vt:lpstr>DIM</vt:lpstr>
      <vt:lpstr>LUN_AP</vt:lpstr>
      <vt:lpstr>Navettes</vt:lpstr>
      <vt:lpstr>VEN_Senneterre_Annule</vt:lpstr>
      <vt:lpstr>DIM!_Hlk482871934</vt:lpstr>
      <vt:lpstr>JEU!_Hlk482871934</vt:lpstr>
      <vt:lpstr>LUN_AV!_Hlk482871934</vt:lpstr>
      <vt:lpstr>MAR!_Hlk482871934</vt:lpstr>
      <vt:lpstr>MER!_Hlk482871934</vt:lpstr>
      <vt:lpstr>SAM!_Hlk482871934</vt:lpstr>
      <vt:lpstr>VEN!_Hlk482871934</vt:lpstr>
      <vt:lpstr>VEN_Senneterre_Annule!_Hlk482871934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2024-01-06T16:00:46Z</dcterms:modified>
</cp:coreProperties>
</file>