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10BB5FA1-9059-944D-8204-DF66FBB05144}" xr6:coauthVersionLast="47" xr6:coauthVersionMax="47" xr10:uidLastSave="{00000000-0000-0000-0000-000000000000}"/>
  <bookViews>
    <workbookView xWindow="64160" yWindow="560" windowWidth="38160" windowHeight="19860" tabRatio="758" activeTab="9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1" i="33" l="1"/>
  <c r="G41" i="33"/>
  <c r="F41" i="33"/>
  <c r="F10" i="33"/>
  <c r="A10" i="33"/>
  <c r="G10" i="33"/>
  <c r="A13" i="34"/>
  <c r="F26" i="34"/>
  <c r="G26" i="34"/>
  <c r="E26" i="34"/>
  <c r="F36" i="34"/>
  <c r="G36" i="34"/>
  <c r="F37" i="34"/>
  <c r="G37" i="34"/>
  <c r="F38" i="34"/>
  <c r="G38" i="34"/>
  <c r="F39" i="34"/>
  <c r="G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G3" i="35"/>
  <c r="F4" i="35"/>
  <c r="G4" i="35"/>
  <c r="F5" i="35"/>
  <c r="G5" i="35"/>
  <c r="F6" i="35"/>
  <c r="G6" i="35"/>
  <c r="F7" i="35"/>
  <c r="G7" i="35"/>
  <c r="F8" i="35"/>
  <c r="G8" i="35"/>
  <c r="F9" i="35"/>
  <c r="G9" i="35"/>
  <c r="F10" i="35"/>
  <c r="G10" i="35"/>
  <c r="F11" i="35"/>
  <c r="G11" i="35"/>
  <c r="F12" i="35"/>
  <c r="G12" i="35"/>
  <c r="F13" i="35"/>
  <c r="G13" i="35"/>
  <c r="F14" i="35"/>
  <c r="G14" i="35"/>
  <c r="F15" i="35"/>
  <c r="G15" i="35"/>
  <c r="F16" i="35"/>
  <c r="G16" i="35"/>
  <c r="F17" i="35"/>
  <c r="G17" i="35"/>
  <c r="F18" i="35"/>
  <c r="G18" i="35"/>
  <c r="F19" i="35"/>
  <c r="G19" i="35"/>
  <c r="F20" i="35"/>
  <c r="G20" i="35"/>
  <c r="F21" i="35"/>
  <c r="G21" i="35"/>
  <c r="F22" i="35"/>
  <c r="G22" i="35"/>
  <c r="F23" i="35"/>
  <c r="G23" i="35"/>
  <c r="F24" i="35"/>
  <c r="G24" i="35"/>
  <c r="F25" i="35"/>
  <c r="G25" i="35"/>
  <c r="F26" i="35"/>
  <c r="G26" i="35"/>
  <c r="F27" i="35"/>
  <c r="G27" i="35"/>
  <c r="B2" i="23"/>
  <c r="G31" i="29"/>
  <c r="F31" i="29"/>
  <c r="G30" i="29"/>
  <c r="F30" i="29"/>
  <c r="G29" i="29"/>
  <c r="F29" i="29"/>
  <c r="G28" i="29"/>
  <c r="F28" i="29"/>
  <c r="G27" i="29"/>
  <c r="F27" i="29"/>
  <c r="G26" i="29"/>
  <c r="F26" i="29"/>
  <c r="G25" i="29"/>
  <c r="F25" i="29"/>
  <c r="G24" i="29"/>
  <c r="F24" i="29"/>
  <c r="G23" i="29"/>
  <c r="F23" i="29"/>
  <c r="G22" i="29"/>
  <c r="F22" i="29"/>
  <c r="G21" i="29"/>
  <c r="F21" i="29"/>
  <c r="G20" i="29"/>
  <c r="F20" i="29"/>
  <c r="G19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1" i="29"/>
  <c r="F11" i="29"/>
  <c r="G10" i="29"/>
  <c r="F10" i="29"/>
  <c r="G9" i="29"/>
  <c r="F9" i="29"/>
  <c r="G8" i="29"/>
  <c r="F8" i="29"/>
  <c r="G7" i="29"/>
  <c r="F7" i="29"/>
  <c r="G6" i="29"/>
  <c r="F6" i="29"/>
  <c r="G5" i="29"/>
  <c r="F5" i="29"/>
  <c r="G4" i="29"/>
  <c r="F4" i="29"/>
  <c r="G3" i="29"/>
  <c r="F3" i="29"/>
  <c r="G2" i="29"/>
  <c r="F2" i="29"/>
  <c r="G2" i="35"/>
  <c r="F2" i="35"/>
  <c r="G35" i="34"/>
  <c r="F35" i="34"/>
  <c r="G34" i="34"/>
  <c r="F34" i="34"/>
  <c r="G33" i="34"/>
  <c r="F33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8" i="34"/>
  <c r="F8" i="34"/>
  <c r="G7" i="34"/>
  <c r="F7" i="34"/>
  <c r="G6" i="34"/>
  <c r="F6" i="34"/>
  <c r="G5" i="34"/>
  <c r="F5" i="34"/>
  <c r="G4" i="34"/>
  <c r="F4" i="34"/>
  <c r="G3" i="34"/>
  <c r="F3" i="34"/>
  <c r="G2" i="34"/>
  <c r="F2" i="34"/>
  <c r="G35" i="33"/>
  <c r="F35" i="33"/>
  <c r="G34" i="33"/>
  <c r="F34" i="33"/>
  <c r="G33" i="33"/>
  <c r="F33" i="33"/>
  <c r="G32" i="33"/>
  <c r="F32" i="33"/>
  <c r="G31" i="33"/>
  <c r="F31" i="33"/>
  <c r="G30" i="33"/>
  <c r="F30" i="33"/>
  <c r="G29" i="33"/>
  <c r="F29" i="33"/>
  <c r="G28" i="33"/>
  <c r="F28" i="33"/>
  <c r="G27" i="33"/>
  <c r="F27" i="33"/>
  <c r="G26" i="33"/>
  <c r="F26" i="33"/>
  <c r="G25" i="33"/>
  <c r="F25" i="33"/>
  <c r="G24" i="33"/>
  <c r="F24" i="33"/>
  <c r="G23" i="33"/>
  <c r="F23" i="33"/>
  <c r="G22" i="33"/>
  <c r="F22" i="33"/>
  <c r="G21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G11" i="33"/>
  <c r="F11" i="33"/>
  <c r="G9" i="33"/>
  <c r="F9" i="33"/>
  <c r="G8" i="33"/>
  <c r="F8" i="33"/>
  <c r="G7" i="33"/>
  <c r="F7" i="33"/>
  <c r="G6" i="33"/>
  <c r="F6" i="33"/>
  <c r="G5" i="33"/>
  <c r="F5" i="33"/>
  <c r="G4" i="33"/>
  <c r="F4" i="33"/>
  <c r="G3" i="33"/>
  <c r="F3" i="33"/>
  <c r="G2" i="33"/>
  <c r="F2" i="33"/>
  <c r="A22" i="31"/>
  <c r="A32" i="31"/>
  <c r="G32" i="31"/>
  <c r="F32" i="31"/>
  <c r="A19" i="31"/>
  <c r="A21" i="31"/>
  <c r="G22" i="31"/>
  <c r="F22" i="31"/>
  <c r="F30" i="31"/>
  <c r="A23" i="31"/>
  <c r="A24" i="31"/>
  <c r="A26" i="31"/>
  <c r="A27" i="31"/>
  <c r="A28" i="31"/>
  <c r="A30" i="31"/>
  <c r="A31" i="31"/>
  <c r="A33" i="31"/>
  <c r="A35" i="31"/>
  <c r="A34" i="31"/>
  <c r="A29" i="31"/>
  <c r="A25" i="31"/>
  <c r="A2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G17" i="31"/>
  <c r="F17" i="31"/>
  <c r="G16" i="31"/>
  <c r="F16" i="31"/>
  <c r="G15" i="31"/>
  <c r="F15" i="31"/>
  <c r="G14" i="31"/>
  <c r="F14" i="31"/>
  <c r="G13" i="31"/>
  <c r="F13" i="31"/>
  <c r="G12" i="31"/>
  <c r="F12" i="31"/>
  <c r="G11" i="31"/>
  <c r="F11" i="31"/>
  <c r="G10" i="31"/>
  <c r="F10" i="31"/>
  <c r="G9" i="31"/>
  <c r="F9" i="31"/>
  <c r="G8" i="31"/>
  <c r="F8" i="31"/>
  <c r="G7" i="31"/>
  <c r="F7" i="31"/>
  <c r="G6" i="31"/>
  <c r="F6" i="31"/>
  <c r="G5" i="31"/>
  <c r="F5" i="31"/>
  <c r="G4" i="31"/>
  <c r="F4" i="31"/>
  <c r="G3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/>
  <c r="G18" i="30"/>
  <c r="F18" i="30"/>
  <c r="G17" i="30"/>
  <c r="F17" i="30"/>
  <c r="G16" i="30"/>
  <c r="F16" i="30"/>
  <c r="G15" i="30"/>
  <c r="F15" i="30"/>
  <c r="G14" i="30"/>
  <c r="F14" i="30"/>
  <c r="G13" i="30"/>
  <c r="F13" i="30"/>
  <c r="G12" i="30"/>
  <c r="F12" i="30"/>
  <c r="G11" i="30"/>
  <c r="F11" i="30"/>
  <c r="G10" i="30"/>
  <c r="F10" i="30"/>
  <c r="G9" i="30"/>
  <c r="F9" i="30"/>
  <c r="G8" i="30"/>
  <c r="F8" i="30"/>
  <c r="G7" i="30"/>
  <c r="F7" i="30"/>
  <c r="G6" i="30"/>
  <c r="F6" i="30"/>
  <c r="G5" i="30"/>
  <c r="F5" i="30"/>
  <c r="G4" i="30"/>
  <c r="F4" i="30"/>
  <c r="G3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G3" i="22"/>
  <c r="F4" i="22"/>
  <c r="G4" i="22"/>
  <c r="F5" i="22"/>
  <c r="G5" i="22"/>
  <c r="F6" i="22"/>
  <c r="G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F46" i="22"/>
  <c r="G46" i="22"/>
  <c r="F47" i="22"/>
  <c r="G47" i="22"/>
  <c r="F48" i="22"/>
  <c r="G48" i="22"/>
  <c r="F49" i="22"/>
  <c r="G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F13" i="20"/>
  <c r="F14" i="20"/>
  <c r="F15" i="20"/>
  <c r="F11" i="20"/>
  <c r="S6" i="21"/>
  <c r="E25" i="29"/>
  <c r="E19" i="29"/>
  <c r="E7" i="29"/>
  <c r="J7" i="21"/>
  <c r="P7" i="21"/>
  <c r="G7" i="21"/>
  <c r="P6" i="21"/>
  <c r="G6" i="21"/>
  <c r="P5" i="21"/>
  <c r="G5" i="21"/>
  <c r="G4" i="21"/>
  <c r="P8" i="21"/>
  <c r="O8" i="21"/>
  <c r="N8" i="21"/>
  <c r="G8" i="21"/>
  <c r="P3" i="21"/>
  <c r="N3" i="21" s="1"/>
  <c r="G3" i="21" s="1"/>
  <c r="P2" i="21"/>
  <c r="N2" i="21"/>
  <c r="G2" i="21"/>
  <c r="AI4" i="21"/>
  <c r="AH4" i="21"/>
  <c r="AI5" i="21"/>
  <c r="AG7" i="21"/>
  <c r="AG4" i="21"/>
  <c r="D8" i="21"/>
  <c r="D7" i="21"/>
  <c r="D6" i="21"/>
  <c r="D5" i="21"/>
  <c r="D4" i="21"/>
  <c r="D3" i="21"/>
  <c r="S3" i="21"/>
  <c r="S2" i="21"/>
  <c r="S7" i="21"/>
  <c r="S8" i="21"/>
  <c r="S5" i="21"/>
  <c r="O2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AA8" i="21"/>
  <c r="AG5" i="21"/>
  <c r="AH2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5" i="21"/>
  <c r="N6" i="21"/>
  <c r="N7" i="21"/>
</calcChain>
</file>

<file path=xl/sharedStrings.xml><?xml version="1.0" encoding="utf-8"?>
<sst xmlns="http://schemas.openxmlformats.org/spreadsheetml/2006/main" count="1199" uniqueCount="615">
  <si>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</si>
  <si>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</si>
  <si>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</si>
  <si>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</si>
  <si>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</si>
  <si>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</si>
  <si>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</si>
  <si>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</si>
  <si>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</si>
  <si>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</si>
  <si>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</si>
  <si>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</si>
  <si>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</si>
  <si>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</si>
  <si>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</si>
  <si>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</si>
  <si>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</si>
  <si>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</si>
  <si>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</si>
  <si>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</si>
  <si>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</si>
  <si>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</si>
  <si>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</si>
  <si>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</si>
  <si>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</si>
  <si>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</si>
  <si>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</si>
  <si>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</si>
  <si>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</si>
  <si>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</si>
  <si>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</si>
  <si>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</si>
  <si>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</si>
  <si>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</si>
  <si>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</si>
  <si>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</si>
  <si>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</si>
  <si>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</si>
  <si>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</si>
  <si>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</si>
  <si>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</si>
  <si>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</si>
  <si>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</si>
  <si>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</si>
  <si>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</si>
  <si>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</si>
  <si>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</si>
  <si>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</si>
  <si>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</si>
  <si>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</si>
  <si>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</si>
  <si>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</si>
  <si>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</si>
  <si>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</si>
  <si>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</si>
  <si>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</si>
  <si>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</si>
  <si>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</si>
  <si>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</si>
  <si>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</si>
  <si>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</si>
  <si>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</si>
  <si>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</si>
  <si>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</si>
  <si>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</si>
  <si>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</si>
  <si>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</si>
  <si>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</si>
  <si>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</si>
  <si>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</si>
  <si>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</si>
  <si>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</si>
  <si>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</si>
  <si>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</si>
  <si>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</si>
  <si>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</si>
  <si>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</si>
  <si>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</si>
  <si>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</si>
  <si>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</si>
  <si>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</si>
  <si>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</si>
  <si>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</si>
  <si>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</si>
  <si>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</si>
  <si>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</si>
  <si>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</si>
  <si>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</si>
  <si>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</si>
  <si>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</si>
  <si>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</si>
  <si>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</si>
  <si>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</si>
  <si>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</si>
  <si>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</si>
  <si>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</si>
  <si>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</si>
  <si>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</si>
  <si>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</si>
  <si>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</si>
  <si>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</si>
  <si>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</si>
  <si>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</si>
  <si>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</si>
  <si>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</si>
  <si>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</si>
  <si>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</si>
  <si>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</si>
  <si>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</si>
  <si>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</si>
  <si>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</si>
  <si>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</si>
  <si>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</si>
  <si>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</si>
  <si>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</si>
  <si>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</si>
  <si>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</si>
  <si>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</si>
  <si>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</si>
  <si>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</si>
  <si>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</si>
  <si>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</si>
  <si>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</si>
  <si>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</si>
  <si>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</si>
  <si>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</si>
  <si>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</si>
  <si>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</si>
  <si>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</si>
  <si>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</si>
  <si>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</si>
  <si>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</si>
  <si>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</si>
  <si>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</si>
  <si>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</si>
  <si>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</si>
  <si>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</si>
  <si>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</si>
  <si>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</si>
  <si>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</si>
  <si>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</si>
  <si>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</si>
  <si>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</si>
  <si>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</si>
  <si>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</si>
  <si>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</si>
  <si>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</si>
  <si>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</si>
  <si>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</si>
  <si>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</si>
  <si>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</si>
  <si>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</si>
  <si>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</si>
  <si>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</si>
  <si>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</si>
  <si>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</si>
  <si>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</si>
  <si>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</si>
  <si>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</si>
  <si>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</si>
  <si>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</si>
  <si>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</si>
  <si>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</si>
  <si>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</si>
  <si>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</si>
  <si>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</si>
  <si>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</si>
  <si>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</si>
  <si>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</si>
  <si>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</si>
  <si>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</si>
  <si>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</si>
  <si>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</si>
  <si>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</si>
  <si>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</si>
  <si>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</si>
  <si>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</si>
  <si>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</si>
  <si>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</si>
  <si>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</si>
  <si>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</si>
  <si>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</si>
  <si>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</si>
  <si>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</si>
  <si>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</si>
  <si>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</si>
  <si>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</si>
  <si>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</si>
  <si>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</si>
  <si>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</si>
  <si>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</si>
  <si>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</si>
  <si>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</si>
  <si>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</si>
  <si>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</si>
  <si>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</si>
  <si>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</si>
  <si>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</si>
  <si>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</si>
  <si>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</si>
  <si>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</si>
  <si>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</si>
  <si>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</si>
  <si>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</si>
  <si>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</si>
  <si>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</si>
  <si>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</si>
  <si>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</si>
  <si>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</si>
  <si>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</si>
  <si>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</si>
  <si>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</si>
  <si>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</si>
  <si>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</si>
  <si>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</si>
  <si>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</si>
  <si>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</si>
  <si>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</si>
  <si>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</si>
  <si>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</si>
  <si>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</si>
  <si>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</si>
  <si>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</si>
  <si>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</si>
  <si>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</si>
  <si>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6 - Circuit Urbain</t>
  </si>
  <si>
    <t>Étape 7 - Senneterre</t>
  </si>
  <si>
    <t xml:space="preserve">Stage 1 - Rouyn-Noranda </t>
  </si>
  <si>
    <t>Stage 2 - Amos</t>
  </si>
  <si>
    <t>Stage 5 - Senneterre Loop</t>
  </si>
  <si>
    <t>Stage 6 - Urban Circuit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</si>
  <si>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</si>
  <si>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</si>
  <si>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</si>
  <si>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</si>
  <si>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</si>
  <si>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</si>
  <si>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</si>
  <si>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</si>
  <si>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</si>
  <si>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</si>
  <si>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</si>
  <si>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</si>
  <si>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</si>
  <si>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</si>
  <si>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</si>
  <si>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</si>
  <si>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</si>
  <si>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</si>
  <si>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</si>
  <si>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</si>
  <si>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</si>
  <si>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</si>
  <si>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</si>
  <si>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</si>
  <si>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</si>
  <si>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</si>
  <si>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</si>
  <si>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</si>
  <si>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</si>
  <si>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</si>
  <si>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</si>
  <si>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</si>
  <si>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</si>
  <si>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</si>
  <si>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</si>
  <si>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</si>
  <si>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</si>
  <si>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</si>
  <si>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</si>
  <si>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</si>
  <si>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</si>
  <si>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</si>
  <si>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</si>
  <si>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</si>
  <si>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</si>
  <si>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</si>
  <si>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</si>
  <si>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</si>
  <si>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</si>
  <si>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</si>
  <si>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</si>
  <si>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</si>
  <si>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</si>
  <si>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</si>
  <si>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</si>
  <si>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</si>
  <si>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</si>
  <si>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</si>
  <si>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</si>
  <si>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</si>
  <si>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</si>
  <si>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</si>
  <si>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</si>
  <si>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</si>
  <si>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</si>
  <si>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</si>
  <si>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</si>
  <si>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</si>
  <si>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</si>
  <si>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</si>
  <si>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</si>
  <si>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</si>
  <si>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</si>
  <si>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</si>
  <si>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</si>
  <si>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</si>
  <si>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</si>
  <si>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</si>
  <si>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</si>
  <si>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</si>
  <si>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</si>
  <si>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</si>
  <si>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</si>
  <si>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</si>
  <si>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</si>
  <si>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</si>
  <si>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</si>
  <si>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</si>
  <si>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</si>
  <si>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</si>
  <si>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</si>
  <si>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</si>
  <si>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</si>
  <si>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</si>
  <si>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</si>
  <si>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</si>
  <si>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</si>
  <si>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</si>
  <si>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</si>
  <si>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</si>
  <si>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</si>
  <si>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</si>
  <si>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</si>
  <si>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</si>
  <si>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</si>
  <si>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</si>
  <si>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Entrée sur le circuit d’arrivée&lt;br/&gt;1er avenue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</si>
  <si>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</si>
  <si>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</si>
  <si>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</si>
  <si>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</si>
  <si>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</si>
  <si>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</si>
  <si>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</si>
  <si>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</si>
  <si>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</si>
  <si>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</si>
  <si>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</si>
  <si>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</si>
  <si>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</si>
  <si>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</si>
  <si>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</si>
  <si>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</si>
  <si>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</si>
  <si>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</si>
  <si>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</si>
  <si>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</si>
  <si>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</si>
  <si>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</si>
  <si>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</si>
  <si>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</si>
  <si>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</si>
  <si>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</si>
  <si>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</si>
  <si>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</si>
  <si>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</si>
  <si>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</si>
  <si>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</si>
  <si>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</si>
  <si>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</si>
  <si>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</si>
  <si>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</si>
  <si>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</si>
  <si>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</si>
  <si>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</si>
  <si>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</si>
  <si>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</si>
  <si>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</si>
  <si>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</si>
  <si>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</si>
  <si>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</si>
  <si>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</si>
  <si>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</si>
  <si>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</si>
  <si>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</si>
  <si>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</si>
  <si>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</si>
  <si>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</si>
  <si>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</si>
  <si>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</si>
  <si>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</si>
  <si>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</si>
  <si>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</si>
  <si>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</si>
  <si>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</si>
  <si>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</si>
  <si>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</si>
  <si>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</si>
  <si>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</si>
  <si>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</si>
  <si>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</si>
  <si>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</si>
  <si>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</si>
  <si>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</si>
  <si>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</si>
  <si>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</si>
  <si>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</si>
  <si>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</si>
  <si>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</si>
  <si>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</si>
  <si>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</si>
  <si>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</si>
  <si>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</si>
  <si>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</si>
  <si>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</si>
  <si>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</si>
  <si>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</si>
  <si>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</si>
  <si>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</si>
  <si>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</si>
  <si>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</si>
  <si>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</si>
  <si>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</si>
  <si>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</si>
  <si>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</si>
  <si>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</si>
  <si>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</si>
  <si>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</si>
  <si>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</si>
  <si>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</si>
  <si>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</si>
  <si>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</si>
  <si>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</si>
  <si>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</si>
  <si>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</si>
  <si>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</si>
  <si>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</si>
  <si>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</si>
  <si>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</si>
  <si>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</si>
  <si>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</si>
  <si>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</si>
  <si>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</si>
  <si>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</si>
  <si>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</si>
  <si>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</si>
  <si>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</si>
  <si>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</si>
  <si>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</si>
  <si>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</si>
  <si>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</si>
  <si>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</si>
  <si>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</si>
  <si>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</si>
  <si>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</si>
  <si>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</si>
  <si>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</si>
  <si>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</si>
  <si>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</si>
  <si>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</si>
  <si>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</si>
  <si>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</si>
  <si>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</si>
  <si>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</si>
  <si>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</si>
  <si>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</si>
  <si>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</si>
  <si>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</si>
  <si>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</si>
  <si>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</si>
  <si>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</si>
  <si>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</si>
  <si>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</si>
  <si>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</si>
  <si>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</si>
  <si>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</si>
  <si>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</si>
  <si>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</si>
  <si>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</si>
  <si>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</si>
  <si>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</si>
  <si>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</si>
  <si>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</si>
  <si>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</si>
  <si>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</si>
  <si>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</si>
  <si>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</si>
  <si>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</si>
  <si>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</si>
  <si>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</si>
  <si>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</si>
  <si>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</si>
  <si>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</si>
  <si>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</si>
  <si>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</si>
  <si>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</si>
  <si>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</si>
  <si>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</si>
  <si>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</si>
  <si>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</si>
  <si>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</si>
  <si>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</si>
  <si>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</si>
  <si>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</si>
  <si>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</si>
  <si>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</si>
  <si>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</si>
  <si>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</si>
  <si>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</si>
  <si>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</si>
  <si>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</si>
  <si>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</si>
  <si>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</si>
  <si>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</si>
  <si>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</si>
  <si>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</si>
  <si>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</si>
  <si>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</si>
  <si>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</si>
  <si>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</si>
  <si>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</si>
  <si>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</si>
  <si>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</si>
  <si>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</si>
  <si>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</si>
  <si>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</si>
  <si>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</si>
  <si>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</si>
  <si>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</si>
  <si>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</si>
  <si>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</si>
  <si>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</si>
  <si>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</si>
  <si>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</si>
  <si>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</si>
  <si>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Sprint de la Mairesse 250$ / Mayor Sprint</t>
  </si>
  <si>
    <t>Début 2e tour (9 tours à faire)&lt;br/&gt;Sprint de la Mairesse de Senneterre (250$)</t>
  </si>
  <si>
    <t>Start of 2nd lap (9 laps to go)&lt;br/&gt;Senneterre Mayor's sprint (250$)</t>
  </si>
  <si>
    <t>straigth</t>
  </si>
  <si>
    <t>Début 3e tour (8 tours à faire)</t>
  </si>
  <si>
    <t>Start of 3rd lap (8 laps to go)</t>
  </si>
  <si>
    <t>Début 4e tour (7 à faire)&lt;br/&gt;Sprint bonification temps et points</t>
  </si>
  <si>
    <t>Start of 4th lap (7 to go)&lt;br/&gt;Bonfication sprint - times and points</t>
  </si>
  <si>
    <t>Début 5e tour (6 à faire)</t>
  </si>
  <si>
    <t>Start of 5th lap (6 to go)</t>
  </si>
  <si>
    <t>Début 6e tour (5 à faire)</t>
  </si>
  <si>
    <t>Start of 6th lap (5 to go)</t>
  </si>
  <si>
    <t>Sprint Bonif / 7e tour (4 à faire) / 7th lap (4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</si>
  <si>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</si>
  <si>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</si>
  <si>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</si>
  <si>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</si>
  <si>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</si>
  <si>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Début 9e tour (2 tours à faire)&lt;br/&gt;Sprint de la Mairesse de Senneterre (250$)</t>
  </si>
  <si>
    <t>Start of 9th lap (2 laps to go)&lt;br/&gt;Senneterre Mayor's sprint (250$)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</si>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</sst>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6*15</f>
        <v>90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265</v>
      </c>
    </row>
    <row r="7" spans="1:3" x14ac:dyDescent="0.15">
      <c r="A7" s="4" t="s">
        <v>354</v>
      </c>
    </row>
    <row r="8" spans="1:3" x14ac:dyDescent="0.15">
      <c r="A8" s="4" t="s">
        <v>355</v>
      </c>
    </row>
    <row r="9" spans="1:3" x14ac:dyDescent="0.15">
      <c r="A9" s="4" t="s">
        <v>356</v>
      </c>
    </row>
    <row r="10" spans="1:3" x14ac:dyDescent="0.15">
      <c r="A10" s="4" t="s">
        <v>357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abSelected="1" topLeftCell="A21" zoomScale="150" zoomScaleNormal="150" workbookViewId="0">
      <selection activeCell="D47" sqref="D47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1" t="s">
        <v>309</v>
      </c>
      <c r="G1" s="41" t="s">
        <v>310</v>
      </c>
    </row>
    <row r="2" spans="1:7" ht="15" x14ac:dyDescent="0.2">
      <c r="A2" s="30">
        <v>0</v>
      </c>
      <c r="B2" s="29" t="s">
        <v>63</v>
      </c>
      <c r="C2" s="29" t="s">
        <v>266</v>
      </c>
      <c r="D2" s="23" t="s">
        <v>459</v>
      </c>
      <c r="E2" s="23" t="s">
        <v>460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498</v>
      </c>
      <c r="D3" s="23" t="s">
        <v>499</v>
      </c>
      <c r="E3" s="23" t="s">
        <v>499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30" x14ac:dyDescent="0.2">
      <c r="A4" s="30">
        <v>0.31</v>
      </c>
      <c r="B4" s="29" t="s">
        <v>73</v>
      </c>
      <c r="C4" s="29" t="s">
        <v>500</v>
      </c>
      <c r="D4" s="23" t="s">
        <v>501</v>
      </c>
      <c r="E4" s="23" t="s">
        <v>501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502</v>
      </c>
      <c r="D5" s="23" t="s">
        <v>501</v>
      </c>
      <c r="E5" s="23" t="s">
        <v>501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30" x14ac:dyDescent="0.2">
      <c r="A6" s="30">
        <v>0.71</v>
      </c>
      <c r="B6" s="29" t="s">
        <v>75</v>
      </c>
      <c r="C6" s="29" t="s">
        <v>503</v>
      </c>
      <c r="D6" s="23" t="s">
        <v>504</v>
      </c>
      <c r="E6" s="23" t="s">
        <v>504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505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298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505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454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502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506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269</v>
      </c>
      <c r="D13" s="23" t="s">
        <v>507</v>
      </c>
      <c r="E13" s="23" t="s">
        <v>508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505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509</v>
      </c>
      <c r="D15" s="23" t="s">
        <v>510</v>
      </c>
      <c r="E15" s="23" t="s">
        <v>510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511</v>
      </c>
      <c r="D16" s="44" t="s">
        <v>611</v>
      </c>
      <c r="E16" s="62" t="s">
        <v>612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512</v>
      </c>
      <c r="D17" s="24" t="s">
        <v>22</v>
      </c>
      <c r="E17" s="25" t="s">
        <v>513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514</v>
      </c>
      <c r="D18" s="24" t="s">
        <v>22</v>
      </c>
      <c r="E18" s="25" t="s">
        <v>513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514</v>
      </c>
      <c r="D19" s="24" t="s">
        <v>22</v>
      </c>
      <c r="E19" s="25" t="s">
        <v>513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532</v>
      </c>
      <c r="D20" s="44" t="s">
        <v>613</v>
      </c>
      <c r="E20" s="62" t="s">
        <v>614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516</v>
      </c>
      <c r="D21" s="25" t="s">
        <v>517</v>
      </c>
      <c r="E21" s="25" t="s">
        <v>518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30" x14ac:dyDescent="0.2">
      <c r="A22" s="30">
        <v>69.25</v>
      </c>
      <c r="B22" s="29" t="s">
        <v>76</v>
      </c>
      <c r="C22" s="29" t="s">
        <v>519</v>
      </c>
      <c r="D22" s="23" t="s">
        <v>610</v>
      </c>
      <c r="E22" s="23" t="s">
        <v>520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521</v>
      </c>
      <c r="D23" s="23" t="s">
        <v>343</v>
      </c>
      <c r="E23" s="23" t="s">
        <v>343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522</v>
      </c>
      <c r="D24" s="23" t="s">
        <v>523</v>
      </c>
      <c r="E24" s="23" t="s">
        <v>523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524</v>
      </c>
      <c r="D25" s="23" t="s">
        <v>525</v>
      </c>
      <c r="E25" s="23" t="s">
        <v>525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269</v>
      </c>
      <c r="D26" s="23" t="s">
        <v>526</v>
      </c>
      <c r="E26" s="23" t="s">
        <v>526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30" x14ac:dyDescent="0.2">
      <c r="A27" s="30">
        <v>70.62</v>
      </c>
      <c r="B27" s="29" t="s">
        <v>73</v>
      </c>
      <c r="C27" s="29" t="s">
        <v>527</v>
      </c>
      <c r="D27" s="26" t="s">
        <v>345</v>
      </c>
      <c r="E27" s="26" t="s">
        <v>345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528</v>
      </c>
      <c r="D28" s="23" t="s">
        <v>529</v>
      </c>
      <c r="E28" s="23" t="s">
        <v>529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30" x14ac:dyDescent="0.2">
      <c r="A29" s="30">
        <v>71.98</v>
      </c>
      <c r="B29" s="29" t="s">
        <v>73</v>
      </c>
      <c r="C29" s="29" t="s">
        <v>530</v>
      </c>
      <c r="D29" s="23" t="s">
        <v>531</v>
      </c>
      <c r="E29" s="23" t="s">
        <v>531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532</v>
      </c>
      <c r="D30" s="24" t="s">
        <v>515</v>
      </c>
      <c r="E30" s="24" t="s">
        <v>515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522</v>
      </c>
      <c r="D31" s="23" t="s">
        <v>523</v>
      </c>
      <c r="E31" s="23" t="s">
        <v>523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533</v>
      </c>
      <c r="D32" s="24" t="s">
        <v>339</v>
      </c>
      <c r="E32" s="24" t="s">
        <v>339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534</v>
      </c>
      <c r="D33" s="23" t="s">
        <v>535</v>
      </c>
      <c r="E33" s="23" t="s">
        <v>535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30" x14ac:dyDescent="0.2">
      <c r="A34" s="30">
        <f>A22+5.175</f>
        <v>74.424999999999997</v>
      </c>
      <c r="B34" s="29" t="s">
        <v>81</v>
      </c>
      <c r="C34" s="29" t="s">
        <v>536</v>
      </c>
      <c r="D34" s="23" t="s">
        <v>537</v>
      </c>
      <c r="E34" s="23" t="s">
        <v>538</v>
      </c>
      <c r="F34" s="35" t="str">
        <f>VLOOKUP(B34,Lexique!A:F,5,)</f>
        <v>Sprint du maire Ville $250&lt;br/&gt; Lieu précis Ville</v>
      </c>
      <c r="G34" s="35" t="str">
        <f>VLOOKUP(B34,Lexique!A:F,6,)</f>
        <v>Ville Mayor's sprint $250&lt;br/&gt; Lieu précis Ville</v>
      </c>
    </row>
    <row r="35" spans="1:7" ht="15" x14ac:dyDescent="0.2">
      <c r="A35" s="37">
        <f>A34+5.175</f>
        <v>79.599999999999994</v>
      </c>
      <c r="B35" s="31" t="s">
        <v>76</v>
      </c>
      <c r="C35" s="32" t="s">
        <v>539</v>
      </c>
      <c r="D35" s="23" t="s">
        <v>540</v>
      </c>
      <c r="E35" s="23" t="s">
        <v>541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4" x14ac:dyDescent="0.2">
      <c r="A36" s="37">
        <f>A35+5.175</f>
        <v>84.774999999999991</v>
      </c>
      <c r="B36" s="31" t="s">
        <v>70</v>
      </c>
      <c r="C36" s="32">
        <v>4</v>
      </c>
      <c r="D36" s="27" t="s">
        <v>542</v>
      </c>
      <c r="E36" s="27" t="s">
        <v>543</v>
      </c>
      <c r="F36" s="35"/>
      <c r="G36" s="35"/>
    </row>
    <row r="37" spans="1:7" ht="14" x14ac:dyDescent="0.2">
      <c r="A37" s="37">
        <f>A36+5.175</f>
        <v>89.949999999999989</v>
      </c>
      <c r="B37" s="31" t="s">
        <v>76</v>
      </c>
      <c r="C37" s="32">
        <v>5</v>
      </c>
      <c r="D37" s="27" t="s">
        <v>544</v>
      </c>
      <c r="E37" s="27" t="s">
        <v>545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269</v>
      </c>
      <c r="D38" s="23" t="s">
        <v>526</v>
      </c>
      <c r="E38" s="23" t="s">
        <v>526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>
        <v>6</v>
      </c>
      <c r="D39" s="27" t="s">
        <v>546</v>
      </c>
      <c r="E39" s="27" t="s">
        <v>547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548</v>
      </c>
      <c r="D40" s="27" t="s">
        <v>549</v>
      </c>
      <c r="E40" s="27" t="s">
        <v>550</v>
      </c>
      <c r="F40" s="35"/>
      <c r="G40" s="35"/>
    </row>
    <row r="41" spans="1:7" ht="15" x14ac:dyDescent="0.2">
      <c r="A41" s="30">
        <f>$A$46-20</f>
        <v>101</v>
      </c>
      <c r="B41" s="29" t="s">
        <v>78</v>
      </c>
      <c r="C41" s="29" t="s">
        <v>454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551</v>
      </c>
      <c r="D42" s="27" t="s">
        <v>552</v>
      </c>
      <c r="E42" s="27" t="s">
        <v>553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536</v>
      </c>
      <c r="D43" s="23" t="s">
        <v>554</v>
      </c>
      <c r="E43" s="23" t="s">
        <v>555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556</v>
      </c>
      <c r="D44" s="27" t="s">
        <v>557</v>
      </c>
      <c r="E44" s="27" t="s">
        <v>558</v>
      </c>
      <c r="F44" s="35"/>
      <c r="G44" s="35"/>
    </row>
    <row r="45" spans="1:7" ht="14" x14ac:dyDescent="0.2">
      <c r="A45" s="37">
        <v>120.94</v>
      </c>
      <c r="B45" s="31" t="s">
        <v>110</v>
      </c>
      <c r="C45" s="32" t="s">
        <v>559</v>
      </c>
      <c r="D45" s="27" t="s">
        <v>352</v>
      </c>
      <c r="E45" s="27" t="s">
        <v>353</v>
      </c>
      <c r="F45" s="35"/>
      <c r="G45" s="35"/>
    </row>
    <row r="46" spans="1:7" ht="15" x14ac:dyDescent="0.2">
      <c r="A46" s="37">
        <v>121</v>
      </c>
      <c r="B46" s="31" t="s">
        <v>43</v>
      </c>
      <c r="C46" s="32" t="s">
        <v>281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241</v>
      </c>
      <c r="F1" s="22" t="s">
        <v>242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243</v>
      </c>
      <c r="F2" s="4" t="s">
        <v>244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245</v>
      </c>
      <c r="F4" s="4" t="s">
        <v>246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248</v>
      </c>
      <c r="F6" s="4" t="s">
        <v>249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247</v>
      </c>
      <c r="F7" s="4" t="s">
        <v>247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250</v>
      </c>
      <c r="F8" s="4" t="s">
        <v>251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252</v>
      </c>
      <c r="F9" s="4" t="s">
        <v>253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255</v>
      </c>
      <c r="F10" s="4" t="s">
        <v>254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256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256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256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256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256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264</v>
      </c>
      <c r="F16" s="4" t="s">
        <v>263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257</v>
      </c>
      <c r="F18" s="4" t="s">
        <v>258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259</v>
      </c>
      <c r="F19" s="4" t="s">
        <v>260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261</v>
      </c>
      <c r="F20" s="4" t="s">
        <v>262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30" zoomScaleNormal="130" workbookViewId="0">
      <selection activeCell="L14" sqref="L14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85</v>
      </c>
      <c r="F2" s="4" t="s">
        <v>210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361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214</v>
      </c>
      <c r="AD2" s="16" t="s">
        <v>215</v>
      </c>
      <c r="AE2" s="16" t="s">
        <v>216</v>
      </c>
      <c r="AF2" s="16" t="s">
        <v>129</v>
      </c>
      <c r="AG2" s="16" t="s">
        <v>219</v>
      </c>
      <c r="AH2" s="16" t="str">
        <f>Tableau2[[#This Row],[LieuDepFR]]</f>
        <v>CEGEP</v>
      </c>
      <c r="AI2" s="16" t="s">
        <v>221</v>
      </c>
      <c r="AJ2" s="4" t="s">
        <v>222</v>
      </c>
      <c r="AK2" s="4" t="s">
        <v>227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85</v>
      </c>
      <c r="F3" s="4" t="s">
        <v>211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235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215</v>
      </c>
      <c r="AE3" s="16" t="s">
        <v>135</v>
      </c>
      <c r="AF3" s="16" t="s">
        <v>126</v>
      </c>
      <c r="AG3" s="16" t="s">
        <v>219</v>
      </c>
      <c r="AH3" s="16" t="str">
        <f>Tableau2[[#This Row],[LieuDepFR]]</f>
        <v>Cathédrale</v>
      </c>
      <c r="AI3" s="16" t="s">
        <v>221</v>
      </c>
      <c r="AJ3" s="4" t="s">
        <v>223</v>
      </c>
      <c r="AK3" s="4" t="s">
        <v>228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85</v>
      </c>
      <c r="F4" s="4" t="s">
        <v>209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362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215</v>
      </c>
      <c r="AD4" s="16" t="s">
        <v>215</v>
      </c>
      <c r="AE4" s="16"/>
      <c r="AF4" s="16" t="s">
        <v>220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10:40</v>
      </c>
      <c r="AM4" s="15" t="str">
        <f>TEXT(Tableau2[[#This Row],[KM_Total]]/Tableau2[[#This Row],[Vit_moy]]/24+Tableau2[[#This Row],[DerDep]],"HH:MM")</f>
        <v>10:50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85</v>
      </c>
      <c r="F5" s="4" t="s">
        <v>234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233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237</v>
      </c>
      <c r="AG5" s="16" t="str">
        <f>Tableau2[[#This Row],[LieuDepFR]]</f>
        <v>Musée minéralogique de l'A-T</v>
      </c>
      <c r="AH5" s="16" t="s">
        <v>238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85</v>
      </c>
      <c r="F6" s="4" t="s">
        <v>232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236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217</v>
      </c>
      <c r="AF6" s="16" t="s">
        <v>219</v>
      </c>
      <c r="AG6" s="16" t="s">
        <v>239</v>
      </c>
      <c r="AH6" s="16" t="s">
        <v>221</v>
      </c>
      <c r="AI6" s="16" t="s">
        <v>240</v>
      </c>
      <c r="AJ6" s="4" t="s">
        <v>224</v>
      </c>
      <c r="AK6" s="4" t="s">
        <v>229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85</v>
      </c>
      <c r="F7" s="19" t="s">
        <v>212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456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215</v>
      </c>
      <c r="AD7" s="16" t="s">
        <v>215</v>
      </c>
      <c r="AE7" s="16"/>
      <c r="AF7" s="21" t="s">
        <v>219</v>
      </c>
      <c r="AG7" s="16" t="str">
        <f>Tableau2[[#This Row],[LieuDepFR]]</f>
        <v>Hôtel de Ville</v>
      </c>
      <c r="AH7" s="16" t="s">
        <v>221</v>
      </c>
      <c r="AI7" s="16" t="s">
        <v>221</v>
      </c>
      <c r="AJ7" s="4" t="s">
        <v>225</v>
      </c>
      <c r="AK7" s="4" t="s">
        <v>230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85</v>
      </c>
      <c r="F8" s="4" t="s">
        <v>213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497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215</v>
      </c>
      <c r="AE8" s="16" t="s">
        <v>218</v>
      </c>
      <c r="AF8" s="16" t="s">
        <v>219</v>
      </c>
      <c r="AG8" s="16" t="s">
        <v>219</v>
      </c>
      <c r="AH8" s="16" t="s">
        <v>221</v>
      </c>
      <c r="AI8" s="16" t="s">
        <v>221</v>
      </c>
      <c r="AJ8" s="4" t="s">
        <v>226</v>
      </c>
      <c r="AK8" s="4" t="s">
        <v>231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33" zoomScale="150" zoomScaleNormal="150" workbookViewId="0">
      <selection activeCell="D41" sqref="D41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1" t="s">
        <v>309</v>
      </c>
      <c r="G1" s="41" t="s">
        <v>310</v>
      </c>
    </row>
    <row r="2" spans="1:7" ht="15" x14ac:dyDescent="0.2">
      <c r="A2" s="30">
        <v>0</v>
      </c>
      <c r="B2" s="29" t="s">
        <v>63</v>
      </c>
      <c r="C2" s="29" t="s">
        <v>266</v>
      </c>
      <c r="D2" s="23" t="s">
        <v>463</v>
      </c>
      <c r="E2" s="23" t="s">
        <v>464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283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284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297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285</v>
      </c>
      <c r="D6" s="23" t="s">
        <v>311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267</v>
      </c>
      <c r="D7" s="23" t="s">
        <v>312</v>
      </c>
      <c r="E7" s="23" t="s">
        <v>313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298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268</v>
      </c>
      <c r="D9" s="23" t="s">
        <v>268</v>
      </c>
      <c r="E9" s="23" t="s">
        <v>314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299</v>
      </c>
      <c r="D12" s="23" t="s">
        <v>299</v>
      </c>
      <c r="E12" s="25" t="s">
        <v>317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269</v>
      </c>
      <c r="D14" s="25" t="s">
        <v>315</v>
      </c>
      <c r="E14" s="25" t="s">
        <v>316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300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270</v>
      </c>
      <c r="D17" s="43" t="s">
        <v>318</v>
      </c>
      <c r="E17" s="43" t="s">
        <v>319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271</v>
      </c>
      <c r="D18" s="23" t="s">
        <v>320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272</v>
      </c>
      <c r="D19" s="23" t="s">
        <v>321</v>
      </c>
      <c r="E19" s="23" t="s">
        <v>322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301</v>
      </c>
      <c r="D20" s="23" t="s">
        <v>301</v>
      </c>
      <c r="E20" s="23" t="s">
        <v>323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273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273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274</v>
      </c>
      <c r="D23" s="43" t="s">
        <v>324</v>
      </c>
      <c r="E23" s="43" t="s">
        <v>325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275</v>
      </c>
      <c r="D24" s="23" t="s">
        <v>275</v>
      </c>
      <c r="E24" s="44" t="s">
        <v>326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302</v>
      </c>
      <c r="D25" s="23" t="s">
        <v>327</v>
      </c>
      <c r="E25" s="23" t="s">
        <v>328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276</v>
      </c>
      <c r="D26" s="23" t="s">
        <v>22</v>
      </c>
      <c r="E26" s="23" t="s">
        <v>329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303</v>
      </c>
      <c r="D27" s="23" t="s">
        <v>207</v>
      </c>
      <c r="E27" s="23" t="s">
        <v>208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277</v>
      </c>
      <c r="D28" s="23" t="s">
        <v>277</v>
      </c>
      <c r="E28" s="23" t="s">
        <v>330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278</v>
      </c>
      <c r="D29" s="23" t="s">
        <v>358</v>
      </c>
      <c r="E29" s="23" t="s">
        <v>359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282</v>
      </c>
      <c r="D30" s="24" t="s">
        <v>282</v>
      </c>
      <c r="E30" s="24" t="s">
        <v>360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279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280</v>
      </c>
      <c r="D32" s="23" t="s">
        <v>280</v>
      </c>
      <c r="E32" s="23" t="s">
        <v>331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286</v>
      </c>
      <c r="D33" s="23" t="s">
        <v>333</v>
      </c>
      <c r="E33" s="23" t="s">
        <v>334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287</v>
      </c>
      <c r="D34" s="23" t="s">
        <v>332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426</v>
      </c>
      <c r="D35" s="25" t="s">
        <v>427</v>
      </c>
      <c r="E35" s="25" t="s">
        <v>428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288</v>
      </c>
      <c r="D36" s="23" t="s">
        <v>335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289</v>
      </c>
      <c r="D37" s="23" t="s">
        <v>336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304</v>
      </c>
      <c r="D38" s="23" t="s">
        <v>337</v>
      </c>
      <c r="E38" s="23" t="s">
        <v>338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290</v>
      </c>
      <c r="D39" s="23" t="s">
        <v>339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291</v>
      </c>
      <c r="D40" s="23" t="s">
        <v>340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305</v>
      </c>
      <c r="D41" s="23" t="s">
        <v>341</v>
      </c>
      <c r="E41" s="23" t="s">
        <v>342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292</v>
      </c>
      <c r="D42" s="23" t="s">
        <v>343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293</v>
      </c>
      <c r="D43" s="24" t="s">
        <v>344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294</v>
      </c>
      <c r="D44" s="23" t="s">
        <v>347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295</v>
      </c>
      <c r="D45" s="23" t="s">
        <v>345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296</v>
      </c>
      <c r="D46" s="24" t="s">
        <v>346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293</v>
      </c>
      <c r="D47" s="26" t="s">
        <v>344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290</v>
      </c>
      <c r="D48" s="26" t="s">
        <v>339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291</v>
      </c>
      <c r="D49" s="26" t="s">
        <v>340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306</v>
      </c>
      <c r="D50" s="23" t="s">
        <v>348</v>
      </c>
      <c r="E50" s="23" t="s">
        <v>349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307</v>
      </c>
      <c r="D51" s="26" t="s">
        <v>350</v>
      </c>
      <c r="E51" s="26" t="s">
        <v>443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351</v>
      </c>
      <c r="D52" s="26" t="s">
        <v>352</v>
      </c>
      <c r="E52" s="26" t="s">
        <v>353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281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zoomScale="150" zoomScaleNormal="150" workbookViewId="0">
      <selection activeCell="A14" sqref="A14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1" t="s">
        <v>309</v>
      </c>
      <c r="G1" s="41" t="s">
        <v>310</v>
      </c>
    </row>
    <row r="2" spans="1:7" ht="15" x14ac:dyDescent="0.2">
      <c r="A2" s="30">
        <v>0</v>
      </c>
      <c r="B2" s="29" t="s">
        <v>63</v>
      </c>
      <c r="C2" s="29" t="s">
        <v>266</v>
      </c>
      <c r="D2" s="23" t="s">
        <v>461</v>
      </c>
      <c r="E2" s="23" t="s">
        <v>462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560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561</v>
      </c>
      <c r="D4" s="23" t="s">
        <v>562</v>
      </c>
      <c r="E4" s="23" t="s">
        <v>562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563</v>
      </c>
      <c r="D5" s="23" t="s">
        <v>602</v>
      </c>
      <c r="E5" s="23" t="s">
        <v>603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564</v>
      </c>
      <c r="D6" s="23" t="s">
        <v>600</v>
      </c>
      <c r="E6" s="23" t="s">
        <v>601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565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566</v>
      </c>
      <c r="D8" s="23" t="s">
        <v>567</v>
      </c>
      <c r="E8" s="23" t="s">
        <v>567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588</v>
      </c>
      <c r="D9" s="23" t="s">
        <v>588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568</v>
      </c>
      <c r="D10" s="23" t="s">
        <v>590</v>
      </c>
      <c r="E10" s="24" t="s">
        <v>589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569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269</v>
      </c>
      <c r="D12" s="23" t="s">
        <v>594</v>
      </c>
      <c r="E12" s="23" t="s">
        <v>595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570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571</v>
      </c>
      <c r="D14" s="25" t="s">
        <v>572</v>
      </c>
      <c r="E14" s="25" t="s">
        <v>572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505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505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573</v>
      </c>
      <c r="D17" s="26" t="s">
        <v>574</v>
      </c>
      <c r="E17" s="25" t="s">
        <v>574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575</v>
      </c>
      <c r="D18" s="23" t="s">
        <v>591</v>
      </c>
      <c r="E18" s="23" t="s">
        <v>576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560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577</v>
      </c>
      <c r="D20" s="25" t="s">
        <v>577</v>
      </c>
      <c r="E20" s="25" t="s">
        <v>578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269</v>
      </c>
      <c r="D21" s="23" t="s">
        <v>596</v>
      </c>
      <c r="E21" s="23" t="s">
        <v>597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505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579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568</v>
      </c>
      <c r="D24" s="23" t="s">
        <v>608</v>
      </c>
      <c r="E24" s="24" t="s">
        <v>609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580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606</v>
      </c>
      <c r="D26" s="25" t="s">
        <v>607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581</v>
      </c>
      <c r="D27" s="23" t="s">
        <v>598</v>
      </c>
      <c r="E27" s="23" t="s">
        <v>599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560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582</v>
      </c>
      <c r="D29" s="25" t="s">
        <v>517</v>
      </c>
      <c r="E29" s="25" t="s">
        <v>518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583</v>
      </c>
      <c r="D30" s="23" t="s">
        <v>341</v>
      </c>
      <c r="E30" s="23" t="s">
        <v>593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521</v>
      </c>
      <c r="D31" s="23" t="s">
        <v>343</v>
      </c>
      <c r="E31" s="23" t="s">
        <v>343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522</v>
      </c>
      <c r="D32" s="63" t="s">
        <v>523</v>
      </c>
      <c r="E32" s="28" t="s">
        <v>523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524</v>
      </c>
      <c r="D33" s="23" t="s">
        <v>525</v>
      </c>
      <c r="E33" s="23" t="s">
        <v>525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269</v>
      </c>
      <c r="D34" s="23" t="s">
        <v>526</v>
      </c>
      <c r="E34" s="23" t="s">
        <v>526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527</v>
      </c>
      <c r="D35" s="26" t="s">
        <v>345</v>
      </c>
      <c r="E35" s="26" t="s">
        <v>345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584</v>
      </c>
      <c r="D36" s="23" t="s">
        <v>529</v>
      </c>
      <c r="E36" s="23" t="s">
        <v>529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522</v>
      </c>
      <c r="D37" s="23" t="s">
        <v>523</v>
      </c>
      <c r="E37" s="23" t="s">
        <v>523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533</v>
      </c>
      <c r="D38" s="24" t="s">
        <v>339</v>
      </c>
      <c r="E38" s="24" t="s">
        <v>339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534</v>
      </c>
      <c r="D39" s="23" t="s">
        <v>535</v>
      </c>
      <c r="E39" s="23" t="s">
        <v>535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585</v>
      </c>
      <c r="D40" s="23" t="s">
        <v>604</v>
      </c>
      <c r="E40" s="23" t="s">
        <v>605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586</v>
      </c>
      <c r="D41" s="23" t="s">
        <v>587</v>
      </c>
      <c r="E41" s="23" t="s">
        <v>592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559</v>
      </c>
      <c r="D42" s="63" t="s">
        <v>352</v>
      </c>
      <c r="E42" s="27" t="s">
        <v>353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281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5" t="s">
        <v>309</v>
      </c>
      <c r="G1" s="45" t="s">
        <v>310</v>
      </c>
    </row>
    <row r="2" spans="1:7" ht="15" x14ac:dyDescent="0.15">
      <c r="A2" s="30">
        <v>0</v>
      </c>
      <c r="B2" s="29" t="s">
        <v>79</v>
      </c>
      <c r="C2" s="29"/>
      <c r="D2" s="23" t="s">
        <v>385</v>
      </c>
      <c r="E2" s="23" t="s">
        <v>386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363</v>
      </c>
      <c r="D3" s="23" t="s">
        <v>363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364</v>
      </c>
      <c r="D4" s="23" t="s">
        <v>376</v>
      </c>
      <c r="E4" s="23" t="s">
        <v>377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365</v>
      </c>
      <c r="D5" s="23" t="s">
        <v>369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375</v>
      </c>
      <c r="D6" s="23" t="s">
        <v>418</v>
      </c>
      <c r="E6" s="23" t="s">
        <v>378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335</v>
      </c>
      <c r="D7" s="23" t="s">
        <v>335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332</v>
      </c>
      <c r="D8" s="23" t="s">
        <v>332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366</v>
      </c>
      <c r="D9" s="23" t="s">
        <v>379</v>
      </c>
      <c r="E9" s="23" t="s">
        <v>380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367</v>
      </c>
      <c r="D10" s="23" t="s">
        <v>367</v>
      </c>
      <c r="E10" s="23" t="s">
        <v>384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368</v>
      </c>
      <c r="D11" s="49" t="s">
        <v>381</v>
      </c>
      <c r="E11" s="23" t="s">
        <v>383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335</v>
      </c>
      <c r="D12" s="23" t="s">
        <v>387</v>
      </c>
      <c r="E12" s="23" t="s">
        <v>417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369</v>
      </c>
      <c r="D13" s="23" t="s">
        <v>369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370</v>
      </c>
      <c r="D14" s="23" t="s">
        <v>363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371</v>
      </c>
      <c r="D15" s="23" t="s">
        <v>376</v>
      </c>
      <c r="E15" s="23" t="s">
        <v>377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372</v>
      </c>
      <c r="D16" s="49" t="s">
        <v>372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373</v>
      </c>
      <c r="D17" s="50" t="s">
        <v>382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374</v>
      </c>
      <c r="D18" s="23" t="s">
        <v>201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11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1" t="s">
        <v>309</v>
      </c>
      <c r="G1" s="41" t="s">
        <v>310</v>
      </c>
    </row>
    <row r="2" spans="1:7" ht="30" x14ac:dyDescent="0.2">
      <c r="A2" s="61">
        <v>0</v>
      </c>
      <c r="B2" s="29" t="s">
        <v>63</v>
      </c>
      <c r="C2" s="29"/>
      <c r="D2" s="23" t="s">
        <v>493</v>
      </c>
      <c r="E2" s="23" t="s">
        <v>494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465</v>
      </c>
      <c r="D3" s="23" t="s">
        <v>483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466</v>
      </c>
      <c r="D4" s="23" t="s">
        <v>488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467</v>
      </c>
      <c r="D5" s="23" t="s">
        <v>489</v>
      </c>
      <c r="E5" s="23" t="s">
        <v>490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276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468</v>
      </c>
      <c r="D7" s="23" t="s">
        <v>486</v>
      </c>
      <c r="E7" s="23" t="s">
        <v>487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469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470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471</v>
      </c>
      <c r="D10" s="23" t="s">
        <v>187</v>
      </c>
      <c r="E10" s="23" t="s">
        <v>188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189</v>
      </c>
      <c r="D11" s="23" t="s">
        <v>189</v>
      </c>
      <c r="E11" s="23" t="s">
        <v>189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472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473</v>
      </c>
      <c r="D14" s="23" t="s">
        <v>190</v>
      </c>
      <c r="E14" s="23" t="s">
        <v>190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474</v>
      </c>
      <c r="D15" s="23" t="s">
        <v>202</v>
      </c>
      <c r="E15" s="24" t="s">
        <v>202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475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189</v>
      </c>
      <c r="D17" s="23" t="s">
        <v>189</v>
      </c>
      <c r="E17" s="25" t="s">
        <v>189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476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471</v>
      </c>
      <c r="D19" s="23" t="s">
        <v>187</v>
      </c>
      <c r="E19" s="25" t="s">
        <v>188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477</v>
      </c>
      <c r="D21" s="23" t="s">
        <v>484</v>
      </c>
      <c r="E21" s="23" t="s">
        <v>485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276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482</v>
      </c>
      <c r="D23" s="23" t="s">
        <v>489</v>
      </c>
      <c r="E23" s="23" t="s">
        <v>490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478</v>
      </c>
      <c r="D24" s="28" t="s">
        <v>491</v>
      </c>
      <c r="E24" s="28" t="s">
        <v>492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479</v>
      </c>
      <c r="D25" s="23" t="s">
        <v>495</v>
      </c>
      <c r="E25" s="23" t="s">
        <v>496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480</v>
      </c>
      <c r="D26" s="23" t="s">
        <v>481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281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opLeftCell="A14" zoomScale="150" zoomScaleNormal="150" workbookViewId="0">
      <selection activeCell="A32" sqref="A32:XF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308</v>
      </c>
      <c r="D1" s="39" t="s">
        <v>17</v>
      </c>
      <c r="E1" s="39" t="s">
        <v>18</v>
      </c>
      <c r="F1" s="41" t="s">
        <v>309</v>
      </c>
      <c r="G1" s="41" t="s">
        <v>310</v>
      </c>
    </row>
    <row r="2" spans="1:9" ht="15" x14ac:dyDescent="0.2">
      <c r="A2" s="30">
        <v>0</v>
      </c>
      <c r="B2" s="29" t="s">
        <v>63</v>
      </c>
      <c r="C2" s="29"/>
      <c r="D2" s="23" t="s">
        <v>459</v>
      </c>
      <c r="E2" s="23" t="s">
        <v>460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193</v>
      </c>
      <c r="E3" s="23" t="s">
        <v>194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195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81</v>
      </c>
      <c r="C11" s="29"/>
      <c r="D11" s="23" t="s">
        <v>175</v>
      </c>
      <c r="E11" s="23" t="s">
        <v>176</v>
      </c>
      <c r="F11" s="35" t="str">
        <f>VLOOKUP(B11,Lexique!A:F,5,)</f>
        <v>Sprint du maire Ville $250&lt;br/&gt; Lieu précis Ville</v>
      </c>
      <c r="G11" s="35" t="str">
        <f>VLOOKUP(B11,Lexique!A:F,6,)</f>
        <v>Ville Mayor's sprint $250&lt;br/&gt; Lieu précis Ville</v>
      </c>
      <c r="I11" s="6"/>
    </row>
    <row r="12" spans="1:9" ht="30" x14ac:dyDescent="0.2">
      <c r="A12" s="30">
        <v>67.3</v>
      </c>
      <c r="B12" s="29" t="s">
        <v>70</v>
      </c>
      <c r="C12" s="29"/>
      <c r="D12" s="23" t="s">
        <v>196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152</v>
      </c>
      <c r="C13" s="29"/>
      <c r="D13" s="23" t="s">
        <v>184</v>
      </c>
      <c r="E13" s="23" t="s">
        <v>183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82</v>
      </c>
      <c r="C14" s="29"/>
      <c r="D14" s="23" t="s">
        <v>203</v>
      </c>
      <c r="E14" s="23" t="s">
        <v>204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25</v>
      </c>
      <c r="C16" s="29"/>
      <c r="D16" s="23" t="s">
        <v>22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82</v>
      </c>
      <c r="C17" s="29"/>
      <c r="D17" s="23" t="s">
        <v>203</v>
      </c>
      <c r="E17" s="23" t="s">
        <v>204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71</v>
      </c>
      <c r="C18" s="29"/>
      <c r="D18" s="23" t="s">
        <v>185</v>
      </c>
      <c r="E18" s="23" t="s">
        <v>186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73</v>
      </c>
      <c r="C19" s="29"/>
      <c r="D19" s="23" t="s">
        <v>197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81</v>
      </c>
      <c r="C21" s="29"/>
      <c r="D21" s="23" t="s">
        <v>178</v>
      </c>
      <c r="E21" s="23" t="s">
        <v>177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78</v>
      </c>
      <c r="C22" s="29"/>
      <c r="D22" s="23" t="s">
        <v>154</v>
      </c>
      <c r="E22" s="23" t="s">
        <v>153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131</v>
      </c>
      <c r="E23" s="23" t="s">
        <v>131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74</v>
      </c>
      <c r="C24" s="29"/>
      <c r="D24" s="23" t="s">
        <v>205</v>
      </c>
      <c r="E24" s="23" t="s">
        <v>206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72</v>
      </c>
      <c r="C25" s="29"/>
      <c r="D25" s="23" t="s">
        <v>198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72</v>
      </c>
      <c r="C26" s="29"/>
      <c r="D26" s="23" t="s">
        <v>179</v>
      </c>
      <c r="E26" s="23" t="s">
        <v>179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72</v>
      </c>
      <c r="C27" s="29"/>
      <c r="D27" s="23" t="s">
        <v>180</v>
      </c>
      <c r="E27" s="23" t="s">
        <v>180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72</v>
      </c>
      <c r="C28" s="29"/>
      <c r="D28" s="23" t="s">
        <v>181</v>
      </c>
      <c r="E28" s="23" t="s">
        <v>181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110</v>
      </c>
      <c r="C29" s="29"/>
      <c r="D29" s="23" t="s">
        <v>199</v>
      </c>
      <c r="E29" s="23" t="s">
        <v>200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75</v>
      </c>
      <c r="C30" s="29"/>
      <c r="D30" s="23" t="s">
        <v>182</v>
      </c>
      <c r="E30" s="23" t="s">
        <v>182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43</v>
      </c>
      <c r="C31" s="29"/>
      <c r="D31" s="23" t="s">
        <v>191</v>
      </c>
      <c r="E31" s="23" t="s">
        <v>192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12" zoomScale="150" zoomScaleNormal="150" workbookViewId="0">
      <selection activeCell="E23" sqref="E23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308</v>
      </c>
      <c r="D1" s="40" t="s">
        <v>17</v>
      </c>
      <c r="E1" s="40" t="s">
        <v>18</v>
      </c>
      <c r="F1" s="41" t="s">
        <v>309</v>
      </c>
      <c r="G1" s="41" t="s">
        <v>310</v>
      </c>
    </row>
    <row r="2" spans="1:7" ht="15" x14ac:dyDescent="0.2">
      <c r="A2" s="30">
        <v>0</v>
      </c>
      <c r="B2" s="29" t="s">
        <v>79</v>
      </c>
      <c r="C2" s="29" t="s">
        <v>266</v>
      </c>
      <c r="D2" s="23" t="s">
        <v>388</v>
      </c>
      <c r="E2" s="23" t="s">
        <v>389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390</v>
      </c>
      <c r="D3" s="23" t="s">
        <v>343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391</v>
      </c>
      <c r="D4" s="23" t="s">
        <v>344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392</v>
      </c>
      <c r="D5" s="23" t="s">
        <v>415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393</v>
      </c>
      <c r="D6" s="23" t="s">
        <v>416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394</v>
      </c>
      <c r="D7" s="23" t="s">
        <v>419</v>
      </c>
      <c r="E7" s="23" t="s">
        <v>420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395</v>
      </c>
      <c r="D8" s="23" t="s">
        <v>332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335</v>
      </c>
      <c r="D9" s="23" t="s">
        <v>457</v>
      </c>
      <c r="E9" s="23" t="s">
        <v>458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396</v>
      </c>
      <c r="D10" s="23" t="s">
        <v>421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397</v>
      </c>
      <c r="D11" s="24" t="s">
        <v>422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398</v>
      </c>
      <c r="D12" s="23" t="s">
        <v>332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399</v>
      </c>
      <c r="D13" s="23" t="s">
        <v>335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400</v>
      </c>
      <c r="D14" s="25" t="s">
        <v>336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391</v>
      </c>
      <c r="D15" s="23" t="s">
        <v>344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401</v>
      </c>
      <c r="D16" s="24" t="s">
        <v>339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402</v>
      </c>
      <c r="D17" s="43" t="s">
        <v>340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403</v>
      </c>
      <c r="D18" s="23" t="s">
        <v>452</v>
      </c>
      <c r="E18" s="23" t="s">
        <v>453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404</v>
      </c>
      <c r="D19" s="23" t="s">
        <v>431</v>
      </c>
      <c r="E19" s="23" t="s">
        <v>437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A19+6.42</f>
        <v>27.22</v>
      </c>
      <c r="B20" s="29" t="s">
        <v>71</v>
      </c>
      <c r="C20" s="29" t="s">
        <v>423</v>
      </c>
      <c r="D20" s="25" t="s">
        <v>430</v>
      </c>
      <c r="E20" s="25" t="s">
        <v>429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405</v>
      </c>
      <c r="D21" s="23" t="s">
        <v>432</v>
      </c>
      <c r="E21" s="23" t="s">
        <v>438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454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406</v>
      </c>
      <c r="D23" s="23" t="s">
        <v>450</v>
      </c>
      <c r="E23" s="23" t="s">
        <v>451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407</v>
      </c>
      <c r="D24" s="23" t="s">
        <v>433</v>
      </c>
      <c r="E24" s="23" t="s">
        <v>439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A24+6.42</f>
        <v>58.42</v>
      </c>
      <c r="B25" s="29" t="s">
        <v>71</v>
      </c>
      <c r="C25" s="29" t="s">
        <v>424</v>
      </c>
      <c r="D25" s="25" t="s">
        <v>430</v>
      </c>
      <c r="E25" s="25" t="s">
        <v>429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408</v>
      </c>
      <c r="D26" s="23" t="s">
        <v>444</v>
      </c>
      <c r="E26" s="23" t="s">
        <v>447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409</v>
      </c>
      <c r="D27" s="23" t="s">
        <v>434</v>
      </c>
      <c r="E27" s="23" t="s">
        <v>440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410</v>
      </c>
      <c r="D28" s="23" t="s">
        <v>435</v>
      </c>
      <c r="E28" s="23" t="s">
        <v>441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A28+6.42</f>
        <v>89.62</v>
      </c>
      <c r="B29" s="29" t="s">
        <v>71</v>
      </c>
      <c r="C29" s="29" t="s">
        <v>425</v>
      </c>
      <c r="D29" s="25" t="s">
        <v>430</v>
      </c>
      <c r="E29" s="25" t="s">
        <v>429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411</v>
      </c>
      <c r="D30" s="23" t="s">
        <v>448</v>
      </c>
      <c r="E30" s="23" t="s">
        <v>449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412</v>
      </c>
      <c r="D31" s="23" t="s">
        <v>445</v>
      </c>
      <c r="E31" s="23" t="s">
        <v>446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455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413</v>
      </c>
      <c r="D33" s="23" t="s">
        <v>436</v>
      </c>
      <c r="E33" s="23" t="s">
        <v>442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352</v>
      </c>
      <c r="E34" s="26" t="s">
        <v>353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414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2024-04-12T19:57:20Z</dcterms:modified>
</cp:coreProperties>
</file>