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DA51EA70-B386-6D40-ABFE-B383A21B7A30}" xr6:coauthVersionLast="47" xr6:coauthVersionMax="47" xr10:uidLastSave="{00000000-0000-0000-0000-000000000000}"/>
  <bookViews>
    <workbookView xWindow="34140" yWindow="560" windowWidth="34080" windowHeight="28180" activeTab="5" xr2:uid="{FD29B0F2-1663-8540-80A1-3F866C889E60}"/>
  </bookViews>
  <sheets>
    <sheet name="DIM_AV" sheetId="2" r:id="rId1"/>
    <sheet name="LUN_AV" sheetId="8" r:id="rId2"/>
    <sheet name="MAR" sheetId="9" r:id="rId3"/>
    <sheet name="MER" sheetId="12" r:id="rId4"/>
    <sheet name="JEU" sheetId="13" r:id="rId5"/>
    <sheet name="VEN" sheetId="14" r:id="rId6"/>
    <sheet name="SAM" sheetId="15" r:id="rId7"/>
    <sheet name="DIM" sheetId="16" r:id="rId8"/>
    <sheet name="LUN_AP" sheetId="17" r:id="rId9"/>
    <sheet name="Navettes" sheetId="11" r:id="rId10"/>
    <sheet name="VEN_Senneterre_Annule" sheetId="18" r:id="rId11"/>
  </sheets>
  <definedNames>
    <definedName name="_Hlk482871934" localSheetId="7">DIM!$B$2</definedName>
    <definedName name="_Hlk482871934" localSheetId="4">JEU!$B$2</definedName>
    <definedName name="_Hlk482871934" localSheetId="1">LUN_AV!$B$2</definedName>
    <definedName name="_Hlk482871934" localSheetId="2">MAR!$B$2</definedName>
    <definedName name="_Hlk482871934" localSheetId="3">MER!$B$2</definedName>
    <definedName name="_Hlk482871934" localSheetId="6">SAM!$B$2</definedName>
    <definedName name="_Hlk482871934" localSheetId="5">VEN!$B$2</definedName>
    <definedName name="_Hlk482871934" localSheetId="10">VEN_Senneterre_Annule!$B$2</definedName>
    <definedName name="DonnéesExternes_1" localSheetId="9" hidden="1">Navettes!$A$1:$E$14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F9" i="13"/>
  <c r="E11" i="18"/>
  <c r="E13" i="18" s="1"/>
  <c r="E10" i="18"/>
  <c r="C10" i="18" s="1"/>
  <c r="E8" i="18"/>
  <c r="C8" i="18" s="1"/>
  <c r="E7" i="18"/>
  <c r="C7" i="18" s="1"/>
  <c r="E12" i="16"/>
  <c r="C12" i="16" s="1"/>
  <c r="E12" i="12"/>
  <c r="C12" i="12" s="1"/>
  <c r="E17" i="9"/>
  <c r="C17" i="9" s="1"/>
  <c r="E16" i="9"/>
  <c r="C16" i="9" s="1"/>
  <c r="E11" i="12"/>
  <c r="E10" i="12" s="1"/>
  <c r="C10" i="12" s="1"/>
  <c r="E8" i="13"/>
  <c r="C8" i="13" s="1"/>
  <c r="E7" i="13"/>
  <c r="C7" i="13" s="1"/>
  <c r="E17" i="13"/>
  <c r="E19" i="13" s="1"/>
  <c r="E16" i="13"/>
  <c r="C16" i="13" s="1"/>
  <c r="E8" i="14"/>
  <c r="E9" i="14" s="1"/>
  <c r="E7" i="14"/>
  <c r="E6" i="14" s="1"/>
  <c r="C6" i="14" s="1"/>
  <c r="E9" i="15"/>
  <c r="E10" i="15" s="1"/>
  <c r="E8" i="15"/>
  <c r="E7" i="15" s="1"/>
  <c r="C7" i="15" s="1"/>
  <c r="E8" i="16"/>
  <c r="E7" i="16" s="1"/>
  <c r="C7" i="16" s="1"/>
  <c r="E9" i="16"/>
  <c r="C9" i="16" s="1"/>
  <c r="E11" i="16"/>
  <c r="E10" i="16" s="1"/>
  <c r="C10" i="16" s="1"/>
  <c r="E14" i="16"/>
  <c r="E6" i="15"/>
  <c r="C6" i="15" s="1"/>
  <c r="E11" i="15"/>
  <c r="E5" i="14"/>
  <c r="C5" i="14" s="1"/>
  <c r="E13" i="13"/>
  <c r="C13" i="13" s="1"/>
  <c r="E14" i="13"/>
  <c r="C14" i="13" s="1"/>
  <c r="E8" i="12"/>
  <c r="E7" i="12" s="1"/>
  <c r="C7" i="12" s="1"/>
  <c r="E9" i="12"/>
  <c r="C9" i="12" s="1"/>
  <c r="E14" i="9"/>
  <c r="C14" i="9" s="1"/>
  <c r="E12" i="9"/>
  <c r="E11" i="9" s="1"/>
  <c r="C11" i="9" s="1"/>
  <c r="E13" i="16" l="1"/>
  <c r="E15" i="13"/>
  <c r="C15" i="13" s="1"/>
  <c r="E6" i="18"/>
  <c r="C6" i="18" s="1"/>
  <c r="E9" i="13"/>
  <c r="C9" i="13" s="1"/>
  <c r="E13" i="12"/>
  <c r="C11" i="18"/>
  <c r="E10" i="14"/>
  <c r="C7" i="14"/>
  <c r="E11" i="14"/>
  <c r="E9" i="18"/>
  <c r="C9" i="18" s="1"/>
  <c r="E12" i="18"/>
  <c r="E15" i="9"/>
  <c r="C15" i="9" s="1"/>
  <c r="E14" i="12"/>
  <c r="E5" i="13"/>
  <c r="C5" i="13" s="1"/>
  <c r="E6" i="13"/>
  <c r="C6" i="13" s="1"/>
  <c r="C11" i="12"/>
  <c r="E18" i="9"/>
  <c r="C8" i="14"/>
  <c r="C8" i="16"/>
  <c r="E19" i="9"/>
  <c r="C17" i="13"/>
  <c r="E18" i="13"/>
  <c r="C11" i="16"/>
  <c r="C8" i="15"/>
  <c r="C8" i="12"/>
  <c r="E12" i="13"/>
  <c r="C12" i="13" s="1"/>
  <c r="C12" i="9"/>
  <c r="C9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E73295-0207-4F5E-B209-69BEEAFB4CE1}" keepAlive="1" name="Requête - Details" description="Connexion à la requête « Details » dans le classeur." type="5" refreshedVersion="8" background="1" refreshOnLoad="1" saveData="1">
    <dbPr connection="Provider=Microsoft.Mashup.OleDb.1;Data Source=$Workbook$;Location=Details;Extended Properties=&quot;&quot;" command="SELECT * FROM [Details]"/>
  </connection>
</connections>
</file>

<file path=xl/sharedStrings.xml><?xml version="1.0" encoding="utf-8"?>
<sst xmlns="http://schemas.openxmlformats.org/spreadsheetml/2006/main" count="453" uniqueCount="199">
  <si>
    <t>heures</t>
  </si>
  <si>
    <t>Douches</t>
  </si>
  <si>
    <t>Showers</t>
  </si>
  <si>
    <t>Accueil</t>
  </si>
  <si>
    <t>Reception</t>
  </si>
  <si>
    <t>Accréditation</t>
  </si>
  <si>
    <t>Credentials</t>
  </si>
  <si>
    <t>Inscription des équipes</t>
  </si>
  <si>
    <t>Team registrations</t>
  </si>
  <si>
    <t>Souper</t>
  </si>
  <si>
    <t>Dinner</t>
  </si>
  <si>
    <t>desc_fr</t>
  </si>
  <si>
    <t>desc_en</t>
  </si>
  <si>
    <t>Déjeuner</t>
  </si>
  <si>
    <t>Breakfast</t>
  </si>
  <si>
    <t>Dîner</t>
  </si>
  <si>
    <t>Lunch</t>
  </si>
  <si>
    <t>Challenge Sprint Abitibi</t>
  </si>
  <si>
    <t>Cérémonies protocolaires</t>
  </si>
  <si>
    <t>Awards ceremonies</t>
  </si>
  <si>
    <t>16:30</t>
  </si>
  <si>
    <t>param</t>
  </si>
  <si>
    <t>repas</t>
  </si>
  <si>
    <t>reunion</t>
  </si>
  <si>
    <t>course</t>
  </si>
  <si>
    <t>13:30 - 14:00</t>
  </si>
  <si>
    <t>14:00 - 15:30</t>
  </si>
  <si>
    <t>12:00 - 14:00</t>
  </si>
  <si>
    <t>8:00 - 13:00</t>
  </si>
  <si>
    <t>Présentation des équipes,&lt;br/&gt;prise de photos des coureurs, &lt;br/&gt;directeurs sportifs, mécaniciens et &lt;br/&gt;massothérapeutes avec les partenaires &lt;br/&gt;Scène principale</t>
  </si>
  <si>
    <t>Team presentation, &lt;br/&gt;official photo session with riders, &lt;br/&gt;team managers, mechanics and &lt;br/&gt;therapists with sponsors &lt;br/&gt;Main stage</t>
  </si>
  <si>
    <t>6:00 - 1:00am</t>
  </si>
  <si>
    <t>7:30 - 9:00</t>
  </si>
  <si>
    <t>Pose des supports à vélo - Équipes</t>
  </si>
  <si>
    <t>9:00 - 12:00</t>
  </si>
  <si>
    <t>Bike racks installation - Teams</t>
  </si>
  <si>
    <t>10:00 - 12:00</t>
  </si>
  <si>
    <t>9:30 - 10:30</t>
  </si>
  <si>
    <t>10:30 - 11:00</t>
  </si>
  <si>
    <t>11:30 - 13:00</t>
  </si>
  <si>
    <t>Départ des navettes pour Rouyn-Noranda</t>
  </si>
  <si>
    <t>Shuttle departure for Rouyn-Noranda</t>
  </si>
  <si>
    <t>14:30 - 15 :30</t>
  </si>
  <si>
    <t>Contrôle des signatures</t>
  </si>
  <si>
    <t>Sign-in</t>
  </si>
  <si>
    <t>Appel des coureurs</t>
  </si>
  <si>
    <t>Roll call</t>
  </si>
  <si>
    <t>Arrivée prévue à Amos</t>
  </si>
  <si>
    <t>Expected arrival in Amos</t>
  </si>
  <si>
    <t>8:00 - 13:30 &lt;br/&gt;19:00 - 22:00</t>
  </si>
  <si>
    <t>Bike transportation departure&lt;br/&gt;(for bikes in excess capacity of &lt;br/&gt;Tour de l’Abitibi’s rental cars only)</t>
  </si>
  <si>
    <t>Départ du camion de transport de vélos&lt;br/&gt;(pour les vélos excédentaires des &lt;br/&gt;voitures en location du Tour seulement)</t>
  </si>
  <si>
    <t>Delta</t>
  </si>
  <si>
    <t>Heures_Calculees</t>
  </si>
  <si>
    <t>8:00 - 16:00&lt;br/&gt;20:00 - 22:00</t>
  </si>
  <si>
    <t>15:00 - 1:00am</t>
  </si>
  <si>
    <t>12:00 - 22:00</t>
  </si>
  <si>
    <t>navette</t>
  </si>
  <si>
    <t>Etape</t>
  </si>
  <si>
    <t>Départ</t>
  </si>
  <si>
    <t>Heure_Navette</t>
  </si>
  <si>
    <t>Heure Signature</t>
  </si>
  <si>
    <t>16:45</t>
  </si>
  <si>
    <t>18:15</t>
  </si>
  <si>
    <t>Données provenant du fichier 'Itinineraires.xlsx'</t>
  </si>
  <si>
    <t>À MAJ en actualisant les données manuellement lors de changement de l'itinéraire.</t>
  </si>
  <si>
    <t>10:00 - 10:30</t>
  </si>
  <si>
    <t>11:00 - 13:00</t>
  </si>
  <si>
    <t>8:00 - 14:00&lt;br/&gt;19:00 - 22:00</t>
  </si>
  <si>
    <t>Gear check and bike check</t>
  </si>
  <si>
    <t>Étape 3 : CLMI</t>
  </si>
  <si>
    <t>Stage 3 : ITT</t>
  </si>
  <si>
    <t>Arrivée prévue du premier coureur</t>
  </si>
  <si>
    <t>Arrivée prévue du dernier coureur</t>
  </si>
  <si>
    <t>Expected arrival of first rider</t>
  </si>
  <si>
    <t>Expected arrival of last rider</t>
  </si>
  <si>
    <t>Départ des navettes pour Malartic</t>
  </si>
  <si>
    <t>Shuttle departure for Malartic</t>
  </si>
  <si>
    <t>Étape 4 : Malartic-Cadillac-Malartic</t>
  </si>
  <si>
    <t>Stage 4 Malartic-Cadillac-Malartic</t>
  </si>
  <si>
    <t>Arrivée prévue à Malartic</t>
  </si>
  <si>
    <t>Expected finish in Malartic</t>
  </si>
  <si>
    <t>19:45 - 20:15</t>
  </si>
  <si>
    <t>Souper à Malartic</t>
  </si>
  <si>
    <t>19:45 - 21:30</t>
  </si>
  <si>
    <t>Dinner in Malartic</t>
  </si>
  <si>
    <t>Première navette pour Amos</t>
  </si>
  <si>
    <t>Dernière navette pour Amos</t>
  </si>
  <si>
    <t xml:space="preserve">First shuttle for Amos </t>
  </si>
  <si>
    <t xml:space="preserve">Last shuttle for Amos </t>
  </si>
  <si>
    <t>8:00 - 15:45&lt;br/&gt;21:00 - 22:00</t>
  </si>
  <si>
    <t>Vérification des vélos</t>
  </si>
  <si>
    <t>Cérémonies protocolaires CLMI&lt;br/&gt;Parc de la Cathédrale</t>
  </si>
  <si>
    <t>ITT Awards ceremonies&lt;br/&gt;Cathedral</t>
  </si>
  <si>
    <t>Nb Coureurs</t>
  </si>
  <si>
    <t>Départ des navettes pour Senneterre</t>
  </si>
  <si>
    <t>Shuttle departure for Senneterre</t>
  </si>
  <si>
    <t>Étape 5 : Senneterre</t>
  </si>
  <si>
    <t>Stage 5 : Senneterre</t>
  </si>
  <si>
    <t>Souper et douches à Senneterre</t>
  </si>
  <si>
    <t>17:30 - 19:30</t>
  </si>
  <si>
    <t>Dinner and showers in Senneterre</t>
  </si>
  <si>
    <t>First shuttle for Amos</t>
  </si>
  <si>
    <t>Last shuttle for Amos</t>
  </si>
  <si>
    <t>8:00 - 11:15&lt;br/&gt;20:00 - 22:00</t>
  </si>
  <si>
    <t>Cueillette des boites à lunch par &lt;br/&gt;les équipes à la cafétéria</t>
  </si>
  <si>
    <t>Lunch box pick-up by the &lt;br/&gt;teams at the cafeteria</t>
  </si>
  <si>
    <t>Cérémonies protocolaires&lt;br/&gt;Hôtel de Ville</t>
  </si>
  <si>
    <t>Awards ceremonies&lt;br/&gt;Town Hall</t>
  </si>
  <si>
    <t>Arrivée finale prévue &lt;br/&gt;Mont Bell</t>
  </si>
  <si>
    <t>Expected final arrival &lt;br/&gt;Mont Bell</t>
  </si>
  <si>
    <t>17:35 -17:55</t>
  </si>
  <si>
    <t>12:00 -14:00</t>
  </si>
  <si>
    <t>Étape 6 : Amos-Preissac-Amos</t>
  </si>
  <si>
    <t>Stage 6 : Amos-Preissac-Amos</t>
  </si>
  <si>
    <t>Arrivée finale prévue</t>
  </si>
  <si>
    <t>Expected final arrival</t>
  </si>
  <si>
    <t>19:30 -20:00</t>
  </si>
  <si>
    <t>19:30 -21:30</t>
  </si>
  <si>
    <t>7:00 - 16:00&lt;br/&gt;19:00 - 22:00</t>
  </si>
  <si>
    <t>17:30 -20:00</t>
  </si>
  <si>
    <t>19:30 -20:30</t>
  </si>
  <si>
    <t>20:30 -22:00</t>
  </si>
  <si>
    <t>5:00 -10:00</t>
  </si>
  <si>
    <t>7:30 -12:00</t>
  </si>
  <si>
    <t>Check-out</t>
  </si>
  <si>
    <t>11:00</t>
  </si>
  <si>
    <t>20:45</t>
  </si>
  <si>
    <t>21:30</t>
  </si>
  <si>
    <t>19:00</t>
  </si>
  <si>
    <t>19:30</t>
  </si>
  <si>
    <t>arrivee</t>
  </si>
  <si>
    <t xml:space="preserve"> Étape 7 : La Sarre - Amos</t>
  </si>
  <si>
    <t>Stage 7 : La Sarre - Amos</t>
  </si>
  <si>
    <t>Départ des navettes pour La Sarre</t>
  </si>
  <si>
    <t>Shuttle departure for La Sarre</t>
  </si>
  <si>
    <t>Depart</t>
  </si>
  <si>
    <t>HeureArrivee</t>
  </si>
  <si>
    <t>14:00</t>
  </si>
  <si>
    <t>Départ des navettes pour Val-d'Or</t>
  </si>
  <si>
    <t>Shuttle departure for Val-d'Or</t>
  </si>
  <si>
    <t>Rencontre motocyclistes&lt;br/&gt;Centre Air Creebec, Val-d'Or</t>
  </si>
  <si>
    <t>Motorcyclists meeting&lt;br/&gt;Air Creebec Center, Val-d'Or</t>
  </si>
  <si>
    <t>Étape 1 : Val-d'Or - Amos</t>
  </si>
  <si>
    <t>Stage 1 :  Val-d'Or - Amos</t>
  </si>
  <si>
    <t>Étape 2 : Rouyn-Noranda - Amos</t>
  </si>
  <si>
    <t>Stage 2 : Rouyn-Noranda - Amos</t>
  </si>
  <si>
    <t>19:45 - 21:45</t>
  </si>
  <si>
    <t>19:35- 20:00</t>
  </si>
  <si>
    <t>17:10 -18:00</t>
  </si>
  <si>
    <t>7:00 - 9:00</t>
  </si>
  <si>
    <t>8:00 - 9:30</t>
  </si>
  <si>
    <t>10:15 – 11:00</t>
  </si>
  <si>
    <t>10:45 -11 :30</t>
  </si>
  <si>
    <t>5:00</t>
  </si>
  <si>
    <t>Départ de l’autobus pour Montréal (à confirmer)</t>
  </si>
  <si>
    <t>Bus departure for Montreal (TBD)</t>
  </si>
  <si>
    <t>Cueillette des boites déjeuner par &lt;br/&gt;les équipes à la cafétéria</t>
  </si>
  <si>
    <t>Breakfast box pick-up by the &lt;br/&gt;teams at the cafeteria</t>
  </si>
  <si>
    <t>19:00 - 21:00</t>
  </si>
  <si>
    <t>19:30 - 21:30</t>
  </si>
  <si>
    <t>10:00 - 22:00</t>
  </si>
  <si>
    <t>9:00 - 22:00</t>
  </si>
  <si>
    <t>8:00 - 16:30&lt;br/&gt;19:00 - 22:00</t>
  </si>
  <si>
    <t>Closing cocktail&lt;br/&gt;Polyvalente La Forêt - CFP entry</t>
  </si>
  <si>
    <t>Cocktail de fermeture&lt;br/&gt;Polyvalente La Forêt &lt;br/&gt;Entrée Formation Profesionnelle</t>
  </si>
  <si>
    <t>Randonnée des Directeurs Sportifs &lt;br/&gt;(95 km, selon la météo).</t>
  </si>
  <si>
    <t>Team managers ride &lt;br/&gt;(95 km, weather-permitting)</t>
  </si>
  <si>
    <t>9:30</t>
  </si>
  <si>
    <t>Réunion obligatoire des directeurs sportifs&lt;br/&gt;Challenge Sprint Abitibi&lt;br/&gt;Local : 2152</t>
  </si>
  <si>
    <t>Mandatory team managers meeting&lt;br/&gt;Challenge Sprint Abitibi&lt;br/&gt;Local : 2152</t>
  </si>
  <si>
    <t>Réunion obligatoire des directeurs sportifs&lt;br/&gt;Local 2152</t>
  </si>
  <si>
    <t>Mandatory team managers meeting&lt;br/&gt;Local 2152</t>
  </si>
  <si>
    <t>Réunion obligatoire des chauffeurs &lt;br/&gt;Local 2152</t>
  </si>
  <si>
    <t>Mandatory car drivers meeting &lt;br/&gt;Local 2152</t>
  </si>
  <si>
    <t>8:00 - 10:30&lt;br/&gt;13:45 - 22:00</t>
  </si>
  <si>
    <t>Étape 5 : Amos-Preissac-Amos</t>
  </si>
  <si>
    <t>Stage 5 : Amos-Preissac-Amos</t>
  </si>
  <si>
    <t>13:55 -14:20</t>
  </si>
  <si>
    <t xml:space="preserve">14:00 - 15:30 </t>
  </si>
  <si>
    <t>8:00 - 12:00&lt;br/&gt;17:00 - 20:30</t>
  </si>
  <si>
    <t>19:00 - 20:30</t>
  </si>
  <si>
    <t>Vérification des licences&lt;br/&gt;Tour de l’Abitibi&lt;br/&gt;Local : 1031</t>
  </si>
  <si>
    <t>Licence checks&lt;br/&gt;Tour de l’Abitibi&lt;br/&gt;Local : 1031</t>
  </si>
  <si>
    <t>11:20 – 11:40</t>
  </si>
  <si>
    <t>Gala des mérites&lt;br/&gt;CMAC-Thyssen&lt;br/&gt;Polyvalente La Forêt - Agora</t>
  </si>
  <si>
    <t>CMAC-Thyssen&lt;br/&gt;Awards Ceremony&lt;br/&gt;Polyvalente La Forêt - Agora</t>
  </si>
  <si>
    <t>Douches 2023</t>
  </si>
  <si>
    <t>2023 Showers</t>
  </si>
  <si>
    <t>17:00 - 17:30</t>
  </si>
  <si>
    <t>18:00 - 19:30</t>
  </si>
  <si>
    <t>19:30 - 19:45</t>
  </si>
  <si>
    <t>17:00</t>
  </si>
  <si>
    <t>09:00</t>
  </si>
  <si>
    <t>Réunion obligatoire des directeurs sportifs – CLMI&lt;br/&gt;Local 2152 (à confirmer)</t>
  </si>
  <si>
    <t>Mandatory team managers meeting- ITT &lt;br/&gt;Local 2152 (to be confirmed)</t>
  </si>
  <si>
    <t>11:00 - 11:30</t>
  </si>
  <si>
    <t>Réunion production TV &lt;br/&gt;Local TBD</t>
  </si>
  <si>
    <t>TV production meeting &lt;br/&gt;Local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</si>
</sst>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Trebuchet MS"/>
      <family val="2"/>
    </font>
    <font>
      <i/>
      <sz val="14"/>
      <color rgb="FF000000"/>
      <name val="Trebuchet MS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Trebuchet MS"/>
      <family val="2"/>
    </font>
    <font>
      <i/>
      <sz val="16"/>
      <color rgb="FF000000"/>
      <name val="Trebuchet MS"/>
      <family val="2"/>
    </font>
    <font>
      <b/>
      <sz val="16"/>
      <color theme="1"/>
      <name val="Trebuchet MS"/>
      <family val="2"/>
    </font>
    <font>
      <b/>
      <i/>
      <sz val="16"/>
      <color rgb="FF000000"/>
      <name val="Trebuchet MS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justify" vertical="center" wrapText="1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/>
    </xf>
    <xf numFmtId="20" fontId="9" fillId="2" borderId="0" xfId="0" quotePrefix="1" applyNumberFormat="1" applyFont="1" applyFill="1" applyAlignment="1">
      <alignment horizontal="center" vertical="center" wrapText="1"/>
    </xf>
    <xf numFmtId="20" fontId="7" fillId="0" borderId="0" xfId="0" applyNumberFormat="1" applyFont="1" applyAlignment="1">
      <alignment vertical="center"/>
    </xf>
    <xf numFmtId="20" fontId="9" fillId="0" borderId="0" xfId="0" quotePrefix="1" applyNumberFormat="1" applyFont="1" applyAlignment="1">
      <alignment horizontal="center" vertical="center" wrapText="1"/>
    </xf>
    <xf numFmtId="0" fontId="14" fillId="0" borderId="0" xfId="0" applyFont="1"/>
    <xf numFmtId="164" fontId="1" fillId="3" borderId="0" xfId="0" applyNumberFormat="1" applyFont="1" applyFill="1" applyAlignment="1">
      <alignment vertical="center"/>
    </xf>
    <xf numFmtId="164" fontId="1" fillId="3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11" fillId="2" borderId="0" xfId="0" quotePrefix="1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20" fontId="7" fillId="0" borderId="0" xfId="0" quotePrefix="1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h:mm;@"/>
    </dxf>
    <dxf>
      <numFmt numFmtId="165" formatCode="h:mm;@"/>
    </dxf>
    <dxf>
      <numFmt numFmtId="165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connectionId="1" xr16:uid="{DA081D84-EDAE-4E8D-A018-F9197426057B}" autoFormatId="16" applyNumberFormats="0" applyBorderFormats="0" applyFontFormats="0" applyPatternFormats="0" applyAlignmentFormats="0" applyWidthHeightFormats="0">
  <queryTableRefresh nextId="32">
    <queryTableFields count="5">
      <queryTableField id="1" name="Etape" tableColumnId="1"/>
      <queryTableField id="29" name="Depart" tableColumnId="2"/>
      <queryTableField id="24" name="Heure_Navette" tableColumnId="25"/>
      <queryTableField id="25" name="Heure Signature" tableColumnId="26"/>
      <queryTableField id="30" name="HeureArrive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E0567-4EBF-42FD-9095-ED364C460720}" name="Details" displayName="Details" ref="A1:E14" tableType="queryTable" totalsRowShown="0">
  <autoFilter ref="A1:E14" xr:uid="{18FE0567-4EBF-42FD-9095-ED364C460720}"/>
  <tableColumns count="5">
    <tableColumn id="1" xr3:uid="{863133D9-1002-40E1-9372-60CF011ECA34}" uniqueName="1" name="Etape" queryTableFieldId="1"/>
    <tableColumn id="2" xr3:uid="{DB107501-42BA-3C44-8372-A3E68DCAD58D}" uniqueName="2" name="Depart" queryTableFieldId="29"/>
    <tableColumn id="25" xr3:uid="{B620AA42-30FD-4D39-B218-7530F8625A1B}" uniqueName="25" name="Heure_Navette" queryTableFieldId="24" dataDxfId="2"/>
    <tableColumn id="26" xr3:uid="{BAAFA899-CDB0-4FA2-A5A6-17CEC893B9AE}" uniqueName="26" name="Heure Signature" queryTableFieldId="25" dataDxfId="1"/>
    <tableColumn id="3" xr3:uid="{3E7D40AF-F984-EB42-9DB3-849AA2564BB9}" uniqueName="3" name="HeureArrive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E12"/>
  <sheetViews>
    <sheetView workbookViewId="0">
      <selection activeCell="A26" sqref="A26"/>
    </sheetView>
  </sheetViews>
  <sheetFormatPr baseColWidth="10" defaultColWidth="25.83203125" defaultRowHeight="16" x14ac:dyDescent="0.2"/>
  <cols>
    <col min="1" max="1" width="25.83203125" style="5"/>
    <col min="2" max="4" width="31.164062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187</v>
      </c>
      <c r="C2" s="8" t="s">
        <v>55</v>
      </c>
      <c r="D2" s="10" t="s">
        <v>188</v>
      </c>
      <c r="E2" s="3"/>
    </row>
    <row r="3" spans="1:5" ht="22" x14ac:dyDescent="0.2">
      <c r="B3" s="9" t="s">
        <v>3</v>
      </c>
      <c r="C3" s="8" t="s">
        <v>162</v>
      </c>
      <c r="D3" s="10" t="s">
        <v>4</v>
      </c>
      <c r="E3" s="1"/>
    </row>
    <row r="4" spans="1:5" ht="22" x14ac:dyDescent="0.2">
      <c r="B4" s="9" t="s">
        <v>5</v>
      </c>
      <c r="C4" s="8" t="s">
        <v>161</v>
      </c>
      <c r="D4" s="10" t="s">
        <v>6</v>
      </c>
      <c r="E4" s="1"/>
    </row>
    <row r="5" spans="1:5" ht="22" x14ac:dyDescent="0.2">
      <c r="B5" s="9" t="s">
        <v>7</v>
      </c>
      <c r="C5" s="8" t="s">
        <v>56</v>
      </c>
      <c r="D5" s="10" t="s">
        <v>8</v>
      </c>
      <c r="E5" s="3"/>
    </row>
    <row r="6" spans="1:5" ht="22" x14ac:dyDescent="0.2">
      <c r="A6" s="5" t="s">
        <v>22</v>
      </c>
      <c r="B6" s="9" t="s">
        <v>9</v>
      </c>
      <c r="C6" s="8" t="s">
        <v>159</v>
      </c>
      <c r="D6" s="10" t="s">
        <v>10</v>
      </c>
      <c r="E6" s="3"/>
    </row>
    <row r="7" spans="1:5" x14ac:dyDescent="0.2">
      <c r="D7" s="1"/>
      <c r="E7" s="3"/>
    </row>
    <row r="8" spans="1:5" x14ac:dyDescent="0.2">
      <c r="D8" s="1"/>
      <c r="E8" s="4"/>
    </row>
    <row r="9" spans="1:5" x14ac:dyDescent="0.2">
      <c r="D9" s="1"/>
      <c r="E9" s="1"/>
    </row>
    <row r="10" spans="1:5" x14ac:dyDescent="0.2">
      <c r="D10" s="1"/>
      <c r="E10" s="3"/>
    </row>
    <row r="11" spans="1:5" x14ac:dyDescent="0.2">
      <c r="D11" s="1"/>
      <c r="E11" s="3"/>
    </row>
    <row r="12" spans="1:5" x14ac:dyDescent="0.2">
      <c r="D12" s="1"/>
      <c r="E1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EFD9-AF60-4721-BB73-920792C4C98F}">
  <dimension ref="A1:E20"/>
  <sheetViews>
    <sheetView workbookViewId="0">
      <selection activeCell="C6" sqref="C6"/>
    </sheetView>
  </sheetViews>
  <sheetFormatPr baseColWidth="10" defaultRowHeight="16" x14ac:dyDescent="0.2"/>
  <cols>
    <col min="1" max="1" width="8.33203125" bestFit="1" customWidth="1"/>
    <col min="2" max="2" width="9.33203125" bestFit="1" customWidth="1"/>
    <col min="3" max="3" width="16.33203125" style="41" bestFit="1" customWidth="1"/>
    <col min="4" max="4" width="17" style="41" bestFit="1" customWidth="1"/>
    <col min="5" max="5" width="14.6640625" bestFit="1" customWidth="1"/>
    <col min="6" max="6" width="17" bestFit="1" customWidth="1"/>
    <col min="7" max="7" width="15.1640625" bestFit="1" customWidth="1"/>
    <col min="8" max="8" width="12.1640625" bestFit="1" customWidth="1"/>
    <col min="9" max="9" width="10.33203125" bestFit="1" customWidth="1"/>
    <col min="10" max="10" width="28.5" bestFit="1" customWidth="1"/>
    <col min="11" max="11" width="12.1640625" bestFit="1" customWidth="1"/>
    <col min="12" max="12" width="10.33203125" bestFit="1" customWidth="1"/>
    <col min="13" max="13" width="11.1640625" bestFit="1" customWidth="1"/>
    <col min="14" max="14" width="13.5" bestFit="1" customWidth="1"/>
    <col min="15" max="15" width="10.83203125" bestFit="1" customWidth="1"/>
    <col min="16" max="16" width="15.1640625" bestFit="1" customWidth="1"/>
    <col min="17" max="17" width="16.1640625" bestFit="1" customWidth="1"/>
    <col min="18" max="18" width="19.6640625" bestFit="1" customWidth="1"/>
    <col min="19" max="19" width="16.1640625" bestFit="1" customWidth="1"/>
    <col min="20" max="20" width="11.6640625" bestFit="1" customWidth="1"/>
    <col min="21" max="21" width="10" bestFit="1" customWidth="1"/>
    <col min="22" max="22" width="9.6640625" bestFit="1" customWidth="1"/>
    <col min="23" max="23" width="37.1640625" bestFit="1" customWidth="1"/>
  </cols>
  <sheetData>
    <row r="1" spans="1:5" x14ac:dyDescent="0.2">
      <c r="A1" t="s">
        <v>58</v>
      </c>
      <c r="B1" t="s">
        <v>136</v>
      </c>
      <c r="C1" s="41" t="s">
        <v>60</v>
      </c>
      <c r="D1" s="41" t="s">
        <v>61</v>
      </c>
      <c r="E1" t="s">
        <v>137</v>
      </c>
    </row>
    <row r="2" spans="1:5" x14ac:dyDescent="0.2">
      <c r="A2">
        <v>1</v>
      </c>
      <c r="B2" t="s">
        <v>62</v>
      </c>
      <c r="C2" s="41">
        <v>1462.5729166666667</v>
      </c>
      <c r="D2" s="41">
        <v>1462.6666666666667</v>
      </c>
      <c r="E2" s="41">
        <v>1462.8102272685185</v>
      </c>
    </row>
    <row r="3" spans="1:5" x14ac:dyDescent="0.2">
      <c r="A3">
        <v>2</v>
      </c>
      <c r="B3" t="s">
        <v>192</v>
      </c>
      <c r="C3" s="41">
        <v>1462.6145833333333</v>
      </c>
      <c r="D3" s="41">
        <v>1462.6770833333333</v>
      </c>
      <c r="E3" s="41">
        <v>1462.8091856018518</v>
      </c>
    </row>
    <row r="4" spans="1:5" x14ac:dyDescent="0.2">
      <c r="A4">
        <v>3</v>
      </c>
      <c r="B4" t="s">
        <v>193</v>
      </c>
      <c r="C4" s="41">
        <v>1462.3645833333333</v>
      </c>
      <c r="D4" s="41">
        <v>1462.3645833333333</v>
      </c>
      <c r="E4" s="41">
        <v>1462.3825181134259</v>
      </c>
    </row>
    <row r="5" spans="1:5" x14ac:dyDescent="0.2">
      <c r="A5">
        <v>4</v>
      </c>
      <c r="B5" t="s">
        <v>63</v>
      </c>
      <c r="C5" s="41">
        <v>1462.6666666666667</v>
      </c>
      <c r="D5" s="41">
        <v>1462.7291666666667</v>
      </c>
      <c r="E5" s="41">
        <v>1462.8152173958333</v>
      </c>
    </row>
    <row r="6" spans="1:5" x14ac:dyDescent="0.2">
      <c r="A6">
        <v>5</v>
      </c>
      <c r="B6" t="s">
        <v>138</v>
      </c>
      <c r="C6" s="41">
        <v>1462.4895833333333</v>
      </c>
      <c r="D6" s="41">
        <v>1462.5520833333333</v>
      </c>
      <c r="E6" s="41">
        <v>1462.7238372106481</v>
      </c>
    </row>
    <row r="7" spans="1:5" x14ac:dyDescent="0.2">
      <c r="A7">
        <v>6</v>
      </c>
      <c r="B7" t="s">
        <v>20</v>
      </c>
      <c r="C7" s="41">
        <v>1462.6354166666667</v>
      </c>
      <c r="D7" s="41">
        <v>1462.65625</v>
      </c>
      <c r="E7" s="41">
        <v>1462.8056818171297</v>
      </c>
    </row>
    <row r="8" spans="1:5" x14ac:dyDescent="0.2">
      <c r="A8">
        <v>7</v>
      </c>
      <c r="B8" t="s">
        <v>138</v>
      </c>
      <c r="C8" s="41">
        <v>1462.4895833333333</v>
      </c>
      <c r="D8" s="41">
        <v>1462.5520833333333</v>
      </c>
      <c r="E8" s="41">
        <v>1462.6982007523147</v>
      </c>
    </row>
    <row r="9" spans="1:5" x14ac:dyDescent="0.2">
      <c r="E9" s="41"/>
    </row>
    <row r="10" spans="1:5" x14ac:dyDescent="0.2">
      <c r="E10" s="41"/>
    </row>
    <row r="11" spans="1:5" x14ac:dyDescent="0.2">
      <c r="E11" s="41"/>
    </row>
    <row r="12" spans="1:5" x14ac:dyDescent="0.2">
      <c r="E12" s="41"/>
    </row>
    <row r="13" spans="1:5" x14ac:dyDescent="0.2">
      <c r="E13" s="41"/>
    </row>
    <row r="14" spans="1:5" x14ac:dyDescent="0.2">
      <c r="E14" s="41"/>
    </row>
    <row r="18" spans="1:1" x14ac:dyDescent="0.2">
      <c r="A18" s="29" t="s">
        <v>64</v>
      </c>
    </row>
    <row r="20" spans="1:1" x14ac:dyDescent="0.2">
      <c r="A20" s="29" t="s">
        <v>65</v>
      </c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BF37-1407-0B4C-A21B-6DBC72BD18CB}">
  <dimension ref="A1:F15"/>
  <sheetViews>
    <sheetView workbookViewId="0">
      <selection activeCell="C49" sqref="C49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</v>
      </c>
      <c r="C2" s="8" t="s">
        <v>31</v>
      </c>
      <c r="D2" s="10" t="s">
        <v>2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104</v>
      </c>
      <c r="D4" s="10" t="s">
        <v>4</v>
      </c>
      <c r="E4" s="20"/>
    </row>
    <row r="5" spans="1:6" ht="54" customHeight="1" x14ac:dyDescent="0.2">
      <c r="A5" s="6" t="s">
        <v>22</v>
      </c>
      <c r="B5" s="17" t="s">
        <v>105</v>
      </c>
      <c r="C5" s="8" t="s">
        <v>152</v>
      </c>
      <c r="D5" s="24" t="s">
        <v>106</v>
      </c>
      <c r="E5" s="19"/>
    </row>
    <row r="6" spans="1:6" ht="88" x14ac:dyDescent="0.2">
      <c r="B6" s="9" t="s">
        <v>51</v>
      </c>
      <c r="C6" s="26" t="str">
        <f t="shared" ref="C6:C9" si="0">TEXT(E6,"HH:MM")</f>
        <v>11:35</v>
      </c>
      <c r="D6" s="10" t="s">
        <v>50</v>
      </c>
      <c r="E6" s="32">
        <f>E7-F6</f>
        <v>1462.4826388888889</v>
      </c>
      <c r="F6" s="21">
        <v>6.9444444444444441E-3</v>
      </c>
    </row>
    <row r="7" spans="1:6" ht="22" x14ac:dyDescent="0.2">
      <c r="A7" s="6" t="s">
        <v>57</v>
      </c>
      <c r="B7" s="9" t="s">
        <v>95</v>
      </c>
      <c r="C7" s="26" t="str">
        <f t="shared" si="0"/>
        <v>11:45</v>
      </c>
      <c r="D7" s="10" t="s">
        <v>96</v>
      </c>
      <c r="E7" s="30">
        <f>Navettes!C6</f>
        <v>1462.4895833333333</v>
      </c>
    </row>
    <row r="8" spans="1:6" ht="22" x14ac:dyDescent="0.2">
      <c r="B8" s="9" t="s">
        <v>43</v>
      </c>
      <c r="C8" s="26" t="str">
        <f t="shared" si="0"/>
        <v>13:15</v>
      </c>
      <c r="D8" s="10" t="s">
        <v>44</v>
      </c>
      <c r="E8" s="30">
        <f>Navettes!D6</f>
        <v>1462.5520833333333</v>
      </c>
    </row>
    <row r="9" spans="1:6" ht="22" x14ac:dyDescent="0.2">
      <c r="B9" s="9" t="s">
        <v>45</v>
      </c>
      <c r="C9" s="26" t="str">
        <f t="shared" si="0"/>
        <v>13:50</v>
      </c>
      <c r="D9" s="10" t="s">
        <v>46</v>
      </c>
      <c r="E9" s="32">
        <f>E10-F9</f>
        <v>0.57638888888888895</v>
      </c>
      <c r="F9" s="21">
        <v>6.9444444444444441E-3</v>
      </c>
    </row>
    <row r="10" spans="1:6" ht="22" x14ac:dyDescent="0.2">
      <c r="A10" s="6" t="s">
        <v>24</v>
      </c>
      <c r="B10" s="25" t="s">
        <v>97</v>
      </c>
      <c r="C10" s="26" t="str">
        <f>TEXT(E10,"HH:MM")</f>
        <v>14:00</v>
      </c>
      <c r="D10" s="24" t="s">
        <v>98</v>
      </c>
      <c r="E10" s="31" t="str">
        <f>Navettes!B6</f>
        <v>14:00</v>
      </c>
    </row>
    <row r="11" spans="1:6" ht="22" x14ac:dyDescent="0.2">
      <c r="A11" s="6" t="s">
        <v>131</v>
      </c>
      <c r="B11" s="9" t="s">
        <v>109</v>
      </c>
      <c r="C11" s="26" t="str">
        <f>TEXT(E11,"HH:MM")</f>
        <v>17:20</v>
      </c>
      <c r="D11" s="10" t="s">
        <v>110</v>
      </c>
      <c r="E11" s="30">
        <f>Navettes!E6-F11</f>
        <v>1462.7224483217592</v>
      </c>
      <c r="F11" s="21">
        <v>1.3888888888888889E-3</v>
      </c>
    </row>
    <row r="12" spans="1:6" ht="44" x14ac:dyDescent="0.2">
      <c r="B12" s="9" t="s">
        <v>107</v>
      </c>
      <c r="C12" s="8" t="s">
        <v>111</v>
      </c>
      <c r="D12" s="10" t="s">
        <v>108</v>
      </c>
      <c r="E12" s="32">
        <f>E11+F12</f>
        <v>1462.7328649884259</v>
      </c>
      <c r="F12" s="21">
        <v>1.0416666666666666E-2</v>
      </c>
    </row>
    <row r="13" spans="1:6" x14ac:dyDescent="0.2">
      <c r="A13" s="6" t="s">
        <v>22</v>
      </c>
      <c r="B13" s="6" t="s">
        <v>99</v>
      </c>
      <c r="C13" s="35" t="s">
        <v>100</v>
      </c>
      <c r="D13" s="6" t="s">
        <v>101</v>
      </c>
      <c r="E13" s="32">
        <f>E11+F13</f>
        <v>1462.7293927662035</v>
      </c>
      <c r="F13" s="21">
        <v>6.9444444444444441E-3</v>
      </c>
    </row>
    <row r="14" spans="1:6" s="6" customFormat="1" x14ac:dyDescent="0.2">
      <c r="A14" s="6" t="s">
        <v>57</v>
      </c>
      <c r="B14" s="6" t="s">
        <v>86</v>
      </c>
      <c r="C14" s="39" t="s">
        <v>129</v>
      </c>
      <c r="D14" s="6" t="s">
        <v>102</v>
      </c>
      <c r="E14" s="21"/>
      <c r="F14" s="21"/>
    </row>
    <row r="15" spans="1:6" x14ac:dyDescent="0.2">
      <c r="A15" s="6" t="s">
        <v>57</v>
      </c>
      <c r="B15" s="6" t="s">
        <v>87</v>
      </c>
      <c r="C15" s="39" t="s">
        <v>130</v>
      </c>
      <c r="D15" s="6" t="s">
        <v>103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4-16CD-A24D-8164-70E2C6AF7FCA}">
  <dimension ref="A1:E13"/>
  <sheetViews>
    <sheetView workbookViewId="0">
      <selection activeCell="C19" sqref="C19"/>
    </sheetView>
  </sheetViews>
  <sheetFormatPr baseColWidth="10" defaultColWidth="25.83203125" defaultRowHeight="20" x14ac:dyDescent="0.2"/>
  <cols>
    <col min="1" max="1" width="25.83203125" style="5"/>
    <col min="2" max="2" width="31.1640625" style="14" customWidth="1"/>
    <col min="3" max="3" width="51" style="6" customWidth="1"/>
    <col min="4" max="4" width="31.1640625" style="14" customWidth="1"/>
    <col min="5" max="5" width="53.1640625" style="5" customWidth="1"/>
    <col min="6" max="16384" width="25.83203125" style="5"/>
  </cols>
  <sheetData>
    <row r="1" spans="1:5" x14ac:dyDescent="0.2">
      <c r="A1" s="15" t="s">
        <v>21</v>
      </c>
      <c r="B1" s="11" t="s">
        <v>11</v>
      </c>
      <c r="C1" s="16" t="s">
        <v>0</v>
      </c>
      <c r="D1" s="11" t="s">
        <v>12</v>
      </c>
      <c r="E1" s="2"/>
    </row>
    <row r="2" spans="1:5" ht="22" x14ac:dyDescent="0.2">
      <c r="B2" s="12" t="s">
        <v>187</v>
      </c>
      <c r="C2" s="8" t="s">
        <v>31</v>
      </c>
      <c r="D2" s="13" t="s">
        <v>188</v>
      </c>
      <c r="E2" s="3"/>
    </row>
    <row r="3" spans="1:5" ht="22" x14ac:dyDescent="0.2">
      <c r="A3" s="5" t="s">
        <v>22</v>
      </c>
      <c r="B3" s="12" t="s">
        <v>13</v>
      </c>
      <c r="C3" s="8" t="s">
        <v>32</v>
      </c>
      <c r="D3" s="13" t="s">
        <v>14</v>
      </c>
      <c r="E3" s="1"/>
    </row>
    <row r="4" spans="1:5" ht="22" x14ac:dyDescent="0.2">
      <c r="B4" s="12" t="s">
        <v>3</v>
      </c>
      <c r="C4" s="8" t="s">
        <v>163</v>
      </c>
      <c r="D4" s="13" t="s">
        <v>4</v>
      </c>
      <c r="E4" s="1"/>
    </row>
    <row r="5" spans="1:5" ht="22" x14ac:dyDescent="0.2">
      <c r="B5" s="12" t="s">
        <v>5</v>
      </c>
      <c r="C5" s="8" t="s">
        <v>54</v>
      </c>
      <c r="D5" s="13" t="s">
        <v>6</v>
      </c>
      <c r="E5" s="3"/>
    </row>
    <row r="6" spans="1:5" ht="22" x14ac:dyDescent="0.2">
      <c r="B6" s="12" t="s">
        <v>7</v>
      </c>
      <c r="C6" s="8" t="s">
        <v>28</v>
      </c>
      <c r="D6" s="13" t="s">
        <v>8</v>
      </c>
      <c r="E6" s="4"/>
    </row>
    <row r="7" spans="1:5" ht="22" x14ac:dyDescent="0.2">
      <c r="A7" s="5" t="s">
        <v>22</v>
      </c>
      <c r="B7" s="12" t="s">
        <v>15</v>
      </c>
      <c r="C7" s="8" t="s">
        <v>27</v>
      </c>
      <c r="D7" s="13" t="s">
        <v>16</v>
      </c>
      <c r="E7" s="1"/>
    </row>
    <row r="8" spans="1:5" ht="95" x14ac:dyDescent="0.2">
      <c r="A8" s="5" t="s">
        <v>23</v>
      </c>
      <c r="B8" s="12" t="s">
        <v>169</v>
      </c>
      <c r="C8" s="8" t="s">
        <v>25</v>
      </c>
      <c r="D8" s="13" t="s">
        <v>170</v>
      </c>
      <c r="E8" s="3"/>
    </row>
    <row r="9" spans="1:5" ht="57" x14ac:dyDescent="0.2">
      <c r="A9" s="5" t="s">
        <v>23</v>
      </c>
      <c r="B9" s="12" t="s">
        <v>182</v>
      </c>
      <c r="C9" s="8" t="s">
        <v>26</v>
      </c>
      <c r="D9" s="13" t="s">
        <v>183</v>
      </c>
      <c r="E9" s="3"/>
    </row>
    <row r="10" spans="1:5" ht="152" x14ac:dyDescent="0.2">
      <c r="B10" s="12" t="s">
        <v>29</v>
      </c>
      <c r="C10" s="8" t="s">
        <v>189</v>
      </c>
      <c r="D10" s="13" t="s">
        <v>30</v>
      </c>
    </row>
    <row r="11" spans="1:5" ht="22" x14ac:dyDescent="0.2">
      <c r="A11" s="5" t="s">
        <v>24</v>
      </c>
      <c r="B11" s="12" t="s">
        <v>17</v>
      </c>
      <c r="C11" s="8" t="s">
        <v>190</v>
      </c>
      <c r="D11" s="13" t="s">
        <v>17</v>
      </c>
    </row>
    <row r="12" spans="1:5" ht="22" x14ac:dyDescent="0.2">
      <c r="B12" s="12" t="s">
        <v>18</v>
      </c>
      <c r="C12" s="8" t="s">
        <v>191</v>
      </c>
      <c r="D12" s="13" t="s">
        <v>19</v>
      </c>
    </row>
    <row r="13" spans="1:5" ht="22" x14ac:dyDescent="0.2">
      <c r="A13" s="5" t="s">
        <v>22</v>
      </c>
      <c r="B13" s="12" t="s">
        <v>9</v>
      </c>
      <c r="C13" s="8" t="s">
        <v>160</v>
      </c>
      <c r="D13" s="13" t="s">
        <v>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686A-919F-0845-B06E-8404EEBC2EE7}">
  <dimension ref="A1:F21"/>
  <sheetViews>
    <sheetView workbookViewId="0">
      <selection activeCell="C11" sqref="C11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49</v>
      </c>
      <c r="D4" s="23" t="s">
        <v>4</v>
      </c>
      <c r="E4" s="20"/>
    </row>
    <row r="5" spans="1:6" ht="22" x14ac:dyDescent="0.2">
      <c r="B5" s="9" t="s">
        <v>33</v>
      </c>
      <c r="C5" s="8" t="s">
        <v>34</v>
      </c>
      <c r="D5" s="10" t="s">
        <v>35</v>
      </c>
      <c r="E5" s="20"/>
    </row>
    <row r="6" spans="1:6" ht="54" customHeight="1" x14ac:dyDescent="0.2">
      <c r="A6" s="6" t="s">
        <v>23</v>
      </c>
      <c r="B6" s="17" t="s">
        <v>171</v>
      </c>
      <c r="C6" s="8" t="s">
        <v>37</v>
      </c>
      <c r="D6" s="24" t="s">
        <v>172</v>
      </c>
      <c r="E6" s="19"/>
    </row>
    <row r="7" spans="1:6" ht="22" x14ac:dyDescent="0.2">
      <c r="B7" s="9" t="s">
        <v>5</v>
      </c>
      <c r="C7" s="8" t="s">
        <v>36</v>
      </c>
      <c r="D7" s="10" t="s">
        <v>6</v>
      </c>
      <c r="E7" s="19"/>
    </row>
    <row r="8" spans="1:6" ht="44" x14ac:dyDescent="0.2">
      <c r="A8" s="6" t="s">
        <v>23</v>
      </c>
      <c r="B8" s="25" t="s">
        <v>173</v>
      </c>
      <c r="C8" s="8" t="s">
        <v>38</v>
      </c>
      <c r="D8" s="24" t="s">
        <v>174</v>
      </c>
    </row>
    <row r="9" spans="1:6" ht="22" x14ac:dyDescent="0.2">
      <c r="A9" s="6" t="s">
        <v>23</v>
      </c>
      <c r="B9" s="25" t="s">
        <v>197</v>
      </c>
      <c r="C9" s="8" t="s">
        <v>196</v>
      </c>
      <c r="D9" s="24" t="s">
        <v>198</v>
      </c>
    </row>
    <row r="10" spans="1:6" ht="22" x14ac:dyDescent="0.2">
      <c r="A10" s="6" t="s">
        <v>22</v>
      </c>
      <c r="B10" s="9" t="s">
        <v>15</v>
      </c>
      <c r="C10" s="8" t="s">
        <v>39</v>
      </c>
      <c r="D10" s="10" t="s">
        <v>16</v>
      </c>
    </row>
    <row r="11" spans="1:6" ht="88" x14ac:dyDescent="0.2">
      <c r="B11" s="9" t="s">
        <v>51</v>
      </c>
      <c r="C11" s="26" t="str">
        <f>TEXT(E11,"HH:MM")</f>
        <v>13:35</v>
      </c>
      <c r="D11" s="10" t="s">
        <v>50</v>
      </c>
      <c r="E11" s="32">
        <f>E12-F11</f>
        <v>1462.5659722222224</v>
      </c>
      <c r="F11" s="21">
        <v>6.9444444444444441E-3</v>
      </c>
    </row>
    <row r="12" spans="1:6" ht="22" x14ac:dyDescent="0.2">
      <c r="A12" s="6" t="s">
        <v>57</v>
      </c>
      <c r="B12" s="9" t="s">
        <v>139</v>
      </c>
      <c r="C12" s="26" t="str">
        <f>TEXT(E12,"HH:MM")</f>
        <v>13:45</v>
      </c>
      <c r="D12" s="10" t="s">
        <v>140</v>
      </c>
      <c r="E12" s="30">
        <f>Navettes!C2</f>
        <v>1462.5729166666667</v>
      </c>
    </row>
    <row r="13" spans="1:6" ht="44" x14ac:dyDescent="0.2">
      <c r="A13" s="6" t="s">
        <v>23</v>
      </c>
      <c r="B13" s="9" t="s">
        <v>141</v>
      </c>
      <c r="C13" s="8" t="s">
        <v>42</v>
      </c>
      <c r="D13" s="10" t="s">
        <v>142</v>
      </c>
    </row>
    <row r="14" spans="1:6" ht="22" x14ac:dyDescent="0.2">
      <c r="B14" s="9" t="s">
        <v>43</v>
      </c>
      <c r="C14" s="26" t="str">
        <f t="shared" ref="C14:C15" si="0">TEXT(E14,"HH:MM")</f>
        <v>16:00</v>
      </c>
      <c r="D14" s="10" t="s">
        <v>44</v>
      </c>
      <c r="E14" s="30">
        <f>Navettes!D2</f>
        <v>1462.6666666666667</v>
      </c>
    </row>
    <row r="15" spans="1:6" ht="22" x14ac:dyDescent="0.2">
      <c r="B15" s="9" t="s">
        <v>45</v>
      </c>
      <c r="C15" s="26" t="str">
        <f t="shared" si="0"/>
        <v>16:35</v>
      </c>
      <c r="D15" s="10" t="s">
        <v>46</v>
      </c>
      <c r="E15" s="32">
        <f>E16-F15</f>
        <v>0.69097222222222221</v>
      </c>
      <c r="F15" s="21">
        <v>6.9444444444444441E-3</v>
      </c>
    </row>
    <row r="16" spans="1:6" ht="22" x14ac:dyDescent="0.2">
      <c r="A16" s="6" t="s">
        <v>24</v>
      </c>
      <c r="B16" s="25" t="s">
        <v>143</v>
      </c>
      <c r="C16" s="26" t="str">
        <f>TEXT(E16,"HH:MM")</f>
        <v>16:45</v>
      </c>
      <c r="D16" s="24" t="s">
        <v>144</v>
      </c>
      <c r="E16" s="31" t="str">
        <f>Navettes!B2</f>
        <v>16:45</v>
      </c>
    </row>
    <row r="17" spans="1:6" ht="22" x14ac:dyDescent="0.2">
      <c r="A17" s="6" t="s">
        <v>131</v>
      </c>
      <c r="B17" s="9" t="s">
        <v>47</v>
      </c>
      <c r="C17" s="26" t="str">
        <f>TEXT(E17,"HH:MM")</f>
        <v>19:23</v>
      </c>
      <c r="D17" s="10" t="s">
        <v>48</v>
      </c>
      <c r="E17" s="30">
        <f>Navettes!E2-F17</f>
        <v>1462.8081439351852</v>
      </c>
      <c r="F17" s="21">
        <v>2.0833333333333333E-3</v>
      </c>
    </row>
    <row r="18" spans="1:6" ht="22" x14ac:dyDescent="0.2">
      <c r="B18" s="9" t="s">
        <v>18</v>
      </c>
      <c r="C18" s="8" t="s">
        <v>82</v>
      </c>
      <c r="D18" s="10" t="s">
        <v>19</v>
      </c>
      <c r="E18" s="32">
        <f>E17+F18</f>
        <v>1462.8220328240741</v>
      </c>
      <c r="F18" s="21">
        <v>1.3888888888888888E-2</v>
      </c>
    </row>
    <row r="19" spans="1:6" ht="22" x14ac:dyDescent="0.2">
      <c r="A19" s="6" t="s">
        <v>22</v>
      </c>
      <c r="B19" s="9" t="s">
        <v>9</v>
      </c>
      <c r="C19" s="8" t="s">
        <v>147</v>
      </c>
      <c r="D19" s="10" t="s">
        <v>10</v>
      </c>
      <c r="E19" s="32">
        <f>E17+F19</f>
        <v>1462.8150883796295</v>
      </c>
      <c r="F19" s="21">
        <v>6.9444444444444441E-3</v>
      </c>
    </row>
    <row r="21" spans="1:6" x14ac:dyDescent="0.2">
      <c r="C21" s="27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E92-B6A1-A540-9055-BC6C85BC8D7C}">
  <dimension ref="A1:F16"/>
  <sheetViews>
    <sheetView workbookViewId="0">
      <selection activeCell="D18" sqref="D18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32</v>
      </c>
      <c r="D3" s="10" t="s">
        <v>14</v>
      </c>
      <c r="E3" s="20"/>
    </row>
    <row r="4" spans="1:6" ht="22" x14ac:dyDescent="0.2">
      <c r="B4" s="22" t="s">
        <v>3</v>
      </c>
      <c r="C4" s="8" t="s">
        <v>68</v>
      </c>
      <c r="D4" s="23" t="s">
        <v>4</v>
      </c>
      <c r="E4" s="20"/>
    </row>
    <row r="5" spans="1:6" ht="44" x14ac:dyDescent="0.2">
      <c r="A5" s="6" t="s">
        <v>23</v>
      </c>
      <c r="B5" s="9" t="s">
        <v>194</v>
      </c>
      <c r="C5" s="8" t="s">
        <v>66</v>
      </c>
      <c r="D5" s="10" t="s">
        <v>195</v>
      </c>
      <c r="E5" s="20"/>
    </row>
    <row r="6" spans="1:6" ht="22" x14ac:dyDescent="0.2">
      <c r="A6" s="6" t="s">
        <v>22</v>
      </c>
      <c r="B6" s="25" t="s">
        <v>15</v>
      </c>
      <c r="C6" s="8" t="s">
        <v>67</v>
      </c>
      <c r="D6" s="24" t="s">
        <v>16</v>
      </c>
    </row>
    <row r="7" spans="1:6" ht="88" x14ac:dyDescent="0.2">
      <c r="B7" s="9" t="s">
        <v>51</v>
      </c>
      <c r="C7" s="26" t="str">
        <f t="shared" ref="C7:C11" si="0">TEXT(E7,"HH:MM")</f>
        <v>14:35</v>
      </c>
      <c r="D7" s="10" t="s">
        <v>50</v>
      </c>
      <c r="E7" s="32">
        <f>E8-F7</f>
        <v>1462.6076388888889</v>
      </c>
      <c r="F7" s="21">
        <v>6.9444444444444441E-3</v>
      </c>
    </row>
    <row r="8" spans="1:6" ht="22" x14ac:dyDescent="0.2">
      <c r="A8" s="6" t="s">
        <v>57</v>
      </c>
      <c r="B8" s="9" t="s">
        <v>40</v>
      </c>
      <c r="C8" s="26" t="str">
        <f t="shared" si="0"/>
        <v>14:45</v>
      </c>
      <c r="D8" s="10" t="s">
        <v>41</v>
      </c>
      <c r="E8" s="30">
        <f>Navettes!C3</f>
        <v>1462.6145833333333</v>
      </c>
    </row>
    <row r="9" spans="1:6" ht="22" x14ac:dyDescent="0.2">
      <c r="B9" s="9" t="s">
        <v>43</v>
      </c>
      <c r="C9" s="26" t="str">
        <f t="shared" si="0"/>
        <v>16:15</v>
      </c>
      <c r="D9" s="10" t="s">
        <v>44</v>
      </c>
      <c r="E9" s="30">
        <f>Navettes!D3</f>
        <v>1462.6770833333333</v>
      </c>
    </row>
    <row r="10" spans="1:6" ht="22" x14ac:dyDescent="0.2">
      <c r="B10" s="9" t="s">
        <v>45</v>
      </c>
      <c r="C10" s="26" t="str">
        <f t="shared" si="0"/>
        <v>16:50</v>
      </c>
      <c r="D10" s="10" t="s">
        <v>46</v>
      </c>
      <c r="E10" s="32">
        <f>E11-F10</f>
        <v>0.70138888888888895</v>
      </c>
      <c r="F10" s="21">
        <v>6.9444444444444441E-3</v>
      </c>
    </row>
    <row r="11" spans="1:6" ht="22" x14ac:dyDescent="0.2">
      <c r="A11" s="6" t="s">
        <v>24</v>
      </c>
      <c r="B11" s="25" t="s">
        <v>145</v>
      </c>
      <c r="C11" s="26" t="str">
        <f t="shared" si="0"/>
        <v>17:00</v>
      </c>
      <c r="D11" s="24" t="s">
        <v>146</v>
      </c>
      <c r="E11" s="31" t="str">
        <f>Navettes!B3</f>
        <v>17:00</v>
      </c>
    </row>
    <row r="12" spans="1:6" ht="22" x14ac:dyDescent="0.2">
      <c r="A12" s="6" t="s">
        <v>131</v>
      </c>
      <c r="B12" s="9" t="s">
        <v>47</v>
      </c>
      <c r="C12" s="26" t="str">
        <f>TEXT(E12,"HH:MM")</f>
        <v>19:27</v>
      </c>
      <c r="D12" s="10" t="s">
        <v>48</v>
      </c>
      <c r="E12" s="30">
        <f>Navettes!E3+F12</f>
        <v>1462.8105744907407</v>
      </c>
      <c r="F12" s="21">
        <v>1.3888888888888889E-3</v>
      </c>
    </row>
    <row r="13" spans="1:6" ht="22" x14ac:dyDescent="0.2">
      <c r="B13" s="9" t="s">
        <v>18</v>
      </c>
      <c r="C13" s="8" t="s">
        <v>148</v>
      </c>
      <c r="D13" s="10" t="s">
        <v>19</v>
      </c>
      <c r="E13" s="32">
        <f>E12+F13</f>
        <v>1462.8244633796296</v>
      </c>
      <c r="F13" s="21">
        <v>1.3888888888888888E-2</v>
      </c>
    </row>
    <row r="14" spans="1:6" ht="22" x14ac:dyDescent="0.2">
      <c r="A14" s="6" t="s">
        <v>22</v>
      </c>
      <c r="B14" s="9" t="s">
        <v>9</v>
      </c>
      <c r="C14" s="8" t="s">
        <v>147</v>
      </c>
      <c r="D14" s="10" t="s">
        <v>10</v>
      </c>
      <c r="E14" s="32">
        <f>E12+F14</f>
        <v>1462.817518935185</v>
      </c>
      <c r="F14" s="21">
        <v>6.9444444444444441E-3</v>
      </c>
    </row>
    <row r="16" spans="1:6" x14ac:dyDescent="0.2">
      <c r="C16" s="2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2BF53-5C8A-5F47-A607-067D60E1B804}">
  <dimension ref="A1:G21"/>
  <sheetViews>
    <sheetView zoomScale="96" zoomScaleNormal="96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34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7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  <c r="G1" s="5" t="s">
        <v>94</v>
      </c>
    </row>
    <row r="2" spans="1:7" ht="22" x14ac:dyDescent="0.2">
      <c r="B2" s="9" t="s">
        <v>187</v>
      </c>
      <c r="C2" s="8" t="s">
        <v>31</v>
      </c>
      <c r="D2" s="10" t="s">
        <v>188</v>
      </c>
      <c r="E2" s="19"/>
      <c r="G2" s="38">
        <f>13*6</f>
        <v>78</v>
      </c>
    </row>
    <row r="3" spans="1:7" ht="22" x14ac:dyDescent="0.2">
      <c r="A3" s="6" t="s">
        <v>22</v>
      </c>
      <c r="B3" s="9" t="s">
        <v>13</v>
      </c>
      <c r="C3" s="8" t="s">
        <v>150</v>
      </c>
      <c r="D3" s="10" t="s">
        <v>14</v>
      </c>
      <c r="E3" s="20"/>
    </row>
    <row r="4" spans="1:7" ht="22" x14ac:dyDescent="0.2">
      <c r="B4" s="22" t="s">
        <v>3</v>
      </c>
      <c r="C4" s="8" t="s">
        <v>90</v>
      </c>
      <c r="D4" s="23" t="s">
        <v>4</v>
      </c>
      <c r="E4" s="20"/>
    </row>
    <row r="5" spans="1:7" ht="22" x14ac:dyDescent="0.2">
      <c r="B5" s="25" t="s">
        <v>91</v>
      </c>
      <c r="C5" s="26" t="str">
        <f t="shared" ref="C5:C6" si="0">TEXT(E5,"HH:MM")</f>
        <v>08:35</v>
      </c>
      <c r="D5" s="24" t="s">
        <v>69</v>
      </c>
      <c r="E5" s="32">
        <f>$E$7-F5</f>
        <v>0.3576388888888889</v>
      </c>
      <c r="F5" s="21">
        <v>1.7361111111111112E-2</v>
      </c>
    </row>
    <row r="6" spans="1:7" ht="22" x14ac:dyDescent="0.2">
      <c r="B6" s="9" t="s">
        <v>45</v>
      </c>
      <c r="C6" s="26" t="str">
        <f t="shared" si="0"/>
        <v>08:45</v>
      </c>
      <c r="D6" s="10" t="s">
        <v>46</v>
      </c>
      <c r="E6" s="32">
        <f>$E$7-F6</f>
        <v>0.36458333333333331</v>
      </c>
      <c r="F6" s="21">
        <v>1.0416666666666666E-2</v>
      </c>
    </row>
    <row r="7" spans="1:7" s="15" customFormat="1" ht="22" x14ac:dyDescent="0.2">
      <c r="A7" s="6" t="s">
        <v>24</v>
      </c>
      <c r="B7" s="25" t="s">
        <v>70</v>
      </c>
      <c r="C7" s="36" t="str">
        <f>TEXT(E7,"HH:MM")</f>
        <v>09:00</v>
      </c>
      <c r="D7" s="24" t="s">
        <v>71</v>
      </c>
      <c r="E7" s="37" t="str">
        <f>Navettes!B4</f>
        <v>09:00</v>
      </c>
      <c r="F7" s="33"/>
    </row>
    <row r="8" spans="1:7" ht="22" x14ac:dyDescent="0.2">
      <c r="A8" s="6" t="s">
        <v>131</v>
      </c>
      <c r="B8" s="9" t="s">
        <v>72</v>
      </c>
      <c r="C8" s="26" t="str">
        <f>TEXT(E8,"HH:MM")</f>
        <v>09:10</v>
      </c>
      <c r="D8" s="10" t="s">
        <v>74</v>
      </c>
      <c r="E8" s="37">
        <f>Navettes!E4</f>
        <v>1462.3825181134259</v>
      </c>
    </row>
    <row r="9" spans="1:7" ht="22" x14ac:dyDescent="0.2">
      <c r="A9" s="6" t="s">
        <v>131</v>
      </c>
      <c r="B9" s="9" t="s">
        <v>73</v>
      </c>
      <c r="C9" s="26" t="str">
        <f>TEXT(E9,"HH:MM")</f>
        <v>10:38</v>
      </c>
      <c r="D9" s="10" t="s">
        <v>75</v>
      </c>
      <c r="E9" s="32">
        <f>E8+F9</f>
        <v>1462.4436292245371</v>
      </c>
      <c r="F9" s="21">
        <f>(G2+10)/(24*60)</f>
        <v>6.1111111111111109E-2</v>
      </c>
    </row>
    <row r="10" spans="1:7" ht="44" x14ac:dyDescent="0.2">
      <c r="B10" s="25" t="s">
        <v>92</v>
      </c>
      <c r="C10" s="28" t="s">
        <v>184</v>
      </c>
      <c r="D10" s="24" t="s">
        <v>93</v>
      </c>
    </row>
    <row r="11" spans="1:7" ht="22" x14ac:dyDescent="0.2">
      <c r="A11" s="6" t="s">
        <v>22</v>
      </c>
      <c r="B11" s="9" t="s">
        <v>15</v>
      </c>
      <c r="C11" s="8" t="s">
        <v>27</v>
      </c>
      <c r="D11" s="10" t="s">
        <v>16</v>
      </c>
    </row>
    <row r="12" spans="1:7" ht="88" x14ac:dyDescent="0.2">
      <c r="B12" s="9" t="s">
        <v>51</v>
      </c>
      <c r="C12" s="26" t="str">
        <f>TEXT(E12,"HH:MM")</f>
        <v>15:50</v>
      </c>
      <c r="D12" s="10" t="s">
        <v>50</v>
      </c>
      <c r="E12" s="32">
        <f>E13-F12</f>
        <v>1462.6597222222224</v>
      </c>
      <c r="F12" s="21">
        <v>6.9444444444444441E-3</v>
      </c>
    </row>
    <row r="13" spans="1:7" s="6" customFormat="1" ht="22" x14ac:dyDescent="0.2">
      <c r="A13" s="6" t="s">
        <v>57</v>
      </c>
      <c r="B13" s="6" t="s">
        <v>76</v>
      </c>
      <c r="C13" s="26" t="str">
        <f t="shared" ref="C13:C17" si="1">TEXT(E13,"HH:MM")</f>
        <v>16:00</v>
      </c>
      <c r="D13" s="6" t="s">
        <v>77</v>
      </c>
      <c r="E13" s="30">
        <f>Navettes!C5</f>
        <v>1462.6666666666667</v>
      </c>
      <c r="F13" s="21"/>
    </row>
    <row r="14" spans="1:7" ht="22" x14ac:dyDescent="0.2">
      <c r="B14" s="6" t="s">
        <v>43</v>
      </c>
      <c r="C14" s="26" t="str">
        <f t="shared" si="1"/>
        <v>17:30</v>
      </c>
      <c r="D14" s="6" t="s">
        <v>44</v>
      </c>
      <c r="E14" s="30">
        <f>Navettes!D5</f>
        <v>1462.7291666666667</v>
      </c>
    </row>
    <row r="15" spans="1:7" ht="22" x14ac:dyDescent="0.2">
      <c r="B15" s="6" t="s">
        <v>45</v>
      </c>
      <c r="C15" s="26" t="str">
        <f t="shared" si="1"/>
        <v>18:05</v>
      </c>
      <c r="D15" s="6" t="s">
        <v>46</v>
      </c>
      <c r="E15" s="32">
        <f>E16-F15</f>
        <v>0.75347222222222221</v>
      </c>
      <c r="F15" s="21">
        <v>6.9444444444444441E-3</v>
      </c>
    </row>
    <row r="16" spans="1:7" ht="22" x14ac:dyDescent="0.2">
      <c r="A16" s="6" t="s">
        <v>24</v>
      </c>
      <c r="B16" s="7" t="s">
        <v>78</v>
      </c>
      <c r="C16" s="36" t="str">
        <f t="shared" si="1"/>
        <v>18:15</v>
      </c>
      <c r="D16" s="7" t="s">
        <v>79</v>
      </c>
      <c r="E16" s="31" t="str">
        <f>Navettes!B5</f>
        <v>18:15</v>
      </c>
    </row>
    <row r="17" spans="1:6" s="15" customFormat="1" ht="22" x14ac:dyDescent="0.2">
      <c r="A17" s="6" t="s">
        <v>131</v>
      </c>
      <c r="B17" s="6" t="s">
        <v>80</v>
      </c>
      <c r="C17" s="26" t="str">
        <f t="shared" si="1"/>
        <v>19:31</v>
      </c>
      <c r="D17" s="6" t="s">
        <v>81</v>
      </c>
      <c r="E17" s="30">
        <f>Navettes!E5-F17</f>
        <v>1462.8138285069444</v>
      </c>
      <c r="F17" s="21">
        <v>1.3888888888888889E-3</v>
      </c>
    </row>
    <row r="18" spans="1:6" x14ac:dyDescent="0.2">
      <c r="B18" s="6" t="s">
        <v>18</v>
      </c>
      <c r="C18" s="34" t="s">
        <v>82</v>
      </c>
      <c r="D18" s="6" t="s">
        <v>19</v>
      </c>
      <c r="E18" s="32">
        <f>E17+F18</f>
        <v>1462.8277173958334</v>
      </c>
      <c r="F18" s="21">
        <v>1.3888888888888888E-2</v>
      </c>
    </row>
    <row r="19" spans="1:6" x14ac:dyDescent="0.2">
      <c r="A19" s="6" t="s">
        <v>22</v>
      </c>
      <c r="B19" s="6" t="s">
        <v>83</v>
      </c>
      <c r="C19" s="34" t="s">
        <v>84</v>
      </c>
      <c r="D19" s="6" t="s">
        <v>85</v>
      </c>
      <c r="E19" s="32">
        <f>E17+F19</f>
        <v>1462.8207729513888</v>
      </c>
      <c r="F19" s="21">
        <v>6.9444444444444441E-3</v>
      </c>
    </row>
    <row r="20" spans="1:6" x14ac:dyDescent="0.2">
      <c r="A20" s="6" t="s">
        <v>57</v>
      </c>
      <c r="B20" s="6" t="s">
        <v>86</v>
      </c>
      <c r="C20" s="39" t="s">
        <v>127</v>
      </c>
      <c r="D20" s="6" t="s">
        <v>88</v>
      </c>
    </row>
    <row r="21" spans="1:6" x14ac:dyDescent="0.2">
      <c r="A21" s="6" t="s">
        <v>57</v>
      </c>
      <c r="B21" s="6" t="s">
        <v>87</v>
      </c>
      <c r="C21" s="40" t="s">
        <v>128</v>
      </c>
      <c r="D21" s="6" t="s">
        <v>89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EBD7-7F34-4D4C-B1B8-F27142CC7EC2}">
  <dimension ref="A1:F11"/>
  <sheetViews>
    <sheetView tabSelected="1" zoomScaleNormal="100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151</v>
      </c>
      <c r="D3" s="10" t="s">
        <v>14</v>
      </c>
      <c r="E3" s="20"/>
    </row>
    <row r="4" spans="1:6" ht="22" x14ac:dyDescent="0.2">
      <c r="B4" s="22" t="s">
        <v>3</v>
      </c>
      <c r="C4" s="8" t="s">
        <v>175</v>
      </c>
      <c r="D4" s="10" t="s">
        <v>4</v>
      </c>
      <c r="E4" s="20"/>
    </row>
    <row r="5" spans="1:6" ht="22" x14ac:dyDescent="0.2">
      <c r="B5" s="9" t="s">
        <v>43</v>
      </c>
      <c r="C5" s="26" t="str">
        <f t="shared" ref="C5:C6" si="0">TEXT(E5,"HH:MM")</f>
        <v>13:15</v>
      </c>
      <c r="D5" s="10" t="s">
        <v>44</v>
      </c>
      <c r="E5" s="30">
        <f>Navettes!D6</f>
        <v>1462.5520833333333</v>
      </c>
    </row>
    <row r="6" spans="1:6" ht="22" x14ac:dyDescent="0.2">
      <c r="B6" s="9" t="s">
        <v>45</v>
      </c>
      <c r="C6" s="26" t="str">
        <f t="shared" si="0"/>
        <v>13:50</v>
      </c>
      <c r="D6" s="10" t="s">
        <v>46</v>
      </c>
      <c r="E6" s="32">
        <f>E7-F6</f>
        <v>0.57638888888888895</v>
      </c>
      <c r="F6" s="21">
        <v>6.9444444444444441E-3</v>
      </c>
    </row>
    <row r="7" spans="1:6" ht="22" x14ac:dyDescent="0.2">
      <c r="A7" s="6" t="s">
        <v>24</v>
      </c>
      <c r="B7" s="25" t="s">
        <v>176</v>
      </c>
      <c r="C7" s="26" t="str">
        <f>TEXT(E7,"HH:MM")</f>
        <v>14:00</v>
      </c>
      <c r="D7" s="24" t="s">
        <v>177</v>
      </c>
      <c r="E7" s="31" t="str">
        <f>Navettes!B6</f>
        <v>14:00</v>
      </c>
    </row>
    <row r="8" spans="1:6" ht="22" x14ac:dyDescent="0.2">
      <c r="A8" s="6" t="s">
        <v>131</v>
      </c>
      <c r="B8" s="9" t="s">
        <v>115</v>
      </c>
      <c r="C8" s="26" t="str">
        <f>TEXT(E8,"HH:MM")</f>
        <v>17:20</v>
      </c>
      <c r="D8" s="10" t="s">
        <v>116</v>
      </c>
      <c r="E8" s="30">
        <f>Navettes!E6-F8</f>
        <v>1462.7224483217592</v>
      </c>
      <c r="F8" s="21">
        <v>1.3888888888888889E-3</v>
      </c>
    </row>
    <row r="9" spans="1:6" ht="22" x14ac:dyDescent="0.2">
      <c r="B9" s="9" t="s">
        <v>18</v>
      </c>
      <c r="C9" s="8" t="s">
        <v>178</v>
      </c>
      <c r="D9" s="10" t="s">
        <v>19</v>
      </c>
      <c r="E9" s="32">
        <f>E8+F9</f>
        <v>1462.7328649884259</v>
      </c>
      <c r="F9" s="21">
        <v>1.0416666666666666E-2</v>
      </c>
    </row>
    <row r="10" spans="1:6" ht="22" x14ac:dyDescent="0.2">
      <c r="A10" s="6" t="s">
        <v>22</v>
      </c>
      <c r="B10" s="9" t="s">
        <v>15</v>
      </c>
      <c r="C10" s="8" t="s">
        <v>179</v>
      </c>
      <c r="D10" s="10" t="s">
        <v>16</v>
      </c>
      <c r="E10" s="32">
        <f>E7+F10</f>
        <v>0.59027777777777779</v>
      </c>
      <c r="F10" s="21">
        <v>6.9444444444444441E-3</v>
      </c>
    </row>
    <row r="11" spans="1:6" ht="22" x14ac:dyDescent="0.2">
      <c r="A11" s="6" t="s">
        <v>22</v>
      </c>
      <c r="B11" s="9" t="s">
        <v>9</v>
      </c>
      <c r="C11" s="8" t="s">
        <v>181</v>
      </c>
      <c r="D11" s="10" t="s">
        <v>10</v>
      </c>
      <c r="E11" s="32">
        <f>E8+F11</f>
        <v>1462.7293927662035</v>
      </c>
      <c r="F11" s="21">
        <v>6.9444444444444441E-3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834C-3A12-D745-B59F-B2F20D1DD559}">
  <dimension ref="A1:F13"/>
  <sheetViews>
    <sheetView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151</v>
      </c>
      <c r="D3" s="10" t="s">
        <v>14</v>
      </c>
      <c r="E3" s="20"/>
    </row>
    <row r="4" spans="1:6" ht="22" x14ac:dyDescent="0.2">
      <c r="B4" s="22" t="s">
        <v>3</v>
      </c>
      <c r="C4" s="8" t="s">
        <v>119</v>
      </c>
      <c r="D4" s="10" t="s">
        <v>4</v>
      </c>
      <c r="E4" s="20"/>
    </row>
    <row r="5" spans="1:6" ht="22" x14ac:dyDescent="0.2">
      <c r="A5" s="6" t="s">
        <v>22</v>
      </c>
      <c r="B5" s="9" t="s">
        <v>15</v>
      </c>
      <c r="C5" s="28" t="s">
        <v>112</v>
      </c>
      <c r="D5" s="10" t="s">
        <v>16</v>
      </c>
    </row>
    <row r="6" spans="1:6" ht="22" x14ac:dyDescent="0.2">
      <c r="B6" s="9" t="s">
        <v>43</v>
      </c>
      <c r="C6" s="26" t="str">
        <f t="shared" ref="C6:C7" si="0">TEXT(E6,"HH:MM")</f>
        <v>15:45</v>
      </c>
      <c r="D6" s="10" t="s">
        <v>44</v>
      </c>
      <c r="E6" s="30">
        <f>Navettes!D7</f>
        <v>1462.65625</v>
      </c>
    </row>
    <row r="7" spans="1:6" ht="22" x14ac:dyDescent="0.2">
      <c r="B7" s="9" t="s">
        <v>45</v>
      </c>
      <c r="C7" s="26" t="str">
        <f t="shared" si="0"/>
        <v>16:20</v>
      </c>
      <c r="D7" s="10" t="s">
        <v>46</v>
      </c>
      <c r="E7" s="32">
        <f>E8-F7</f>
        <v>0.68055555555555558</v>
      </c>
      <c r="F7" s="21">
        <v>6.9444444444444441E-3</v>
      </c>
    </row>
    <row r="8" spans="1:6" ht="22" x14ac:dyDescent="0.2">
      <c r="A8" s="6" t="s">
        <v>24</v>
      </c>
      <c r="B8" s="25" t="s">
        <v>113</v>
      </c>
      <c r="C8" s="36" t="str">
        <f>TEXT(E8,"HH:MM")</f>
        <v>16:30</v>
      </c>
      <c r="D8" s="24" t="s">
        <v>114</v>
      </c>
      <c r="E8" s="31" t="str">
        <f>Navettes!B7</f>
        <v>16:30</v>
      </c>
    </row>
    <row r="9" spans="1:6" ht="22" x14ac:dyDescent="0.2">
      <c r="A9" s="6" t="s">
        <v>131</v>
      </c>
      <c r="B9" s="9" t="s">
        <v>115</v>
      </c>
      <c r="C9" s="26" t="str">
        <f>TEXT(E9,"HH:MM")</f>
        <v>19:20</v>
      </c>
      <c r="D9" s="10" t="s">
        <v>116</v>
      </c>
      <c r="E9" s="30">
        <f>Navettes!E7+F9</f>
        <v>1462.8056818171297</v>
      </c>
      <c r="F9" s="21">
        <v>0</v>
      </c>
    </row>
    <row r="10" spans="1:6" ht="22" x14ac:dyDescent="0.2">
      <c r="B10" s="9" t="s">
        <v>18</v>
      </c>
      <c r="C10" s="8" t="s">
        <v>117</v>
      </c>
      <c r="D10" s="10" t="s">
        <v>19</v>
      </c>
      <c r="E10" s="32">
        <f>E9+F10</f>
        <v>1462.8160984837964</v>
      </c>
      <c r="F10" s="21">
        <v>1.0416666666666666E-2</v>
      </c>
    </row>
    <row r="11" spans="1:6" x14ac:dyDescent="0.2">
      <c r="A11" s="6" t="s">
        <v>22</v>
      </c>
      <c r="B11" s="6" t="s">
        <v>9</v>
      </c>
      <c r="C11" s="35" t="s">
        <v>118</v>
      </c>
      <c r="D11" s="6" t="s">
        <v>10</v>
      </c>
      <c r="E11" s="32">
        <f>E9+F11</f>
        <v>1462.812626261574</v>
      </c>
      <c r="F11" s="21">
        <v>6.9444444444444441E-3</v>
      </c>
    </row>
    <row r="12" spans="1:6" x14ac:dyDescent="0.2">
      <c r="C12" s="35"/>
    </row>
    <row r="13" spans="1:6" s="6" customFormat="1" x14ac:dyDescent="0.2">
      <c r="C13" s="35"/>
      <c r="E13" s="21"/>
      <c r="F13" s="2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0094-158A-7B4D-9B20-1FDD57D4341A}">
  <dimension ref="A1:F16"/>
  <sheetViews>
    <sheetView topLeftCell="B1" workbookViewId="0">
      <selection activeCell="D3" sqref="D3"/>
    </sheetView>
  </sheetViews>
  <sheetFormatPr baseColWidth="10" defaultColWidth="25.83203125" defaultRowHeight="20" x14ac:dyDescent="0.2"/>
  <cols>
    <col min="1" max="1" width="16.5" style="6" customWidth="1"/>
    <col min="2" max="2" width="55.1640625" style="6" customWidth="1"/>
    <col min="3" max="3" width="47.6640625" style="6" customWidth="1"/>
    <col min="4" max="4" width="80.5" style="6" customWidth="1"/>
    <col min="5" max="5" width="53.1640625" style="21" customWidth="1"/>
    <col min="6" max="6" width="25.83203125" style="21"/>
    <col min="7" max="16384" width="25.83203125" style="5"/>
  </cols>
  <sheetData>
    <row r="1" spans="1:6" x14ac:dyDescent="0.2">
      <c r="A1" s="7" t="s">
        <v>21</v>
      </c>
      <c r="B1" s="7" t="s">
        <v>11</v>
      </c>
      <c r="C1" s="16" t="s">
        <v>0</v>
      </c>
      <c r="D1" s="7" t="s">
        <v>12</v>
      </c>
      <c r="E1" s="18" t="s">
        <v>53</v>
      </c>
      <c r="F1" s="33" t="s">
        <v>52</v>
      </c>
    </row>
    <row r="2" spans="1:6" ht="22" x14ac:dyDescent="0.2">
      <c r="B2" s="9" t="s">
        <v>187</v>
      </c>
      <c r="C2" s="8" t="s">
        <v>31</v>
      </c>
      <c r="D2" s="10" t="s">
        <v>188</v>
      </c>
      <c r="E2" s="19"/>
    </row>
    <row r="3" spans="1:6" ht="22" x14ac:dyDescent="0.2">
      <c r="A3" s="6" t="s">
        <v>22</v>
      </c>
      <c r="B3" s="9" t="s">
        <v>13</v>
      </c>
      <c r="C3" s="8" t="s">
        <v>151</v>
      </c>
      <c r="D3" s="10" t="s">
        <v>14</v>
      </c>
      <c r="E3" s="20"/>
    </row>
    <row r="4" spans="1:6" ht="22" x14ac:dyDescent="0.2">
      <c r="B4" s="22" t="s">
        <v>3</v>
      </c>
      <c r="C4" s="8" t="s">
        <v>180</v>
      </c>
      <c r="D4" s="10" t="s">
        <v>4</v>
      </c>
      <c r="E4" s="20"/>
    </row>
    <row r="5" spans="1:6" ht="44" x14ac:dyDescent="0.2">
      <c r="B5" s="9" t="s">
        <v>166</v>
      </c>
      <c r="C5" s="28" t="s">
        <v>168</v>
      </c>
      <c r="D5" s="10" t="s">
        <v>167</v>
      </c>
      <c r="E5" s="20"/>
    </row>
    <row r="6" spans="1:6" ht="44" x14ac:dyDescent="0.2">
      <c r="A6" s="6" t="s">
        <v>22</v>
      </c>
      <c r="B6" s="17" t="s">
        <v>105</v>
      </c>
      <c r="C6" s="28" t="s">
        <v>153</v>
      </c>
      <c r="D6" s="24" t="s">
        <v>106</v>
      </c>
      <c r="E6" s="20"/>
    </row>
    <row r="7" spans="1:6" ht="88" x14ac:dyDescent="0.2">
      <c r="B7" s="9" t="s">
        <v>51</v>
      </c>
      <c r="C7" s="26" t="str">
        <f t="shared" ref="C7" si="0">TEXT(E7,"HH:MM")</f>
        <v>11:35</v>
      </c>
      <c r="D7" s="10" t="s">
        <v>50</v>
      </c>
      <c r="E7" s="32">
        <f>E8-F7</f>
        <v>1462.4826388888889</v>
      </c>
      <c r="F7" s="21">
        <v>6.9444444444444441E-3</v>
      </c>
    </row>
    <row r="8" spans="1:6" ht="22" x14ac:dyDescent="0.2">
      <c r="A8" s="6" t="s">
        <v>57</v>
      </c>
      <c r="B8" s="9" t="s">
        <v>134</v>
      </c>
      <c r="C8" s="26" t="str">
        <f t="shared" ref="C8" si="1">TEXT(E8,"HH:MM")</f>
        <v>11:45</v>
      </c>
      <c r="D8" s="10" t="s">
        <v>135</v>
      </c>
      <c r="E8" s="30">
        <f>Navettes!C8</f>
        <v>1462.4895833333333</v>
      </c>
    </row>
    <row r="9" spans="1:6" ht="22" x14ac:dyDescent="0.2">
      <c r="B9" s="9" t="s">
        <v>43</v>
      </c>
      <c r="C9" s="26" t="str">
        <f>TEXT(E9,"HH:MM")</f>
        <v>13:15</v>
      </c>
      <c r="D9" s="10" t="s">
        <v>44</v>
      </c>
      <c r="E9" s="30">
        <f>Navettes!D8</f>
        <v>1462.5520833333333</v>
      </c>
    </row>
    <row r="10" spans="1:6" ht="22" x14ac:dyDescent="0.2">
      <c r="B10" s="9" t="s">
        <v>45</v>
      </c>
      <c r="C10" s="26" t="str">
        <f>TEXT(E10,"HH:MM")</f>
        <v>13:50</v>
      </c>
      <c r="D10" s="10" t="s">
        <v>46</v>
      </c>
      <c r="E10" s="32">
        <f>E11-F10</f>
        <v>0.57638888888888895</v>
      </c>
      <c r="F10" s="21">
        <v>6.9444444444444441E-3</v>
      </c>
    </row>
    <row r="11" spans="1:6" ht="22" x14ac:dyDescent="0.2">
      <c r="A11" s="6" t="s">
        <v>24</v>
      </c>
      <c r="B11" s="25" t="s">
        <v>132</v>
      </c>
      <c r="C11" s="36" t="str">
        <f>TEXT(E11,"HH:MM")</f>
        <v>14:00</v>
      </c>
      <c r="D11" s="24" t="s">
        <v>133</v>
      </c>
      <c r="E11" s="31" t="str">
        <f>Navettes!B8</f>
        <v>14:00</v>
      </c>
    </row>
    <row r="12" spans="1:6" ht="22" x14ac:dyDescent="0.2">
      <c r="A12" s="6" t="s">
        <v>131</v>
      </c>
      <c r="B12" s="6" t="s">
        <v>115</v>
      </c>
      <c r="C12" s="26" t="str">
        <f>TEXT(E12,"HH:MM")</f>
        <v>16:43</v>
      </c>
      <c r="D12" s="6" t="s">
        <v>116</v>
      </c>
      <c r="E12" s="30">
        <f>Navettes!E8-F12</f>
        <v>1462.6968118634259</v>
      </c>
      <c r="F12" s="21">
        <v>1.3888888888888889E-3</v>
      </c>
    </row>
    <row r="13" spans="1:6" x14ac:dyDescent="0.2">
      <c r="B13" s="6" t="s">
        <v>18</v>
      </c>
      <c r="C13" s="35" t="s">
        <v>149</v>
      </c>
      <c r="D13" s="6" t="s">
        <v>19</v>
      </c>
      <c r="E13" s="32">
        <f>E12+F13</f>
        <v>1462.7107007523148</v>
      </c>
      <c r="F13" s="21">
        <v>1.3888888888888888E-2</v>
      </c>
    </row>
    <row r="14" spans="1:6" x14ac:dyDescent="0.2">
      <c r="A14" s="6" t="s">
        <v>22</v>
      </c>
      <c r="B14" s="6" t="s">
        <v>9</v>
      </c>
      <c r="C14" s="35" t="s">
        <v>120</v>
      </c>
      <c r="D14" s="6" t="s">
        <v>10</v>
      </c>
      <c r="E14" s="32">
        <f>E12+F14</f>
        <v>1462.7037563078702</v>
      </c>
      <c r="F14" s="21">
        <v>6.9444444444444441E-3</v>
      </c>
    </row>
    <row r="15" spans="1:6" s="6" customFormat="1" x14ac:dyDescent="0.2">
      <c r="B15" s="6" t="s">
        <v>165</v>
      </c>
      <c r="C15" s="34" t="s">
        <v>121</v>
      </c>
      <c r="D15" s="6" t="s">
        <v>164</v>
      </c>
      <c r="E15" s="21"/>
      <c r="F15" s="21"/>
    </row>
    <row r="16" spans="1:6" x14ac:dyDescent="0.2">
      <c r="B16" s="6" t="s">
        <v>185</v>
      </c>
      <c r="C16" s="34" t="s">
        <v>122</v>
      </c>
      <c r="D16" s="6" t="s">
        <v>186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81B-CC05-284B-AFFC-89CD088CFCEE}">
  <dimension ref="A1:E10"/>
  <sheetViews>
    <sheetView workbookViewId="0">
      <selection activeCell="D23" sqref="D23"/>
    </sheetView>
  </sheetViews>
  <sheetFormatPr baseColWidth="10" defaultColWidth="25.83203125" defaultRowHeight="16" x14ac:dyDescent="0.2"/>
  <cols>
    <col min="1" max="1" width="25.83203125" style="5"/>
    <col min="2" max="2" width="55.83203125" style="5" customWidth="1"/>
    <col min="3" max="3" width="31.1640625" style="5" customWidth="1"/>
    <col min="4" max="4" width="63.5" style="5" customWidth="1"/>
    <col min="5" max="5" width="53.1640625" style="5" customWidth="1"/>
    <col min="6" max="16384" width="25.83203125" style="5"/>
  </cols>
  <sheetData>
    <row r="1" spans="1:5" ht="20" x14ac:dyDescent="0.2">
      <c r="A1" s="15" t="s">
        <v>21</v>
      </c>
      <c r="B1" s="7" t="s">
        <v>11</v>
      </c>
      <c r="C1" s="16" t="s">
        <v>0</v>
      </c>
      <c r="D1" s="7" t="s">
        <v>12</v>
      </c>
      <c r="E1" s="2"/>
    </row>
    <row r="2" spans="1:5" ht="22" x14ac:dyDescent="0.2">
      <c r="B2" s="9" t="s">
        <v>187</v>
      </c>
      <c r="C2" s="8" t="s">
        <v>123</v>
      </c>
      <c r="D2" s="10" t="s">
        <v>188</v>
      </c>
      <c r="E2" s="3"/>
    </row>
    <row r="3" spans="1:5" ht="44" x14ac:dyDescent="0.2">
      <c r="A3" s="5" t="s">
        <v>22</v>
      </c>
      <c r="B3" s="17" t="s">
        <v>157</v>
      </c>
      <c r="C3" s="8" t="s">
        <v>32</v>
      </c>
      <c r="D3" s="24" t="s">
        <v>158</v>
      </c>
      <c r="E3" s="1"/>
    </row>
    <row r="4" spans="1:5" ht="22" x14ac:dyDescent="0.2">
      <c r="B4" s="9" t="s">
        <v>3</v>
      </c>
      <c r="C4" s="8" t="s">
        <v>124</v>
      </c>
      <c r="D4" s="10" t="s">
        <v>4</v>
      </c>
      <c r="E4" s="1"/>
    </row>
    <row r="5" spans="1:5" ht="44" x14ac:dyDescent="0.2">
      <c r="A5" s="5" t="s">
        <v>57</v>
      </c>
      <c r="B5" s="9" t="s">
        <v>155</v>
      </c>
      <c r="C5" s="28" t="s">
        <v>154</v>
      </c>
      <c r="D5" s="10" t="s">
        <v>156</v>
      </c>
      <c r="E5" s="3"/>
    </row>
    <row r="6" spans="1:5" ht="22" x14ac:dyDescent="0.2">
      <c r="B6" s="9" t="s">
        <v>59</v>
      </c>
      <c r="C6" s="28" t="s">
        <v>126</v>
      </c>
      <c r="D6" s="10" t="s">
        <v>125</v>
      </c>
      <c r="E6" s="4"/>
    </row>
    <row r="7" spans="1:5" x14ac:dyDescent="0.2">
      <c r="D7" s="1"/>
      <c r="E7" s="1"/>
    </row>
    <row r="8" spans="1:5" x14ac:dyDescent="0.2">
      <c r="D8" s="1"/>
      <c r="E8" s="3"/>
    </row>
    <row r="9" spans="1:5" x14ac:dyDescent="0.2">
      <c r="D9" s="1"/>
      <c r="E9" s="3"/>
    </row>
    <row r="10" spans="1:5" x14ac:dyDescent="0.2">
      <c r="D10" s="1"/>
      <c r="E10" s="3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a 9 a 3 d 4 - f 9 8 e - 4 0 5 0 - 9 1 3 a - f d 5 5 4 c b 3 7 0 b 4 "   x m l n s = " h t t p : / / s c h e m a s . m i c r o s o f t . c o m / D a t a M a s h u p " > A A A A A C w E A A B Q S w M E F A A A C A g A i k a m W K a e 3 z S k A A A A 9 g A A A B I A A A B D b 2 5 m a W c v U G F j a 2 F n Z S 5 4 b W y F j 7 0 O g j A A h F + F d K d / O h B S S g y r J C Y m x r U p B R q h m L Z Y 3 s 3 B R / I V x C j q 5 n h 3 3 y V 3 9 + u N 5 V P f R R d l n R 5 M B g j E I F J G D p U 2 T Q Z G X 8 c J y D n b C X k S j Y p m 2 L h 0 c j o D r f f n F K E Q A g w r O N g G U Y w J O p b b v W x V L 2 J t n B d G K v B p V f 9 b g L P D a w y n k N A E k m Q N M U O L y U p t v g C d 9 z 7 T H 5 M V Y + d H q 3 h t 4 2 L D 0 C I Z e n / g D 1 B L A w Q U A A A I C A C K R q Z Y 3 0 y h q n o B A A C U A g A A E w A A A E Z v c m 1 1 b G F z L 1 N l Y 3 R p b 2 4 x L m 2 N k c F K A z E Q h u 8 L + w 4 h X r o Q u 1 r E i / R Q b M U i i L A V D 6 V I u j t t g 9 l k m U y k U v p A + h p 9 M b P u 0 l r q w V w y m X / 4 5 5 u J g 5 y U N S x r 7 s u b O I o j t 5 I I B R s C S a U d 6 z M N F E c s n M x 6 z C F k R u s c d P f F 4 t v c 2 r f O n d L Q v b W G w J D r 8 P T Z A b p 0 j t 7 Y p f S 0 U o D p 0 O a + r P V 0 6 V U B v Y v e V Q q 1 T T o m Z Q C l Q n D d t X Z r n g h m v N a C E X p I R N O 7 x X n N V g A U E B q W z X R M U P Z 5 q 3 L x o E z R 5 z 9 F f L a d D i X J W e t w x k f m n H Z f B I 5 V a E v v e P C Z y H m A f w p v S 3 A P s g j o n a N m g k 1 b e a B 1 l k s t 0 f V r t F m y d 5 5 8 V M B K W 6 i F 2 n 0 e b C c o j V t Y L G + t 9 q W p q 1 z n D w 6 x 2 f A R y Q q 4 Y G N D 1 1 f d u n Q r 2 I b f g 0 d 4 L a A 6 l U p l T o X t A W r g K e y U 5 V Z b Y 0 L g f F W h K n e f 8 G v y D H T 4 / I a v Z j u e R B y 4 w o 4 r i V R H D d O j f A c i 2 C d Y p p Z G U o h C q s 0 N E N U 7 A N 8 m c a T M f 8 B u v g F Q S w M E F A A A C A g A i k a m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K R q Z Y p p 7 f N K Q A A A D 2 A A A A E g A A A A A A A A A A A A A A p I E A A A A A Q 2 9 u Z m l n L 1 B h Y 2 t h Z 2 U u e G 1 s U E s B A h Q D F A A A C A g A i k a m W N 9 M o a p 6 A Q A A l A I A A B M A A A A A A A A A A A A A A K S B 1 A A A A E Z v c m 1 1 b G F z L 1 N l Y 3 R p b 2 4 x L m 1 Q S w E C F A M U A A A I C A C K R q Z Y D 8 r p q 6 Q A A A D p A A A A E w A A A A A A A A A A A A A A p I F / A g A A W 0 N v b n R l b n R f V H l w Z X N d L n h t b F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D A A A A A A A A L E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0 Y W l s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U z M G V h Y j k x L T Y y Y z Y t N G I 3 N S 1 i Z W F j L T Y y M D A y Y 2 U 0 Z j c 2 N y I g L z 4 8 R W 5 0 c n k g V H l w Z T 0 i R m l s b E V y c m 9 y Q 2 9 1 b n Q i I F Z h b H V l P S J s M C I g L z 4 8 R W 5 0 c n k g V H l w Z T 0 i R m l s b E x h c 3 R V c G R h d G V k I i B W Y W x 1 Z T 0 i Z D I w M j Q t M D U t M D Z U M T I 6 N T I 6 M j A u N j c x M j I 0 M F o i I C 8 + P E V u d H J 5 I F R 5 c G U 9 I k Z p b G x F c n J v c k N v Z G U i I F Z h b H V l P S J z V W 5 r b m 9 3 b i I g L z 4 8 R W 5 0 c n k g V H l w Z T 0 i R m l s b E N v b H V t b l R 5 c G V z I i B W Y W x 1 Z T 0 i c 0 F 3 Q U F B Q U E 9 I i A v P j x F b n R y e S B U e X B l P S J G a W x s Q 2 9 1 b n Q i I F Z h b H V l P S J s M T M i I C 8 + P E V u d H J 5 I F R 5 c G U 9 I k Z p b G x D b 2 x 1 b W 5 O Y W 1 l c y I g V m F s d W U 9 I n N b J n F 1 b 3 Q 7 R X R h c G U m c X V v d D s s J n F 1 b 3 Q 7 R G V w Y X J 0 J n F 1 b 3 Q 7 L C Z x d W 9 0 O 0 h l d X J l X 0 5 h d m V 0 d G U m c X V v d D s s J n F 1 b 3 Q 7 S G V 1 c m U g U 2 l n b m F 0 d X J l J n F 1 b 3 Q 7 L C Z x d W 9 0 O 0 h l d X J l Q X J y a X Z l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0 Y W l s c y 9 B d X R v U m V t b 3 Z l Z E N v b H V t b n M x L n t F d G F w Z S w w f S Z x d W 9 0 O y w m c X V v d D t T Z W N 0 a W 9 u M S 9 E Z X R h a W x z L 0 F 1 d G 9 S Z W 1 v d m V k Q 2 9 s d W 1 u c z E u e 0 R l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U F y c m l 2 Z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0 Y W l s c y 9 B d X R v U m V t b 3 Z l Z E N v b H V t b n M x L n t F d G F w Z S w w f S Z x d W 9 0 O y w m c X V v d D t T Z W N 0 a W 9 u M S 9 E Z X R h a W x z L 0 F 1 d G 9 S Z W 1 v d m V k Q 2 9 s d W 1 u c z E u e 0 R l c G F y d C w x f S Z x d W 9 0 O y w m c X V v d D t T Z W N 0 a W 9 u M S 9 E Z X R h a W x z L 0 F 1 d G 9 S Z W 1 v d m V k Q 2 9 s d W 1 u c z E u e 0 h l d X J l X 0 5 h d m V 0 d G U s M n 0 m c X V v d D s s J n F 1 b 3 Q 7 U 2 V j d G l v b j E v R G V 0 Y W l s c y 9 B d X R v U m V t b 3 Z l Z E N v b H V t b n M x L n t I Z X V y Z S B T a W d u Y X R 1 c m U s M 3 0 m c X V v d D s s J n F 1 b 3 Q 7 U 2 V j d G l v b j E v R G V 0 Y W l s c y 9 B d X R v U m V t b 3 Z l Z E N v b H V t b n M x L n t I Z X V y Z U F y c m l 2 Z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E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B d X R y Z X M l M j B j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H 8 + 4 P Y X u l 7 M A 0 G C S q G S I b 3 D Q E B A Q U A B I I C A F q 6 B U O K S y P H h a m J a 5 B M 2 l X 4 2 p C F 7 C T l U l T t K 0 7 L j 4 T Z V B d P S k x d w 1 Y t S 2 f P B Q C s w p R S d + i B u U P w 8 S p j d J n L g Z 8 4 K G 5 V I W 4 P s 9 f i I E o 7 G v N p e V k l 8 3 n / Y Q G f e Y 5 Q C C 2 U t D f H j Z I g W I V a B C W c 4 S d r 7 P 0 d k 2 i i 6 2 u C c U T L 8 n e F o + T D J M R J i W O Y V 8 q 1 E V Q D p K c L D K 1 A H l m K M q Z e 4 F r e v Y G 7 b 0 d 6 7 Z n i v / U 2 M / c J 5 K 7 x U / 1 C p 0 a l y m p + z b j q q c D O 7 M 2 i M F 5 L Y 0 d K e k H p e y s G L g J 1 8 A l U h X V S i l 8 k Q J S W J z X + P u 8 O 2 r X c 5 w 4 9 c j V K J w O c V T F A h k 3 h s 0 j 1 S y I m w c p + 1 L q w Q I 2 C C k J L 9 A Q U L W X 0 v 1 f 5 f o 9 c n J v r d + z P 3 l 2 c J Z B 0 4 d t j m W s 3 d S V x r N n Z 1 f E B K N m g T a T 0 a 3 6 7 i j r 1 n j A W J G K o a r R x f P J s P c X x C I 6 k 6 F + 5 7 H 6 Q e m P I y w e w x L O + J k X N x h J + g + s l y u C L l 8 z P g U f H V U G x t 0 g E a I w i O 4 p G z c g v F h g x 1 l / o i z B v 5 / B 5 y g S o E O G 1 f p I 6 W w j u 0 8 q P X I d U z n g r b K l w L z G 3 S P 9 X p c J R H b h N v U v C a n + l u P M L o K Q R S G I s B l 7 j 4 B A G x v J D S T d h E 4 Q t i b m D f U V c 5 Q 2 D N M 3 M o n 5 w / e 5 6 0 T r z W h g W J F S I e U y y F c E 4 3 8 B B 9 9 o + j O D N S Y 7 s P 1 V F B l w 4 o U J R q u w P M H w G C S q G S I b 3 D Q E H A T A d B g l g h k g B Z Q M E A S o E E I 0 F X i z p 0 5 + S 2 A F 3 T g E 2 d V y A U E w 0 c z v c x h P m s c C I Q 7 7 m C Y w 3 B m 5 G j j + 2 g C W I v Q F T + N M X l R e R J U f 4 J E O / u t A e r 5 Q 7 f Z h x S P u 1 T 3 w 7 Z V C y H F T 7 L 9 f Y A 0 o t / 2 8 F i n A s 0 R b n P O w L < / D a t a M a s h u p > 
</file>

<file path=customXml/itemProps1.xml><?xml version="1.0" encoding="utf-8"?>
<ds:datastoreItem xmlns:ds="http://schemas.openxmlformats.org/officeDocument/2006/customXml" ds:itemID="{36BCBECD-F4CD-4B9D-9196-F3C5720774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8</vt:i4>
      </vt:variant>
    </vt:vector>
  </HeadingPairs>
  <TitlesOfParts>
    <vt:vector size="19" baseType="lpstr">
      <vt:lpstr>DIM_AV</vt:lpstr>
      <vt:lpstr>LUN_AV</vt:lpstr>
      <vt:lpstr>MAR</vt:lpstr>
      <vt:lpstr>MER</vt:lpstr>
      <vt:lpstr>JEU</vt:lpstr>
      <vt:lpstr>VEN</vt:lpstr>
      <vt:lpstr>SAM</vt:lpstr>
      <vt:lpstr>DIM</vt:lpstr>
      <vt:lpstr>LUN_AP</vt:lpstr>
      <vt:lpstr>Navettes</vt:lpstr>
      <vt:lpstr>VEN_Senneterre_Annule</vt:lpstr>
      <vt:lpstr>DIM!_Hlk482871934</vt:lpstr>
      <vt:lpstr>JEU!_Hlk482871934</vt:lpstr>
      <vt:lpstr>LUN_AV!_Hlk482871934</vt:lpstr>
      <vt:lpstr>MAR!_Hlk482871934</vt:lpstr>
      <vt:lpstr>MER!_Hlk482871934</vt:lpstr>
      <vt:lpstr>SAM!_Hlk482871934</vt:lpstr>
      <vt:lpstr>VEN!_Hlk482871934</vt:lpstr>
      <vt:lpstr>VEN_Senneterre_Annule!_Hlk482871934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2024-05-06T12:52:40Z</dcterms:modified>
</cp:coreProperties>
</file>