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100C125E-86B3-9E4F-9863-8EF5E5FFD128}" xr6:coauthVersionLast="47" xr6:coauthVersionMax="47" xr10:uidLastSave="{00000000-0000-0000-0000-000000000000}"/>
  <bookViews>
    <workbookView xWindow="76820" yWindow="560" windowWidth="25520" windowHeight="28180" activeTab="9" xr2:uid="{CE5E1F58-89A2-BD42-AA5E-6DDAA3F3C6F4}"/>
  </bookViews>
  <sheets>
    <sheet name="Etape" sheetId="3" r:id="rId1"/>
    <sheet name="DemiEtape" sheetId="2" r:id="rId2"/>
    <sheet name="GenTemps" sheetId="1" r:id="rId3"/>
    <sheet name="GenPoints" sheetId="5" r:id="rId4"/>
    <sheet name="GenJeune" sheetId="9" r:id="rId5"/>
    <sheet name="GenKOM" sheetId="6" r:id="rId6"/>
    <sheet name="GenEquipe" sheetId="7" r:id="rId7"/>
    <sheet name="Abitibien" sheetId="4" r:id="rId8"/>
    <sheet name="Total" sheetId="8" r:id="rId9"/>
    <sheet name="Verif_UCI" sheetId="10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H22" i="10"/>
  <c r="G22" i="10"/>
  <c r="F22" i="10"/>
  <c r="E22" i="10"/>
  <c r="D22" i="10"/>
  <c r="C22" i="10"/>
  <c r="I22" i="10"/>
  <c r="J22" i="10"/>
  <c r="C21" i="1"/>
  <c r="B22" i="10"/>
  <c r="H21" i="10"/>
  <c r="G21" i="10"/>
  <c r="F21" i="10"/>
  <c r="E21" i="10"/>
  <c r="D21" i="10"/>
  <c r="I21" i="10"/>
  <c r="J21" i="10"/>
  <c r="C20" i="1"/>
  <c r="C21" i="10"/>
  <c r="B21" i="10"/>
  <c r="H20" i="10"/>
  <c r="G20" i="10"/>
  <c r="F20" i="10"/>
  <c r="E20" i="10"/>
  <c r="D20" i="10"/>
  <c r="C20" i="10"/>
  <c r="B20" i="10"/>
  <c r="I20" i="10"/>
  <c r="J20" i="10"/>
  <c r="C19" i="1"/>
  <c r="I19" i="10"/>
  <c r="J19" i="10"/>
  <c r="C18" i="1"/>
  <c r="H19" i="10"/>
  <c r="G19" i="10"/>
  <c r="F19" i="10"/>
  <c r="E19" i="10"/>
  <c r="D19" i="10"/>
  <c r="C19" i="10"/>
  <c r="B19" i="10"/>
  <c r="I18" i="10"/>
  <c r="J18" i="10"/>
  <c r="C17" i="1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I17" i="10"/>
  <c r="J17" i="10"/>
  <c r="C16" i="1"/>
  <c r="H16" i="10"/>
  <c r="G16" i="10"/>
  <c r="F16" i="10"/>
  <c r="E16" i="10"/>
  <c r="D16" i="10"/>
  <c r="C16" i="10"/>
  <c r="I16" i="10"/>
  <c r="J16" i="10"/>
  <c r="C15" i="1"/>
  <c r="B16" i="10"/>
  <c r="H15" i="10"/>
  <c r="G15" i="10"/>
  <c r="F15" i="10"/>
  <c r="E15" i="10"/>
  <c r="D15" i="10"/>
  <c r="C15" i="10"/>
  <c r="B15" i="10"/>
  <c r="I15" i="10"/>
  <c r="J15" i="10"/>
  <c r="C14" i="1"/>
  <c r="H14" i="10"/>
  <c r="G14" i="10"/>
  <c r="F14" i="10"/>
  <c r="E14" i="10"/>
  <c r="D14" i="10"/>
  <c r="C14" i="10"/>
  <c r="B14" i="10"/>
  <c r="I14" i="10"/>
  <c r="J14" i="10"/>
  <c r="C13" i="1"/>
  <c r="H13" i="10"/>
  <c r="G13" i="10"/>
  <c r="F13" i="10"/>
  <c r="E13" i="10"/>
  <c r="D13" i="10"/>
  <c r="C13" i="10"/>
  <c r="I13" i="10"/>
  <c r="J13" i="10"/>
  <c r="C12" i="1"/>
  <c r="B13" i="10"/>
  <c r="H12" i="10"/>
  <c r="G12" i="10"/>
  <c r="F12" i="10"/>
  <c r="E12" i="10"/>
  <c r="D12" i="10"/>
  <c r="C12" i="10"/>
  <c r="B12" i="10"/>
  <c r="I12" i="10"/>
  <c r="J12" i="10"/>
  <c r="C11" i="1"/>
  <c r="H11" i="10"/>
  <c r="G11" i="10"/>
  <c r="F11" i="10"/>
  <c r="E11" i="10"/>
  <c r="I11" i="10"/>
  <c r="J11" i="10"/>
  <c r="C10" i="1"/>
  <c r="D11" i="10"/>
  <c r="C11" i="10"/>
  <c r="B11" i="10"/>
  <c r="H10" i="10"/>
  <c r="G10" i="10"/>
  <c r="F10" i="10"/>
  <c r="E10" i="10"/>
  <c r="D10" i="10"/>
  <c r="I10" i="10"/>
  <c r="J10" i="10"/>
  <c r="C9" i="1"/>
  <c r="C10" i="10"/>
  <c r="B10" i="10"/>
  <c r="H9" i="10"/>
  <c r="G9" i="10"/>
  <c r="F9" i="10"/>
  <c r="E9" i="10"/>
  <c r="D9" i="10"/>
  <c r="C9" i="10"/>
  <c r="B9" i="10"/>
  <c r="I9" i="10"/>
  <c r="J9" i="10"/>
  <c r="C8" i="1"/>
  <c r="H8" i="10"/>
  <c r="G8" i="10"/>
  <c r="F8" i="10"/>
  <c r="E8" i="10"/>
  <c r="D8" i="10"/>
  <c r="C8" i="10"/>
  <c r="I8" i="10"/>
  <c r="J8" i="10"/>
  <c r="C7" i="1"/>
  <c r="B8" i="10"/>
  <c r="I7" i="10"/>
  <c r="J7" i="10"/>
  <c r="C6" i="1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I6" i="10"/>
  <c r="J6" i="10"/>
  <c r="C5" i="1"/>
  <c r="H5" i="10"/>
  <c r="G5" i="10"/>
  <c r="F5" i="10"/>
  <c r="E5" i="10"/>
  <c r="D5" i="10"/>
  <c r="C5" i="10"/>
  <c r="I5" i="10"/>
  <c r="J5" i="10"/>
  <c r="C4" i="1"/>
  <c r="B5" i="10"/>
  <c r="H4" i="10"/>
  <c r="G4" i="10"/>
  <c r="F4" i="10"/>
  <c r="E4" i="10"/>
  <c r="D4" i="10"/>
  <c r="C4" i="10"/>
  <c r="B4" i="10"/>
  <c r="I4" i="10"/>
  <c r="J4" i="10"/>
  <c r="H3" i="10"/>
  <c r="G3" i="10"/>
  <c r="F3" i="10"/>
  <c r="E3" i="10"/>
  <c r="B3" i="10"/>
  <c r="C3" i="10"/>
  <c r="D3" i="10"/>
  <c r="I3" i="10"/>
  <c r="C13" i="3"/>
  <c r="D13" i="3"/>
  <c r="D12" i="3"/>
  <c r="C7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8" i="2"/>
  <c r="C9" i="2"/>
  <c r="C10" i="2"/>
  <c r="C11" i="2"/>
  <c r="C7" i="2"/>
  <c r="C14" i="2"/>
  <c r="C15" i="2"/>
  <c r="C16" i="2"/>
  <c r="C17" i="2"/>
  <c r="C18" i="2"/>
  <c r="C19" i="2"/>
  <c r="C20" i="2"/>
  <c r="C21" i="2"/>
  <c r="C13" i="2"/>
  <c r="B5" i="9"/>
  <c r="B6" i="8"/>
  <c r="D6" i="8"/>
  <c r="B5" i="7"/>
  <c r="B4" i="8"/>
  <c r="D4" i="8"/>
  <c r="B5" i="6"/>
  <c r="B5" i="8"/>
  <c r="D5" i="8"/>
  <c r="B5" i="5"/>
  <c r="B3" i="8"/>
  <c r="D3" i="8"/>
  <c r="B3" i="4"/>
  <c r="B7" i="8"/>
  <c r="D7" i="8"/>
  <c r="B14" i="3"/>
  <c r="B15" i="3"/>
  <c r="B16" i="3"/>
  <c r="B17" i="3"/>
  <c r="B18" i="3"/>
  <c r="B19" i="3"/>
  <c r="B20" i="3"/>
  <c r="B21" i="3"/>
  <c r="B13" i="3"/>
  <c r="B7" i="3"/>
  <c r="B8" i="3"/>
  <c r="B9" i="3"/>
  <c r="B10" i="3"/>
  <c r="B11" i="3"/>
  <c r="B13" i="2"/>
  <c r="B14" i="2"/>
  <c r="B15" i="2"/>
  <c r="B16" i="2"/>
  <c r="B17" i="2"/>
  <c r="B18" i="2"/>
  <c r="B19" i="2"/>
  <c r="B20" i="2"/>
  <c r="B21" i="2"/>
  <c r="B7" i="2"/>
  <c r="B8" i="2"/>
  <c r="B9" i="2"/>
  <c r="B10" i="2"/>
  <c r="B11" i="2"/>
  <c r="B22" i="1"/>
  <c r="B2" i="8"/>
  <c r="D2" i="8"/>
  <c r="I24" i="10"/>
  <c r="J3" i="10"/>
  <c r="C2" i="1"/>
  <c r="C8" i="3"/>
  <c r="C9" i="3"/>
  <c r="C10" i="3"/>
  <c r="D9" i="3"/>
  <c r="D8" i="3"/>
  <c r="C14" i="3"/>
  <c r="B22" i="3"/>
  <c r="B8" i="8"/>
  <c r="D8" i="8"/>
  <c r="B22" i="2"/>
  <c r="B9" i="8"/>
  <c r="D9" i="8"/>
  <c r="D10" i="8"/>
  <c r="C15" i="3"/>
  <c r="D14" i="3"/>
  <c r="C11" i="3"/>
  <c r="D11" i="3"/>
  <c r="D10" i="3"/>
  <c r="C16" i="3"/>
  <c r="D15" i="3"/>
  <c r="C17" i="3"/>
  <c r="D16" i="3"/>
  <c r="D17" i="3"/>
  <c r="C18" i="3"/>
  <c r="C19" i="3"/>
  <c r="D18" i="3"/>
  <c r="C20" i="3"/>
  <c r="D19" i="3"/>
  <c r="C21" i="3"/>
  <c r="D21" i="3"/>
  <c r="D20" i="3"/>
</calcChain>
</file>

<file path=xl/sharedStrings.xml><?xml version="1.0" encoding="utf-8"?>
<sst xmlns="http://schemas.openxmlformats.org/spreadsheetml/2006/main" count="67" uniqueCount="37">
  <si>
    <t>montant</t>
  </si>
  <si>
    <t>pos</t>
  </si>
  <si>
    <t>Total</t>
  </si>
  <si>
    <t>Etape</t>
  </si>
  <si>
    <t>Type</t>
  </si>
  <si>
    <t>Qtee</t>
  </si>
  <si>
    <t>Montant</t>
  </si>
  <si>
    <t>GenTemps</t>
  </si>
  <si>
    <t>GenPoints</t>
  </si>
  <si>
    <t>GenEquipe</t>
  </si>
  <si>
    <t>GenKOM</t>
  </si>
  <si>
    <t>Abitibien</t>
  </si>
  <si>
    <t>DemiEtape</t>
  </si>
  <si>
    <t>GrandTotal</t>
  </si>
  <si>
    <t>GenJeune</t>
  </si>
  <si>
    <t>Places</t>
  </si>
  <si>
    <t>E1</t>
  </si>
  <si>
    <t>E2</t>
  </si>
  <si>
    <t>E3</t>
  </si>
  <si>
    <t>E4</t>
  </si>
  <si>
    <t>E5</t>
  </si>
  <si>
    <t>E6</t>
  </si>
  <si>
    <t>E7</t>
  </si>
  <si>
    <t>Full</t>
  </si>
  <si>
    <t>Half</t>
  </si>
  <si>
    <t>GC min</t>
  </si>
  <si>
    <t>Min_UCI</t>
  </si>
  <si>
    <t>Obligations minimales pour 2023</t>
  </si>
  <si>
    <t>Validation se fait en rouge si montant pas assez élevé, dans Onglets Etape, Demi-Étape, GenTemps</t>
  </si>
  <si>
    <t>euro_min_UCI</t>
  </si>
  <si>
    <t>CAD_conv_min</t>
  </si>
  <si>
    <t xml:space="preserve"> --&gt; à mettre à jour annuellement en utilisant le taux de change UCI</t>
  </si>
  <si>
    <t xml:space="preserve"> --&gt; à valider en fonction des montants officiels UCI dans "2023 - ROUTE Obligations Financières"</t>
  </si>
  <si>
    <t>Étapes</t>
  </si>
  <si>
    <t xml:space="preserve">Taux de change officiel UCI </t>
  </si>
  <si>
    <t>https://assets.ctfassets.net/761l7gh5x5an/5G5JfslUY9ynE73LV2g9Zi/0521c8a2b8950abb454eaabfc819cce3/16.FX_officiel_UCI_2024_-_Multi.pdf</t>
  </si>
  <si>
    <t>https://assets.ctfassets.net/761l7gh5x5an/3XSdDT5GZNHaRDKjjqE4bo/d586af08d8940967b7e4cdac1d14bc18/ROA-20231008_-_2024_Road_Financial_Obligations.pdf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</si>
</sst>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1" applyFont="1"/>
    <xf numFmtId="1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2"/>
    <xf numFmtId="0" fontId="5" fillId="0" borderId="0" xfId="0" applyFont="1"/>
  </cellXfs>
  <cellStyles count="3">
    <cellStyle name="Lien hypertexte" xfId="2" builtinId="8"/>
    <cellStyle name="Normal" xfId="0" builtinId="0"/>
    <cellStyle name="Pourcentag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35</xdr:row>
      <xdr:rowOff>165100</xdr:rowOff>
    </xdr:from>
    <xdr:to>
      <xdr:col>9</xdr:col>
      <xdr:colOff>609600</xdr:colOff>
      <xdr:row>47</xdr:row>
      <xdr:rowOff>135816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DB30C4-8F82-F071-C894-8DF0A87B8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7277100"/>
          <a:ext cx="7772400" cy="2409116"/>
        </a:xfrm>
        <a:prstGeom prst="rect">
          <a:avLst/>
        </a:prstGeom>
      </xdr:spPr>
    </xdr:pic>
    <xdr:clientData/>
  </xdr:twoCellAnchor>
  <xdr:twoCellAnchor editAs="oneCell">
    <xdr:from>
      <xdr:col>11</xdr:col>
      <xdr:colOff>622300</xdr:colOff>
      <xdr:row>1</xdr:row>
      <xdr:rowOff>114300</xdr:rowOff>
    </xdr:from>
    <xdr:to>
      <xdr:col>23</xdr:col>
      <xdr:colOff>688636</xdr:colOff>
      <xdr:row>22</xdr:row>
      <xdr:rowOff>38100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BC6E13F-31FE-E523-17DC-5CF2C3939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2800" y="317500"/>
          <a:ext cx="9972336" cy="419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ssets.ctfassets.net/761l7gh5x5an/3XSdDT5GZNHaRDKjjqE4bo/d586af08d8940967b7e4cdac1d14bc18/ROA-20231008_-_2024_Road_Financial_Obligations.pdf" TargetMode="External"/><Relationship Id="rId1" Type="http://schemas.openxmlformats.org/officeDocument/2006/relationships/hyperlink" Target="https://assets.ctfassets.net/761l7gh5x5an/5G5JfslUY9ynE73LV2g9Zi/0521c8a2b8950abb454eaabfc819cce3/16.FX_officiel_UCI_2024_-_Mult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AF19-C74A-2446-B83A-283A67BC0B24}">
  <dimension ref="A1:D22"/>
  <sheetViews>
    <sheetView zoomScale="120" zoomScaleNormal="120" workbookViewId="0">
      <selection activeCell="B22" sqref="B22"/>
    </sheetView>
  </sheetViews>
  <sheetFormatPr baseColWidth="10" defaultRowHeight="16" x14ac:dyDescent="0.2"/>
  <cols>
    <col min="1" max="1" width="8.83203125" customWidth="1"/>
    <col min="3" max="3" width="16.83203125" bestFit="1" customWidth="1"/>
    <col min="4" max="4" width="17.33203125" bestFit="1" customWidth="1"/>
  </cols>
  <sheetData>
    <row r="1" spans="1:4" x14ac:dyDescent="0.2">
      <c r="A1" t="s">
        <v>1</v>
      </c>
      <c r="B1" t="s">
        <v>0</v>
      </c>
      <c r="C1" t="s">
        <v>29</v>
      </c>
      <c r="D1" t="s">
        <v>30</v>
      </c>
    </row>
    <row r="2" spans="1:4" x14ac:dyDescent="0.2">
      <c r="A2">
        <v>1</v>
      </c>
      <c r="B2">
        <v>260</v>
      </c>
      <c r="C2">
        <v>175</v>
      </c>
      <c r="D2" s="3">
        <f>ROUNDUP(C2*Verif_UCI!$B$29,0)</f>
        <v>256</v>
      </c>
    </row>
    <row r="3" spans="1:4" x14ac:dyDescent="0.2">
      <c r="A3">
        <v>2</v>
      </c>
      <c r="B3">
        <v>150</v>
      </c>
      <c r="C3">
        <v>100</v>
      </c>
      <c r="D3" s="3">
        <f>ROUNDUP(C3*Verif_UCI!$B$29,0)</f>
        <v>147</v>
      </c>
    </row>
    <row r="4" spans="1:4" x14ac:dyDescent="0.2">
      <c r="A4">
        <v>3</v>
      </c>
      <c r="B4">
        <v>110</v>
      </c>
      <c r="C4">
        <v>75</v>
      </c>
      <c r="D4" s="3">
        <f>ROUNDUP(C4*Verif_UCI!$B$29,0)</f>
        <v>110</v>
      </c>
    </row>
    <row r="5" spans="1:4" x14ac:dyDescent="0.2">
      <c r="A5">
        <v>4</v>
      </c>
      <c r="B5">
        <v>90</v>
      </c>
      <c r="C5">
        <v>60</v>
      </c>
      <c r="D5" s="3">
        <f>ROUNDUP(C5*Verif_UCI!$B$29,0)</f>
        <v>88</v>
      </c>
    </row>
    <row r="6" spans="1:4" x14ac:dyDescent="0.2">
      <c r="A6">
        <v>5</v>
      </c>
      <c r="B6">
        <v>75</v>
      </c>
      <c r="C6">
        <v>50</v>
      </c>
      <c r="D6" s="3">
        <f>ROUNDUP(C6*Verif_UCI!$B$29,0)</f>
        <v>74</v>
      </c>
    </row>
    <row r="7" spans="1:4" x14ac:dyDescent="0.2">
      <c r="A7">
        <v>6</v>
      </c>
      <c r="B7">
        <f>B6</f>
        <v>75</v>
      </c>
      <c r="C7">
        <f>C6</f>
        <v>50</v>
      </c>
      <c r="D7" s="3">
        <f>ROUNDUP(C7*Verif_UCI!$B$29,0)</f>
        <v>74</v>
      </c>
    </row>
    <row r="8" spans="1:4" x14ac:dyDescent="0.2">
      <c r="A8">
        <v>7</v>
      </c>
      <c r="B8">
        <f t="shared" ref="B8:C11" si="0">B7</f>
        <v>75</v>
      </c>
      <c r="C8">
        <f t="shared" si="0"/>
        <v>50</v>
      </c>
      <c r="D8" s="3">
        <f>ROUNDUP(C8*Verif_UCI!$B$29,0)</f>
        <v>74</v>
      </c>
    </row>
    <row r="9" spans="1:4" x14ac:dyDescent="0.2">
      <c r="A9">
        <v>8</v>
      </c>
      <c r="B9">
        <f t="shared" si="0"/>
        <v>75</v>
      </c>
      <c r="C9">
        <f t="shared" si="0"/>
        <v>50</v>
      </c>
      <c r="D9" s="3">
        <f>ROUNDUP(C9*Verif_UCI!$B$29,0)</f>
        <v>74</v>
      </c>
    </row>
    <row r="10" spans="1:4" x14ac:dyDescent="0.2">
      <c r="A10">
        <v>9</v>
      </c>
      <c r="B10">
        <f t="shared" si="0"/>
        <v>75</v>
      </c>
      <c r="C10">
        <f t="shared" si="0"/>
        <v>50</v>
      </c>
      <c r="D10" s="3">
        <f>ROUNDUP(C10*Verif_UCI!$B$29,0)</f>
        <v>74</v>
      </c>
    </row>
    <row r="11" spans="1:4" x14ac:dyDescent="0.2">
      <c r="A11">
        <v>10</v>
      </c>
      <c r="B11">
        <f t="shared" si="0"/>
        <v>75</v>
      </c>
      <c r="C11">
        <f t="shared" si="0"/>
        <v>50</v>
      </c>
      <c r="D11" s="3">
        <f>ROUNDUP(C11*Verif_UCI!$B$29,0)</f>
        <v>74</v>
      </c>
    </row>
    <row r="12" spans="1:4" x14ac:dyDescent="0.2">
      <c r="A12">
        <v>11</v>
      </c>
      <c r="B12">
        <v>30</v>
      </c>
      <c r="C12">
        <v>20</v>
      </c>
      <c r="D12" s="3">
        <f>ROUNDUP(C12*Verif_UCI!$B$29,0)</f>
        <v>30</v>
      </c>
    </row>
    <row r="13" spans="1:4" x14ac:dyDescent="0.2">
      <c r="A13">
        <v>12</v>
      </c>
      <c r="B13">
        <f>B12</f>
        <v>30</v>
      </c>
      <c r="C13">
        <f>C12</f>
        <v>20</v>
      </c>
      <c r="D13" s="3">
        <f>ROUNDUP(C13*Verif_UCI!$B$29,0)</f>
        <v>30</v>
      </c>
    </row>
    <row r="14" spans="1:4" x14ac:dyDescent="0.2">
      <c r="A14">
        <v>13</v>
      </c>
      <c r="B14">
        <f t="shared" ref="B14:C21" si="1">B13</f>
        <v>30</v>
      </c>
      <c r="C14">
        <f t="shared" si="1"/>
        <v>20</v>
      </c>
      <c r="D14" s="3">
        <f>ROUNDUP(C14*Verif_UCI!$B$29,0)</f>
        <v>30</v>
      </c>
    </row>
    <row r="15" spans="1:4" x14ac:dyDescent="0.2">
      <c r="A15">
        <v>14</v>
      </c>
      <c r="B15">
        <f t="shared" si="1"/>
        <v>30</v>
      </c>
      <c r="C15">
        <f t="shared" si="1"/>
        <v>20</v>
      </c>
      <c r="D15" s="3">
        <f>ROUNDUP(C15*Verif_UCI!$B$29,0)</f>
        <v>30</v>
      </c>
    </row>
    <row r="16" spans="1:4" x14ac:dyDescent="0.2">
      <c r="A16">
        <v>15</v>
      </c>
      <c r="B16">
        <f t="shared" si="1"/>
        <v>30</v>
      </c>
      <c r="C16">
        <f t="shared" si="1"/>
        <v>20</v>
      </c>
      <c r="D16" s="3">
        <f>ROUNDUP(C16*Verif_UCI!$B$29,0)</f>
        <v>30</v>
      </c>
    </row>
    <row r="17" spans="1:4" x14ac:dyDescent="0.2">
      <c r="A17">
        <v>16</v>
      </c>
      <c r="B17">
        <f t="shared" si="1"/>
        <v>30</v>
      </c>
      <c r="C17">
        <f t="shared" si="1"/>
        <v>20</v>
      </c>
      <c r="D17" s="3">
        <f>ROUNDUP(C17*Verif_UCI!$B$29,0)</f>
        <v>30</v>
      </c>
    </row>
    <row r="18" spans="1:4" x14ac:dyDescent="0.2">
      <c r="A18">
        <v>17</v>
      </c>
      <c r="B18">
        <f t="shared" si="1"/>
        <v>30</v>
      </c>
      <c r="C18">
        <f t="shared" si="1"/>
        <v>20</v>
      </c>
      <c r="D18" s="3">
        <f>ROUNDUP(C18*Verif_UCI!$B$29,0)</f>
        <v>30</v>
      </c>
    </row>
    <row r="19" spans="1:4" x14ac:dyDescent="0.2">
      <c r="A19">
        <v>18</v>
      </c>
      <c r="B19">
        <f t="shared" si="1"/>
        <v>30</v>
      </c>
      <c r="C19">
        <f t="shared" si="1"/>
        <v>20</v>
      </c>
      <c r="D19" s="3">
        <f>ROUNDUP(C19*Verif_UCI!$B$29,0)</f>
        <v>30</v>
      </c>
    </row>
    <row r="20" spans="1:4" x14ac:dyDescent="0.2">
      <c r="A20">
        <v>19</v>
      </c>
      <c r="B20">
        <f t="shared" si="1"/>
        <v>30</v>
      </c>
      <c r="C20">
        <f t="shared" si="1"/>
        <v>20</v>
      </c>
      <c r="D20" s="3">
        <f>ROUNDUP(C20*Verif_UCI!$B$29,0)</f>
        <v>30</v>
      </c>
    </row>
    <row r="21" spans="1:4" x14ac:dyDescent="0.2">
      <c r="A21">
        <v>20</v>
      </c>
      <c r="B21">
        <f t="shared" si="1"/>
        <v>30</v>
      </c>
      <c r="C21">
        <f t="shared" si="1"/>
        <v>20</v>
      </c>
      <c r="D21" s="3">
        <f>ROUNDUP(C21*Verif_UCI!$B$29,0)</f>
        <v>30</v>
      </c>
    </row>
    <row r="22" spans="1:4" x14ac:dyDescent="0.2">
      <c r="A22" t="s">
        <v>2</v>
      </c>
      <c r="B22">
        <f>SUM(B2:B21)</f>
        <v>1360</v>
      </c>
    </row>
  </sheetData>
  <conditionalFormatting sqref="B2:B21">
    <cfRule type="expression" dxfId="3" priority="1">
      <formula>B2-D2 &lt;0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42B4-1C8C-8141-80D3-BFAEF59EC119}">
  <dimension ref="A1:J34"/>
  <sheetViews>
    <sheetView tabSelected="1" workbookViewId="0">
      <selection activeCell="B35" sqref="B35"/>
    </sheetView>
  </sheetViews>
  <sheetFormatPr baseColWidth="10" defaultRowHeight="16" x14ac:dyDescent="0.2"/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</v>
      </c>
      <c r="J1" t="s">
        <v>25</v>
      </c>
    </row>
    <row r="2" spans="1:10" x14ac:dyDescent="0.2">
      <c r="B2" t="s">
        <v>23</v>
      </c>
      <c r="C2" t="s">
        <v>23</v>
      </c>
      <c r="D2" t="s">
        <v>24</v>
      </c>
      <c r="E2" t="s">
        <v>24</v>
      </c>
      <c r="F2" t="s">
        <v>23</v>
      </c>
      <c r="G2" t="s">
        <v>23</v>
      </c>
      <c r="H2" t="s">
        <v>23</v>
      </c>
      <c r="I2" t="s">
        <v>33</v>
      </c>
      <c r="J2" s="2">
        <v>0.2</v>
      </c>
    </row>
    <row r="3" spans="1:10" x14ac:dyDescent="0.2">
      <c r="A3">
        <v>1</v>
      </c>
      <c r="B3">
        <f>IF(B$2 = "FULL", Etape!$B2,DemiEtape!$B2)</f>
        <v>260</v>
      </c>
      <c r="C3">
        <f>IF(C$2 = "FULL", Etape!$B2,DemiEtape!$B2)</f>
        <v>260</v>
      </c>
      <c r="D3">
        <f>IF(D$2 = "FULL", Etape!$B2,DemiEtape!$B2)</f>
        <v>150</v>
      </c>
      <c r="E3">
        <f>IF(E$2 = "FULL", Etape!$B2,DemiEtape!$B2)</f>
        <v>150</v>
      </c>
      <c r="F3">
        <f>IF(F$2 = "FULL", Etape!$B2,DemiEtape!$B2)</f>
        <v>260</v>
      </c>
      <c r="G3">
        <f>IF(G$2 = "FULL", Etape!$B2,DemiEtape!$B2)</f>
        <v>260</v>
      </c>
      <c r="H3">
        <f>IF(H$2 = "FULL", Etape!$B2,DemiEtape!$B2)</f>
        <v>260</v>
      </c>
      <c r="I3">
        <f t="shared" ref="I3:I22" si="0">SUM(B3:H3)</f>
        <v>1600</v>
      </c>
      <c r="J3">
        <f t="shared" ref="J3:J22" si="1">I3*$J$2</f>
        <v>320</v>
      </c>
    </row>
    <row r="4" spans="1:10" x14ac:dyDescent="0.2">
      <c r="A4">
        <v>2</v>
      </c>
      <c r="B4">
        <f>IF(B$2 = "FULL", Etape!$B3,DemiEtape!$B3)</f>
        <v>150</v>
      </c>
      <c r="C4">
        <f>IF(C$2 = "FULL", Etape!$B3,DemiEtape!$B3)</f>
        <v>150</v>
      </c>
      <c r="D4">
        <f>IF(D$2 = "FULL", Etape!$B3,DemiEtape!$B3)</f>
        <v>110</v>
      </c>
      <c r="E4">
        <f>IF(E$2 = "FULL", Etape!$B3,DemiEtape!$B3)</f>
        <v>110</v>
      </c>
      <c r="F4">
        <f>IF(F$2 = "FULL", Etape!$B3,DemiEtape!$B3)</f>
        <v>150</v>
      </c>
      <c r="G4">
        <f>IF(G$2 = "FULL", Etape!$B3,DemiEtape!$B3)</f>
        <v>150</v>
      </c>
      <c r="H4">
        <f>IF(H$2 = "FULL", Etape!$B3,DemiEtape!$B3)</f>
        <v>150</v>
      </c>
      <c r="I4">
        <f t="shared" si="0"/>
        <v>970</v>
      </c>
      <c r="J4">
        <f t="shared" si="1"/>
        <v>194</v>
      </c>
    </row>
    <row r="5" spans="1:10" x14ac:dyDescent="0.2">
      <c r="A5">
        <v>3</v>
      </c>
      <c r="B5">
        <f>IF(B$2 = "FULL", Etape!$B4,DemiEtape!$B4)</f>
        <v>110</v>
      </c>
      <c r="C5">
        <f>IF(C$2 = "FULL", Etape!$B4,DemiEtape!$B4)</f>
        <v>110</v>
      </c>
      <c r="D5">
        <f>IF(D$2 = "FULL", Etape!$B4,DemiEtape!$B4)</f>
        <v>75</v>
      </c>
      <c r="E5">
        <f>IF(E$2 = "FULL", Etape!$B4,DemiEtape!$B4)</f>
        <v>75</v>
      </c>
      <c r="F5">
        <f>IF(F$2 = "FULL", Etape!$B4,DemiEtape!$B4)</f>
        <v>110</v>
      </c>
      <c r="G5">
        <f>IF(G$2 = "FULL", Etape!$B4,DemiEtape!$B4)</f>
        <v>110</v>
      </c>
      <c r="H5">
        <f>IF(H$2 = "FULL", Etape!$B4,DemiEtape!$B4)</f>
        <v>110</v>
      </c>
      <c r="I5">
        <f t="shared" si="0"/>
        <v>700</v>
      </c>
      <c r="J5">
        <f t="shared" si="1"/>
        <v>140</v>
      </c>
    </row>
    <row r="6" spans="1:10" x14ac:dyDescent="0.2">
      <c r="A6">
        <v>4</v>
      </c>
      <c r="B6">
        <f>IF(B$2 = "FULL", Etape!$B5,DemiEtape!$B5)</f>
        <v>90</v>
      </c>
      <c r="C6">
        <f>IF(C$2 = "FULL", Etape!$B5,DemiEtape!$B5)</f>
        <v>90</v>
      </c>
      <c r="D6">
        <f>IF(D$2 = "FULL", Etape!$B5,DemiEtape!$B5)</f>
        <v>60</v>
      </c>
      <c r="E6">
        <f>IF(E$2 = "FULL", Etape!$B5,DemiEtape!$B5)</f>
        <v>60</v>
      </c>
      <c r="F6">
        <f>IF(F$2 = "FULL", Etape!$B5,DemiEtape!$B5)</f>
        <v>90</v>
      </c>
      <c r="G6">
        <f>IF(G$2 = "FULL", Etape!$B5,DemiEtape!$B5)</f>
        <v>90</v>
      </c>
      <c r="H6">
        <f>IF(H$2 = "FULL", Etape!$B5,DemiEtape!$B5)</f>
        <v>90</v>
      </c>
      <c r="I6">
        <f t="shared" si="0"/>
        <v>570</v>
      </c>
      <c r="J6">
        <f t="shared" si="1"/>
        <v>114</v>
      </c>
    </row>
    <row r="7" spans="1:10" x14ac:dyDescent="0.2">
      <c r="A7">
        <v>5</v>
      </c>
      <c r="B7">
        <f>IF(B$2 = "FULL", Etape!$B6,DemiEtape!$B6)</f>
        <v>75</v>
      </c>
      <c r="C7">
        <f>IF(C$2 = "FULL", Etape!$B6,DemiEtape!$B6)</f>
        <v>75</v>
      </c>
      <c r="D7">
        <f>IF(D$2 = "FULL", Etape!$B6,DemiEtape!$B6)</f>
        <v>45</v>
      </c>
      <c r="E7">
        <f>IF(E$2 = "FULL", Etape!$B6,DemiEtape!$B6)</f>
        <v>45</v>
      </c>
      <c r="F7">
        <f>IF(F$2 = "FULL", Etape!$B6,DemiEtape!$B6)</f>
        <v>75</v>
      </c>
      <c r="G7">
        <f>IF(G$2 = "FULL", Etape!$B6,DemiEtape!$B6)</f>
        <v>75</v>
      </c>
      <c r="H7">
        <f>IF(H$2 = "FULL", Etape!$B6,DemiEtape!$B6)</f>
        <v>75</v>
      </c>
      <c r="I7">
        <f t="shared" si="0"/>
        <v>465</v>
      </c>
      <c r="J7">
        <f t="shared" si="1"/>
        <v>93</v>
      </c>
    </row>
    <row r="8" spans="1:10" x14ac:dyDescent="0.2">
      <c r="A8">
        <v>6</v>
      </c>
      <c r="B8">
        <f>IF(B$2 = "FULL", Etape!$B7,DemiEtape!$B7)</f>
        <v>75</v>
      </c>
      <c r="C8">
        <f>IF(C$2 = "FULL", Etape!$B7,DemiEtape!$B7)</f>
        <v>75</v>
      </c>
      <c r="D8">
        <f>IF(D$2 = "FULL", Etape!$B7,DemiEtape!$B7)</f>
        <v>45</v>
      </c>
      <c r="E8">
        <f>IF(E$2 = "FULL", Etape!$B7,DemiEtape!$B7)</f>
        <v>45</v>
      </c>
      <c r="F8">
        <f>IF(F$2 = "FULL", Etape!$B7,DemiEtape!$B7)</f>
        <v>75</v>
      </c>
      <c r="G8">
        <f>IF(G$2 = "FULL", Etape!$B7,DemiEtape!$B7)</f>
        <v>75</v>
      </c>
      <c r="H8">
        <f>IF(H$2 = "FULL", Etape!$B7,DemiEtape!$B7)</f>
        <v>75</v>
      </c>
      <c r="I8">
        <f t="shared" si="0"/>
        <v>465</v>
      </c>
      <c r="J8">
        <f t="shared" si="1"/>
        <v>93</v>
      </c>
    </row>
    <row r="9" spans="1:10" x14ac:dyDescent="0.2">
      <c r="A9">
        <v>7</v>
      </c>
      <c r="B9">
        <f>IF(B$2 = "FULL", Etape!$B8,DemiEtape!$B8)</f>
        <v>75</v>
      </c>
      <c r="C9">
        <f>IF(C$2 = "FULL", Etape!$B8,DemiEtape!$B8)</f>
        <v>75</v>
      </c>
      <c r="D9">
        <f>IF(D$2 = "FULL", Etape!$B8,DemiEtape!$B8)</f>
        <v>45</v>
      </c>
      <c r="E9">
        <f>IF(E$2 = "FULL", Etape!$B8,DemiEtape!$B8)</f>
        <v>45</v>
      </c>
      <c r="F9">
        <f>IF(F$2 = "FULL", Etape!$B8,DemiEtape!$B8)</f>
        <v>75</v>
      </c>
      <c r="G9">
        <f>IF(G$2 = "FULL", Etape!$B8,DemiEtape!$B8)</f>
        <v>75</v>
      </c>
      <c r="H9">
        <f>IF(H$2 = "FULL", Etape!$B8,DemiEtape!$B8)</f>
        <v>75</v>
      </c>
      <c r="I9">
        <f t="shared" si="0"/>
        <v>465</v>
      </c>
      <c r="J9">
        <f t="shared" si="1"/>
        <v>93</v>
      </c>
    </row>
    <row r="10" spans="1:10" x14ac:dyDescent="0.2">
      <c r="A10">
        <v>8</v>
      </c>
      <c r="B10">
        <f>IF(B$2 = "FULL", Etape!$B9,DemiEtape!$B9)</f>
        <v>75</v>
      </c>
      <c r="C10">
        <f>IF(C$2 = "FULL", Etape!$B9,DemiEtape!$B9)</f>
        <v>75</v>
      </c>
      <c r="D10">
        <f>IF(D$2 = "FULL", Etape!$B9,DemiEtape!$B9)</f>
        <v>45</v>
      </c>
      <c r="E10">
        <f>IF(E$2 = "FULL", Etape!$B9,DemiEtape!$B9)</f>
        <v>45</v>
      </c>
      <c r="F10">
        <f>IF(F$2 = "FULL", Etape!$B9,DemiEtape!$B9)</f>
        <v>75</v>
      </c>
      <c r="G10">
        <f>IF(G$2 = "FULL", Etape!$B9,DemiEtape!$B9)</f>
        <v>75</v>
      </c>
      <c r="H10">
        <f>IF(H$2 = "FULL", Etape!$B9,DemiEtape!$B9)</f>
        <v>75</v>
      </c>
      <c r="I10">
        <f t="shared" si="0"/>
        <v>465</v>
      </c>
      <c r="J10">
        <f t="shared" si="1"/>
        <v>93</v>
      </c>
    </row>
    <row r="11" spans="1:10" x14ac:dyDescent="0.2">
      <c r="A11">
        <v>9</v>
      </c>
      <c r="B11">
        <f>IF(B$2 = "FULL", Etape!$B10,DemiEtape!$B10)</f>
        <v>75</v>
      </c>
      <c r="C11">
        <f>IF(C$2 = "FULL", Etape!$B10,DemiEtape!$B10)</f>
        <v>75</v>
      </c>
      <c r="D11">
        <f>IF(D$2 = "FULL", Etape!$B10,DemiEtape!$B10)</f>
        <v>45</v>
      </c>
      <c r="E11">
        <f>IF(E$2 = "FULL", Etape!$B10,DemiEtape!$B10)</f>
        <v>45</v>
      </c>
      <c r="F11">
        <f>IF(F$2 = "FULL", Etape!$B10,DemiEtape!$B10)</f>
        <v>75</v>
      </c>
      <c r="G11">
        <f>IF(G$2 = "FULL", Etape!$B10,DemiEtape!$B10)</f>
        <v>75</v>
      </c>
      <c r="H11">
        <f>IF(H$2 = "FULL", Etape!$B10,DemiEtape!$B10)</f>
        <v>75</v>
      </c>
      <c r="I11">
        <f t="shared" si="0"/>
        <v>465</v>
      </c>
      <c r="J11">
        <f t="shared" si="1"/>
        <v>93</v>
      </c>
    </row>
    <row r="12" spans="1:10" x14ac:dyDescent="0.2">
      <c r="A12">
        <v>10</v>
      </c>
      <c r="B12">
        <f>IF(B$2 = "FULL", Etape!$B11,DemiEtape!$B11)</f>
        <v>75</v>
      </c>
      <c r="C12">
        <f>IF(C$2 = "FULL", Etape!$B11,DemiEtape!$B11)</f>
        <v>75</v>
      </c>
      <c r="D12">
        <f>IF(D$2 = "FULL", Etape!$B11,DemiEtape!$B11)</f>
        <v>45</v>
      </c>
      <c r="E12">
        <f>IF(E$2 = "FULL", Etape!$B11,DemiEtape!$B11)</f>
        <v>45</v>
      </c>
      <c r="F12">
        <f>IF(F$2 = "FULL", Etape!$B11,DemiEtape!$B11)</f>
        <v>75</v>
      </c>
      <c r="G12">
        <f>IF(G$2 = "FULL", Etape!$B11,DemiEtape!$B11)</f>
        <v>75</v>
      </c>
      <c r="H12">
        <f>IF(H$2 = "FULL", Etape!$B11,DemiEtape!$B11)</f>
        <v>75</v>
      </c>
      <c r="I12">
        <f t="shared" si="0"/>
        <v>465</v>
      </c>
      <c r="J12">
        <f t="shared" si="1"/>
        <v>93</v>
      </c>
    </row>
    <row r="13" spans="1:10" x14ac:dyDescent="0.2">
      <c r="A13">
        <v>11</v>
      </c>
      <c r="B13">
        <f>IF(B$2 = "FULL", Etape!$B12,DemiEtape!$B12)</f>
        <v>30</v>
      </c>
      <c r="C13">
        <f>IF(C$2 = "FULL", Etape!$B12,DemiEtape!$B12)</f>
        <v>30</v>
      </c>
      <c r="D13">
        <f>IF(D$2 = "FULL", Etape!$B12,DemiEtape!$B12)</f>
        <v>30</v>
      </c>
      <c r="E13">
        <f>IF(E$2 = "FULL", Etape!$B12,DemiEtape!$B12)</f>
        <v>30</v>
      </c>
      <c r="F13">
        <f>IF(F$2 = "FULL", Etape!$B12,DemiEtape!$B12)</f>
        <v>30</v>
      </c>
      <c r="G13">
        <f>IF(G$2 = "FULL", Etape!$B12,DemiEtape!$B12)</f>
        <v>30</v>
      </c>
      <c r="H13">
        <f>IF(H$2 = "FULL", Etape!$B12,DemiEtape!$B12)</f>
        <v>30</v>
      </c>
      <c r="I13">
        <f t="shared" si="0"/>
        <v>210</v>
      </c>
      <c r="J13">
        <f t="shared" si="1"/>
        <v>42</v>
      </c>
    </row>
    <row r="14" spans="1:10" x14ac:dyDescent="0.2">
      <c r="A14">
        <v>12</v>
      </c>
      <c r="B14">
        <f>IF(B$2 = "FULL", Etape!$B13,DemiEtape!$B13)</f>
        <v>30</v>
      </c>
      <c r="C14">
        <f>IF(C$2 = "FULL", Etape!$B13,DemiEtape!$B13)</f>
        <v>30</v>
      </c>
      <c r="D14">
        <f>IF(D$2 = "FULL", Etape!$B13,DemiEtape!$B13)</f>
        <v>30</v>
      </c>
      <c r="E14">
        <f>IF(E$2 = "FULL", Etape!$B13,DemiEtape!$B13)</f>
        <v>30</v>
      </c>
      <c r="F14">
        <f>IF(F$2 = "FULL", Etape!$B13,DemiEtape!$B13)</f>
        <v>30</v>
      </c>
      <c r="G14">
        <f>IF(G$2 = "FULL", Etape!$B13,DemiEtape!$B13)</f>
        <v>30</v>
      </c>
      <c r="H14">
        <f>IF(H$2 = "FULL", Etape!$B13,DemiEtape!$B13)</f>
        <v>30</v>
      </c>
      <c r="I14">
        <f t="shared" si="0"/>
        <v>210</v>
      </c>
      <c r="J14">
        <f t="shared" si="1"/>
        <v>42</v>
      </c>
    </row>
    <row r="15" spans="1:10" x14ac:dyDescent="0.2">
      <c r="A15">
        <v>13</v>
      </c>
      <c r="B15">
        <f>IF(B$2 = "FULL", Etape!$B14,DemiEtape!$B14)</f>
        <v>30</v>
      </c>
      <c r="C15">
        <f>IF(C$2 = "FULL", Etape!$B14,DemiEtape!$B14)</f>
        <v>30</v>
      </c>
      <c r="D15">
        <f>IF(D$2 = "FULL", Etape!$B14,DemiEtape!$B14)</f>
        <v>30</v>
      </c>
      <c r="E15">
        <f>IF(E$2 = "FULL", Etape!$B14,DemiEtape!$B14)</f>
        <v>30</v>
      </c>
      <c r="F15">
        <f>IF(F$2 = "FULL", Etape!$B14,DemiEtape!$B14)</f>
        <v>30</v>
      </c>
      <c r="G15">
        <f>IF(G$2 = "FULL", Etape!$B14,DemiEtape!$B14)</f>
        <v>30</v>
      </c>
      <c r="H15">
        <f>IF(H$2 = "FULL", Etape!$B14,DemiEtape!$B14)</f>
        <v>30</v>
      </c>
      <c r="I15">
        <f t="shared" si="0"/>
        <v>210</v>
      </c>
      <c r="J15">
        <f t="shared" si="1"/>
        <v>42</v>
      </c>
    </row>
    <row r="16" spans="1:10" x14ac:dyDescent="0.2">
      <c r="A16">
        <v>14</v>
      </c>
      <c r="B16">
        <f>IF(B$2 = "FULL", Etape!$B15,DemiEtape!$B15)</f>
        <v>30</v>
      </c>
      <c r="C16">
        <f>IF(C$2 = "FULL", Etape!$B15,DemiEtape!$B15)</f>
        <v>30</v>
      </c>
      <c r="D16">
        <f>IF(D$2 = "FULL", Etape!$B15,DemiEtape!$B15)</f>
        <v>30</v>
      </c>
      <c r="E16">
        <f>IF(E$2 = "FULL", Etape!$B15,DemiEtape!$B15)</f>
        <v>30</v>
      </c>
      <c r="F16">
        <f>IF(F$2 = "FULL", Etape!$B15,DemiEtape!$B15)</f>
        <v>30</v>
      </c>
      <c r="G16">
        <f>IF(G$2 = "FULL", Etape!$B15,DemiEtape!$B15)</f>
        <v>30</v>
      </c>
      <c r="H16">
        <f>IF(H$2 = "FULL", Etape!$B15,DemiEtape!$B15)</f>
        <v>30</v>
      </c>
      <c r="I16">
        <f t="shared" si="0"/>
        <v>210</v>
      </c>
      <c r="J16">
        <f t="shared" si="1"/>
        <v>42</v>
      </c>
    </row>
    <row r="17" spans="1:10" x14ac:dyDescent="0.2">
      <c r="A17">
        <v>15</v>
      </c>
      <c r="B17">
        <f>IF(B$2 = "FULL", Etape!$B16,DemiEtape!$B16)</f>
        <v>30</v>
      </c>
      <c r="C17">
        <f>IF(C$2 = "FULL", Etape!$B16,DemiEtape!$B16)</f>
        <v>30</v>
      </c>
      <c r="D17">
        <f>IF(D$2 = "FULL", Etape!$B16,DemiEtape!$B16)</f>
        <v>30</v>
      </c>
      <c r="E17">
        <f>IF(E$2 = "FULL", Etape!$B16,DemiEtape!$B16)</f>
        <v>30</v>
      </c>
      <c r="F17">
        <f>IF(F$2 = "FULL", Etape!$B16,DemiEtape!$B16)</f>
        <v>30</v>
      </c>
      <c r="G17">
        <f>IF(G$2 = "FULL", Etape!$B16,DemiEtape!$B16)</f>
        <v>30</v>
      </c>
      <c r="H17">
        <f>IF(H$2 = "FULL", Etape!$B16,DemiEtape!$B16)</f>
        <v>30</v>
      </c>
      <c r="I17">
        <f t="shared" si="0"/>
        <v>210</v>
      </c>
      <c r="J17">
        <f t="shared" si="1"/>
        <v>42</v>
      </c>
    </row>
    <row r="18" spans="1:10" x14ac:dyDescent="0.2">
      <c r="A18">
        <v>16</v>
      </c>
      <c r="B18">
        <f>IF(B$2 = "FULL", Etape!$B17,DemiEtape!$B17)</f>
        <v>30</v>
      </c>
      <c r="C18">
        <f>IF(C$2 = "FULL", Etape!$B17,DemiEtape!$B17)</f>
        <v>30</v>
      </c>
      <c r="D18">
        <f>IF(D$2 = "FULL", Etape!$B17,DemiEtape!$B17)</f>
        <v>30</v>
      </c>
      <c r="E18">
        <f>IF(E$2 = "FULL", Etape!$B17,DemiEtape!$B17)</f>
        <v>30</v>
      </c>
      <c r="F18">
        <f>IF(F$2 = "FULL", Etape!$B17,DemiEtape!$B17)</f>
        <v>30</v>
      </c>
      <c r="G18">
        <f>IF(G$2 = "FULL", Etape!$B17,DemiEtape!$B17)</f>
        <v>30</v>
      </c>
      <c r="H18">
        <f>IF(H$2 = "FULL", Etape!$B17,DemiEtape!$B17)</f>
        <v>30</v>
      </c>
      <c r="I18">
        <f t="shared" si="0"/>
        <v>210</v>
      </c>
      <c r="J18">
        <f t="shared" si="1"/>
        <v>42</v>
      </c>
    </row>
    <row r="19" spans="1:10" x14ac:dyDescent="0.2">
      <c r="A19">
        <v>17</v>
      </c>
      <c r="B19">
        <f>IF(B$2 = "FULL", Etape!$B18,DemiEtape!$B18)</f>
        <v>30</v>
      </c>
      <c r="C19">
        <f>IF(C$2 = "FULL", Etape!$B18,DemiEtape!$B18)</f>
        <v>30</v>
      </c>
      <c r="D19">
        <f>IF(D$2 = "FULL", Etape!$B18,DemiEtape!$B18)</f>
        <v>30</v>
      </c>
      <c r="E19">
        <f>IF(E$2 = "FULL", Etape!$B18,DemiEtape!$B18)</f>
        <v>30</v>
      </c>
      <c r="F19">
        <f>IF(F$2 = "FULL", Etape!$B18,DemiEtape!$B18)</f>
        <v>30</v>
      </c>
      <c r="G19">
        <f>IF(G$2 = "FULL", Etape!$B18,DemiEtape!$B18)</f>
        <v>30</v>
      </c>
      <c r="H19">
        <f>IF(H$2 = "FULL", Etape!$B18,DemiEtape!$B18)</f>
        <v>30</v>
      </c>
      <c r="I19">
        <f t="shared" si="0"/>
        <v>210</v>
      </c>
      <c r="J19">
        <f t="shared" si="1"/>
        <v>42</v>
      </c>
    </row>
    <row r="20" spans="1:10" x14ac:dyDescent="0.2">
      <c r="A20">
        <v>18</v>
      </c>
      <c r="B20">
        <f>IF(B$2 = "FULL", Etape!$B19,DemiEtape!$B19)</f>
        <v>30</v>
      </c>
      <c r="C20">
        <f>IF(C$2 = "FULL", Etape!$B19,DemiEtape!$B19)</f>
        <v>30</v>
      </c>
      <c r="D20">
        <f>IF(D$2 = "FULL", Etape!$B19,DemiEtape!$B19)</f>
        <v>30</v>
      </c>
      <c r="E20">
        <f>IF(E$2 = "FULL", Etape!$B19,DemiEtape!$B19)</f>
        <v>30</v>
      </c>
      <c r="F20">
        <f>IF(F$2 = "FULL", Etape!$B19,DemiEtape!$B19)</f>
        <v>30</v>
      </c>
      <c r="G20">
        <f>IF(G$2 = "FULL", Etape!$B19,DemiEtape!$B19)</f>
        <v>30</v>
      </c>
      <c r="H20">
        <f>IF(H$2 = "FULL", Etape!$B19,DemiEtape!$B19)</f>
        <v>30</v>
      </c>
      <c r="I20">
        <f t="shared" si="0"/>
        <v>210</v>
      </c>
      <c r="J20">
        <f t="shared" si="1"/>
        <v>42</v>
      </c>
    </row>
    <row r="21" spans="1:10" x14ac:dyDescent="0.2">
      <c r="A21">
        <v>19</v>
      </c>
      <c r="B21">
        <f>IF(B$2 = "FULL", Etape!$B20,DemiEtape!$B20)</f>
        <v>30</v>
      </c>
      <c r="C21">
        <f>IF(C$2 = "FULL", Etape!$B20,DemiEtape!$B20)</f>
        <v>30</v>
      </c>
      <c r="D21">
        <f>IF(D$2 = "FULL", Etape!$B20,DemiEtape!$B20)</f>
        <v>30</v>
      </c>
      <c r="E21">
        <f>IF(E$2 = "FULL", Etape!$B20,DemiEtape!$B20)</f>
        <v>30</v>
      </c>
      <c r="F21">
        <f>IF(F$2 = "FULL", Etape!$B20,DemiEtape!$B20)</f>
        <v>30</v>
      </c>
      <c r="G21">
        <f>IF(G$2 = "FULL", Etape!$B20,DemiEtape!$B20)</f>
        <v>30</v>
      </c>
      <c r="H21">
        <f>IF(H$2 = "FULL", Etape!$B20,DemiEtape!$B20)</f>
        <v>30</v>
      </c>
      <c r="I21">
        <f t="shared" si="0"/>
        <v>210</v>
      </c>
      <c r="J21">
        <f t="shared" si="1"/>
        <v>42</v>
      </c>
    </row>
    <row r="22" spans="1:10" x14ac:dyDescent="0.2">
      <c r="A22">
        <v>20</v>
      </c>
      <c r="B22">
        <f>IF(B$2 = "FULL", Etape!$B21,DemiEtape!$B21)</f>
        <v>30</v>
      </c>
      <c r="C22">
        <f>IF(C$2 = "FULL", Etape!$B21,DemiEtape!$B21)</f>
        <v>30</v>
      </c>
      <c r="D22">
        <f>IF(D$2 = "FULL", Etape!$B21,DemiEtape!$B21)</f>
        <v>30</v>
      </c>
      <c r="E22">
        <f>IF(E$2 = "FULL", Etape!$B21,DemiEtape!$B21)</f>
        <v>30</v>
      </c>
      <c r="F22">
        <f>IF(F$2 = "FULL", Etape!$B21,DemiEtape!$B21)</f>
        <v>30</v>
      </c>
      <c r="G22">
        <f>IF(G$2 = "FULL", Etape!$B21,DemiEtape!$B21)</f>
        <v>30</v>
      </c>
      <c r="H22">
        <f>IF(H$2 = "FULL", Etape!$B21,DemiEtape!$B21)</f>
        <v>30</v>
      </c>
      <c r="I22">
        <f t="shared" si="0"/>
        <v>210</v>
      </c>
      <c r="J22">
        <f t="shared" si="1"/>
        <v>42</v>
      </c>
    </row>
    <row r="24" spans="1:10" x14ac:dyDescent="0.2">
      <c r="I24">
        <f>SUM(I3:I22)</f>
        <v>8730</v>
      </c>
    </row>
    <row r="28" spans="1:10" x14ac:dyDescent="0.2">
      <c r="A28" t="s">
        <v>34</v>
      </c>
      <c r="D28" s="6" t="s">
        <v>35</v>
      </c>
    </row>
    <row r="29" spans="1:10" x14ac:dyDescent="0.2">
      <c r="A29" s="1">
        <v>2024</v>
      </c>
      <c r="B29" s="1">
        <v>1.462</v>
      </c>
      <c r="C29" s="4" t="s">
        <v>31</v>
      </c>
    </row>
    <row r="31" spans="1:10" x14ac:dyDescent="0.2">
      <c r="A31" t="s">
        <v>27</v>
      </c>
      <c r="D31" s="4" t="s">
        <v>32</v>
      </c>
    </row>
    <row r="32" spans="1:10" x14ac:dyDescent="0.2">
      <c r="A32" s="6" t="s">
        <v>36</v>
      </c>
    </row>
    <row r="34" spans="1:1" x14ac:dyDescent="0.2">
      <c r="A34" s="7" t="s">
        <v>28</v>
      </c>
    </row>
  </sheetData>
  <hyperlinks>
    <hyperlink ref="D28" r:id="rId1" xr:uid="{A34B989D-C56F-EF49-B015-1E596F048139}"/>
    <hyperlink ref="A32" r:id="rId2" xr:uid="{5FD4F4A4-3B0E-D740-A5C4-717092981AAD}"/>
  </hyperlinks>
  <pageMargins left="0.7" right="0.7" top="0.75" bottom="0.75" header="0.3" footer="0.3"/>
  <pageSetup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9C4E-32B1-BC46-A3D7-E19804EE9E33}">
  <dimension ref="A1:D22"/>
  <sheetViews>
    <sheetView zoomScale="120" zoomScaleNormal="120" workbookViewId="0">
      <selection activeCell="B33" sqref="B33"/>
    </sheetView>
  </sheetViews>
  <sheetFormatPr baseColWidth="10" defaultRowHeight="16" x14ac:dyDescent="0.2"/>
  <cols>
    <col min="1" max="1" width="8.83203125" customWidth="1"/>
    <col min="3" max="3" width="16.83203125" bestFit="1" customWidth="1"/>
    <col min="4" max="4" width="17.33203125" bestFit="1" customWidth="1"/>
  </cols>
  <sheetData>
    <row r="1" spans="1:4" x14ac:dyDescent="0.2">
      <c r="A1" t="s">
        <v>1</v>
      </c>
      <c r="B1" t="s">
        <v>0</v>
      </c>
      <c r="C1" t="s">
        <v>29</v>
      </c>
      <c r="D1" t="s">
        <v>30</v>
      </c>
    </row>
    <row r="2" spans="1:4" x14ac:dyDescent="0.2">
      <c r="A2">
        <v>1</v>
      </c>
      <c r="B2">
        <v>150</v>
      </c>
      <c r="C2">
        <v>100</v>
      </c>
      <c r="D2" s="3">
        <f>ROUNDUP(C2*Verif_UCI!$B$29,0)</f>
        <v>147</v>
      </c>
    </row>
    <row r="3" spans="1:4" x14ac:dyDescent="0.2">
      <c r="A3">
        <v>2</v>
      </c>
      <c r="B3">
        <v>110</v>
      </c>
      <c r="C3">
        <v>75</v>
      </c>
      <c r="D3" s="3">
        <f>ROUNDUP(C3*Verif_UCI!$B$29,0)</f>
        <v>110</v>
      </c>
    </row>
    <row r="4" spans="1:4" x14ac:dyDescent="0.2">
      <c r="A4">
        <v>3</v>
      </c>
      <c r="B4">
        <v>75</v>
      </c>
      <c r="C4">
        <v>50</v>
      </c>
      <c r="D4" s="3">
        <f>ROUNDUP(C4*Verif_UCI!$B$29,0)</f>
        <v>74</v>
      </c>
    </row>
    <row r="5" spans="1:4" x14ac:dyDescent="0.2">
      <c r="A5">
        <v>4</v>
      </c>
      <c r="B5">
        <v>60</v>
      </c>
      <c r="C5">
        <v>40</v>
      </c>
      <c r="D5" s="3">
        <f>ROUNDUP(C5*Verif_UCI!$B$29,0)</f>
        <v>59</v>
      </c>
    </row>
    <row r="6" spans="1:4" x14ac:dyDescent="0.2">
      <c r="A6">
        <v>5</v>
      </c>
      <c r="B6">
        <v>45</v>
      </c>
      <c r="C6">
        <v>30</v>
      </c>
      <c r="D6" s="3">
        <f>ROUNDUP(C6*Verif_UCI!$B$29,0)</f>
        <v>44</v>
      </c>
    </row>
    <row r="7" spans="1:4" x14ac:dyDescent="0.2">
      <c r="A7">
        <v>6</v>
      </c>
      <c r="B7">
        <f>B6</f>
        <v>45</v>
      </c>
      <c r="C7">
        <f>C6</f>
        <v>30</v>
      </c>
      <c r="D7" s="3">
        <f>ROUNDUP(C7*Verif_UCI!$B$29,0)</f>
        <v>44</v>
      </c>
    </row>
    <row r="8" spans="1:4" x14ac:dyDescent="0.2">
      <c r="A8">
        <v>7</v>
      </c>
      <c r="B8">
        <f t="shared" ref="B8:C11" si="0">B7</f>
        <v>45</v>
      </c>
      <c r="C8">
        <f t="shared" si="0"/>
        <v>30</v>
      </c>
      <c r="D8" s="3">
        <f>ROUNDUP(C8*Verif_UCI!$B$29,0)</f>
        <v>44</v>
      </c>
    </row>
    <row r="9" spans="1:4" x14ac:dyDescent="0.2">
      <c r="A9">
        <v>8</v>
      </c>
      <c r="B9">
        <f t="shared" si="0"/>
        <v>45</v>
      </c>
      <c r="C9">
        <f t="shared" si="0"/>
        <v>30</v>
      </c>
      <c r="D9" s="3">
        <f>ROUNDUP(C9*Verif_UCI!$B$29,0)</f>
        <v>44</v>
      </c>
    </row>
    <row r="10" spans="1:4" x14ac:dyDescent="0.2">
      <c r="A10">
        <v>9</v>
      </c>
      <c r="B10">
        <f t="shared" si="0"/>
        <v>45</v>
      </c>
      <c r="C10">
        <f t="shared" si="0"/>
        <v>30</v>
      </c>
      <c r="D10" s="3">
        <f>ROUNDUP(C10*Verif_UCI!$B$29,0)</f>
        <v>44</v>
      </c>
    </row>
    <row r="11" spans="1:4" x14ac:dyDescent="0.2">
      <c r="A11">
        <v>10</v>
      </c>
      <c r="B11">
        <f t="shared" si="0"/>
        <v>45</v>
      </c>
      <c r="C11">
        <f t="shared" si="0"/>
        <v>30</v>
      </c>
      <c r="D11" s="3">
        <f>ROUNDUP(C11*Verif_UCI!$B$29,0)</f>
        <v>44</v>
      </c>
    </row>
    <row r="12" spans="1:4" x14ac:dyDescent="0.2">
      <c r="A12">
        <v>11</v>
      </c>
      <c r="B12">
        <v>30</v>
      </c>
      <c r="C12">
        <v>20</v>
      </c>
      <c r="D12" s="3">
        <f>ROUNDUP(C12*Verif_UCI!$B$29,0)</f>
        <v>30</v>
      </c>
    </row>
    <row r="13" spans="1:4" x14ac:dyDescent="0.2">
      <c r="A13">
        <v>12</v>
      </c>
      <c r="B13">
        <f>B12</f>
        <v>30</v>
      </c>
      <c r="C13">
        <f>C12</f>
        <v>20</v>
      </c>
      <c r="D13" s="3">
        <f>ROUNDUP(C13*Verif_UCI!$B$29,0)</f>
        <v>30</v>
      </c>
    </row>
    <row r="14" spans="1:4" x14ac:dyDescent="0.2">
      <c r="A14">
        <v>13</v>
      </c>
      <c r="B14">
        <f t="shared" ref="B14:C21" si="1">B13</f>
        <v>30</v>
      </c>
      <c r="C14">
        <f t="shared" si="1"/>
        <v>20</v>
      </c>
      <c r="D14" s="3">
        <f>ROUNDUP(C14*Verif_UCI!$B$29,0)</f>
        <v>30</v>
      </c>
    </row>
    <row r="15" spans="1:4" x14ac:dyDescent="0.2">
      <c r="A15">
        <v>14</v>
      </c>
      <c r="B15">
        <f t="shared" si="1"/>
        <v>30</v>
      </c>
      <c r="C15">
        <f t="shared" si="1"/>
        <v>20</v>
      </c>
      <c r="D15" s="3">
        <f>ROUNDUP(C15*Verif_UCI!$B$29,0)</f>
        <v>30</v>
      </c>
    </row>
    <row r="16" spans="1:4" x14ac:dyDescent="0.2">
      <c r="A16">
        <v>15</v>
      </c>
      <c r="B16">
        <f t="shared" si="1"/>
        <v>30</v>
      </c>
      <c r="C16">
        <f t="shared" si="1"/>
        <v>20</v>
      </c>
      <c r="D16" s="3">
        <f>ROUNDUP(C16*Verif_UCI!$B$29,0)</f>
        <v>30</v>
      </c>
    </row>
    <row r="17" spans="1:4" x14ac:dyDescent="0.2">
      <c r="A17">
        <v>16</v>
      </c>
      <c r="B17">
        <f t="shared" si="1"/>
        <v>30</v>
      </c>
      <c r="C17">
        <f t="shared" si="1"/>
        <v>20</v>
      </c>
      <c r="D17" s="3">
        <f>ROUNDUP(C17*Verif_UCI!$B$29,0)</f>
        <v>30</v>
      </c>
    </row>
    <row r="18" spans="1:4" x14ac:dyDescent="0.2">
      <c r="A18">
        <v>17</v>
      </c>
      <c r="B18">
        <f t="shared" si="1"/>
        <v>30</v>
      </c>
      <c r="C18">
        <f t="shared" si="1"/>
        <v>20</v>
      </c>
      <c r="D18" s="3">
        <f>ROUNDUP(C18*Verif_UCI!$B$29,0)</f>
        <v>30</v>
      </c>
    </row>
    <row r="19" spans="1:4" x14ac:dyDescent="0.2">
      <c r="A19">
        <v>18</v>
      </c>
      <c r="B19">
        <f t="shared" si="1"/>
        <v>30</v>
      </c>
      <c r="C19">
        <f t="shared" si="1"/>
        <v>20</v>
      </c>
      <c r="D19" s="3">
        <f>ROUNDUP(C19*Verif_UCI!$B$29,0)</f>
        <v>30</v>
      </c>
    </row>
    <row r="20" spans="1:4" x14ac:dyDescent="0.2">
      <c r="A20">
        <v>19</v>
      </c>
      <c r="B20">
        <f t="shared" si="1"/>
        <v>30</v>
      </c>
      <c r="C20">
        <f t="shared" si="1"/>
        <v>20</v>
      </c>
      <c r="D20" s="3">
        <f>ROUNDUP(C20*Verif_UCI!$B$29,0)</f>
        <v>30</v>
      </c>
    </row>
    <row r="21" spans="1:4" x14ac:dyDescent="0.2">
      <c r="A21">
        <v>20</v>
      </c>
      <c r="B21">
        <f t="shared" si="1"/>
        <v>30</v>
      </c>
      <c r="C21">
        <f t="shared" si="1"/>
        <v>20</v>
      </c>
      <c r="D21" s="3">
        <f>ROUNDUP(C21*Verif_UCI!$B$29,0)</f>
        <v>30</v>
      </c>
    </row>
    <row r="22" spans="1:4" x14ac:dyDescent="0.2">
      <c r="A22" t="s">
        <v>2</v>
      </c>
      <c r="B22">
        <f>SUM(B2:B21)</f>
        <v>965</v>
      </c>
    </row>
  </sheetData>
  <conditionalFormatting sqref="B2:B21">
    <cfRule type="expression" dxfId="2" priority="1" stopIfTrue="1">
      <formula>B2-D2 &lt; 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BDAC-8CD5-9545-9088-974349703FED}">
  <dimension ref="A1:C22"/>
  <sheetViews>
    <sheetView zoomScale="120" zoomScaleNormal="120" workbookViewId="0">
      <selection activeCell="C2" sqref="C2"/>
    </sheetView>
  </sheetViews>
  <sheetFormatPr baseColWidth="10" defaultRowHeight="16" x14ac:dyDescent="0.2"/>
  <cols>
    <col min="1" max="1" width="8.83203125" customWidth="1"/>
    <col min="3" max="3" width="12.5" customWidth="1"/>
  </cols>
  <sheetData>
    <row r="1" spans="1:3" x14ac:dyDescent="0.2">
      <c r="A1" t="s">
        <v>1</v>
      </c>
      <c r="B1" t="s">
        <v>0</v>
      </c>
      <c r="C1" t="s">
        <v>26</v>
      </c>
    </row>
    <row r="2" spans="1:3" x14ac:dyDescent="0.2">
      <c r="A2">
        <v>1</v>
      </c>
      <c r="B2">
        <v>400</v>
      </c>
      <c r="C2">
        <f>Verif_UCI!J3</f>
        <v>320</v>
      </c>
    </row>
    <row r="3" spans="1:3" x14ac:dyDescent="0.2">
      <c r="A3">
        <v>2</v>
      </c>
      <c r="B3">
        <v>200</v>
      </c>
      <c r="C3">
        <f>Verif_UCI!J4</f>
        <v>194</v>
      </c>
    </row>
    <row r="4" spans="1:3" x14ac:dyDescent="0.2">
      <c r="A4">
        <v>3</v>
      </c>
      <c r="B4">
        <v>150</v>
      </c>
      <c r="C4">
        <f>Verif_UCI!J5</f>
        <v>140</v>
      </c>
    </row>
    <row r="5" spans="1:3" x14ac:dyDescent="0.2">
      <c r="A5">
        <v>4</v>
      </c>
      <c r="B5">
        <v>115</v>
      </c>
      <c r="C5">
        <f>Verif_UCI!J6</f>
        <v>114</v>
      </c>
    </row>
    <row r="6" spans="1:3" x14ac:dyDescent="0.2">
      <c r="A6">
        <v>5</v>
      </c>
      <c r="B6">
        <v>95</v>
      </c>
      <c r="C6">
        <f>Verif_UCI!J7</f>
        <v>93</v>
      </c>
    </row>
    <row r="7" spans="1:3" x14ac:dyDescent="0.2">
      <c r="A7">
        <v>6</v>
      </c>
      <c r="B7">
        <v>95</v>
      </c>
      <c r="C7">
        <f>Verif_UCI!J8</f>
        <v>93</v>
      </c>
    </row>
    <row r="8" spans="1:3" x14ac:dyDescent="0.2">
      <c r="A8">
        <v>7</v>
      </c>
      <c r="B8">
        <v>95</v>
      </c>
      <c r="C8">
        <f>Verif_UCI!J9</f>
        <v>93</v>
      </c>
    </row>
    <row r="9" spans="1:3" x14ac:dyDescent="0.2">
      <c r="A9">
        <v>8</v>
      </c>
      <c r="B9">
        <v>95</v>
      </c>
      <c r="C9">
        <f>Verif_UCI!J10</f>
        <v>93</v>
      </c>
    </row>
    <row r="10" spans="1:3" x14ac:dyDescent="0.2">
      <c r="A10">
        <v>9</v>
      </c>
      <c r="B10">
        <v>95</v>
      </c>
      <c r="C10">
        <f>Verif_UCI!J11</f>
        <v>93</v>
      </c>
    </row>
    <row r="11" spans="1:3" x14ac:dyDescent="0.2">
      <c r="A11">
        <v>10</v>
      </c>
      <c r="B11">
        <v>95</v>
      </c>
      <c r="C11">
        <f>Verif_UCI!J12</f>
        <v>93</v>
      </c>
    </row>
    <row r="12" spans="1:3" x14ac:dyDescent="0.2">
      <c r="A12">
        <v>11</v>
      </c>
      <c r="B12">
        <v>45</v>
      </c>
      <c r="C12">
        <f>Verif_UCI!J13</f>
        <v>42</v>
      </c>
    </row>
    <row r="13" spans="1:3" x14ac:dyDescent="0.2">
      <c r="A13">
        <v>12</v>
      </c>
      <c r="B13">
        <v>45</v>
      </c>
      <c r="C13">
        <f>Verif_UCI!J14</f>
        <v>42</v>
      </c>
    </row>
    <row r="14" spans="1:3" x14ac:dyDescent="0.2">
      <c r="A14">
        <v>13</v>
      </c>
      <c r="B14">
        <v>45</v>
      </c>
      <c r="C14">
        <f>Verif_UCI!J15</f>
        <v>42</v>
      </c>
    </row>
    <row r="15" spans="1:3" x14ac:dyDescent="0.2">
      <c r="A15">
        <v>14</v>
      </c>
      <c r="B15">
        <v>45</v>
      </c>
      <c r="C15">
        <f>Verif_UCI!J16</f>
        <v>42</v>
      </c>
    </row>
    <row r="16" spans="1:3" x14ac:dyDescent="0.2">
      <c r="A16">
        <v>15</v>
      </c>
      <c r="B16">
        <v>45</v>
      </c>
      <c r="C16">
        <f>Verif_UCI!J17</f>
        <v>42</v>
      </c>
    </row>
    <row r="17" spans="1:3" x14ac:dyDescent="0.2">
      <c r="A17">
        <v>16</v>
      </c>
      <c r="B17">
        <v>45</v>
      </c>
      <c r="C17">
        <f>Verif_UCI!J18</f>
        <v>42</v>
      </c>
    </row>
    <row r="18" spans="1:3" x14ac:dyDescent="0.2">
      <c r="A18">
        <v>17</v>
      </c>
      <c r="B18">
        <v>45</v>
      </c>
      <c r="C18">
        <f>Verif_UCI!J19</f>
        <v>42</v>
      </c>
    </row>
    <row r="19" spans="1:3" x14ac:dyDescent="0.2">
      <c r="A19">
        <v>18</v>
      </c>
      <c r="B19">
        <v>45</v>
      </c>
      <c r="C19">
        <f>Verif_UCI!J20</f>
        <v>42</v>
      </c>
    </row>
    <row r="20" spans="1:3" x14ac:dyDescent="0.2">
      <c r="A20">
        <v>19</v>
      </c>
      <c r="B20">
        <v>45</v>
      </c>
      <c r="C20">
        <f>Verif_UCI!J21</f>
        <v>42</v>
      </c>
    </row>
    <row r="21" spans="1:3" x14ac:dyDescent="0.2">
      <c r="A21">
        <v>20</v>
      </c>
      <c r="B21">
        <v>45</v>
      </c>
      <c r="C21">
        <f>Verif_UCI!J22</f>
        <v>42</v>
      </c>
    </row>
    <row r="22" spans="1:3" x14ac:dyDescent="0.2">
      <c r="A22" t="s">
        <v>2</v>
      </c>
      <c r="B22">
        <f>SUM(B2:B21)</f>
        <v>1885</v>
      </c>
    </row>
  </sheetData>
  <conditionalFormatting sqref="B2:B21">
    <cfRule type="expression" dxfId="1" priority="1">
      <formula>B2-C2 &lt;0</formula>
    </cfRule>
  </conditionalFormatting>
  <conditionalFormatting sqref="C2:C221">
    <cfRule type="cellIs" dxfId="0" priority="4" stopIfTrue="1" operator="greaterThan">
      <formula>$B$2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A965-B231-7941-BA48-09D5C22A140E}">
  <dimension ref="A1:B5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200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8525-802F-E541-8E45-23CCAE931D54}">
  <dimension ref="A1:B5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200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5BF9-01A7-384E-A9CF-ECDD7A339660}">
  <dimension ref="A1:B5"/>
  <sheetViews>
    <sheetView zoomScale="120" zoomScaleNormal="120" workbookViewId="0">
      <selection activeCell="C14" sqref="C14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200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CFA2-B3C8-7445-A1C8-18958843E133}">
  <dimension ref="A1:B5"/>
  <sheetViews>
    <sheetView zoomScale="120" zoomScaleNormal="120" workbookViewId="0">
      <selection activeCell="D13" sqref="D13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200</v>
      </c>
    </row>
    <row r="3" spans="1:2" x14ac:dyDescent="0.2">
      <c r="A3">
        <v>2</v>
      </c>
      <c r="B3">
        <v>150</v>
      </c>
    </row>
    <row r="4" spans="1:2" x14ac:dyDescent="0.2">
      <c r="A4">
        <v>3</v>
      </c>
      <c r="B4">
        <v>100</v>
      </c>
    </row>
    <row r="5" spans="1:2" x14ac:dyDescent="0.2">
      <c r="A5" t="s">
        <v>2</v>
      </c>
      <c r="B5">
        <f>SUM(B2:B4)</f>
        <v>450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C28E-A908-DF41-AD5F-AD5073230291}">
  <dimension ref="A1:B3"/>
  <sheetViews>
    <sheetView zoomScale="120" zoomScaleNormal="120" workbookViewId="0">
      <selection activeCell="B8" sqref="B8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150</v>
      </c>
    </row>
    <row r="3" spans="1:2" x14ac:dyDescent="0.2">
      <c r="A3" t="s">
        <v>2</v>
      </c>
      <c r="B3">
        <f>SUM(B2:B2)</f>
        <v>150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084-E10A-A54B-8C7F-0326267E2C80}">
  <dimension ref="A1:E10"/>
  <sheetViews>
    <sheetView workbookViewId="0">
      <selection activeCell="E16" sqref="E16"/>
    </sheetView>
  </sheetViews>
  <sheetFormatPr baseColWidth="10" defaultRowHeight="16" x14ac:dyDescent="0.2"/>
  <sheetData>
    <row r="1" spans="1:5" x14ac:dyDescent="0.2">
      <c r="A1" t="s">
        <v>4</v>
      </c>
      <c r="B1" t="s">
        <v>6</v>
      </c>
      <c r="C1" t="s">
        <v>5</v>
      </c>
      <c r="D1" t="s">
        <v>2</v>
      </c>
    </row>
    <row r="2" spans="1:5" x14ac:dyDescent="0.2">
      <c r="A2" t="s">
        <v>7</v>
      </c>
      <c r="B2">
        <f>GenTemps!B22</f>
        <v>1885</v>
      </c>
      <c r="C2">
        <v>1</v>
      </c>
      <c r="D2">
        <f t="shared" ref="D2:D9" si="0">B2*C2</f>
        <v>1885</v>
      </c>
    </row>
    <row r="3" spans="1:5" x14ac:dyDescent="0.2">
      <c r="A3" t="s">
        <v>8</v>
      </c>
      <c r="B3">
        <f>GenPoints!B5</f>
        <v>200</v>
      </c>
      <c r="C3">
        <v>1</v>
      </c>
      <c r="D3">
        <f t="shared" si="0"/>
        <v>200</v>
      </c>
    </row>
    <row r="4" spans="1:5" x14ac:dyDescent="0.2">
      <c r="A4" t="s">
        <v>9</v>
      </c>
      <c r="B4">
        <f>GenEquipe!B5</f>
        <v>450</v>
      </c>
      <c r="C4">
        <v>1</v>
      </c>
      <c r="D4">
        <f t="shared" si="0"/>
        <v>450</v>
      </c>
    </row>
    <row r="5" spans="1:5" x14ac:dyDescent="0.2">
      <c r="A5" t="s">
        <v>10</v>
      </c>
      <c r="B5">
        <f>GenKOM!B5</f>
        <v>200</v>
      </c>
      <c r="C5">
        <v>1</v>
      </c>
      <c r="D5">
        <f t="shared" si="0"/>
        <v>200</v>
      </c>
    </row>
    <row r="6" spans="1:5" x14ac:dyDescent="0.2">
      <c r="A6" t="s">
        <v>14</v>
      </c>
      <c r="B6">
        <f>GenJeune!B5</f>
        <v>200</v>
      </c>
      <c r="C6">
        <v>1</v>
      </c>
      <c r="D6">
        <f t="shared" si="0"/>
        <v>200</v>
      </c>
    </row>
    <row r="7" spans="1:5" x14ac:dyDescent="0.2">
      <c r="A7" t="s">
        <v>11</v>
      </c>
      <c r="B7">
        <f>Abitibien!B3</f>
        <v>150</v>
      </c>
      <c r="C7">
        <v>1</v>
      </c>
      <c r="D7">
        <f t="shared" si="0"/>
        <v>150</v>
      </c>
    </row>
    <row r="8" spans="1:5" x14ac:dyDescent="0.2">
      <c r="A8" t="s">
        <v>3</v>
      </c>
      <c r="B8">
        <f>Etape!B22</f>
        <v>1360</v>
      </c>
      <c r="C8">
        <v>5</v>
      </c>
      <c r="D8">
        <f t="shared" si="0"/>
        <v>6800</v>
      </c>
      <c r="E8" s="5"/>
    </row>
    <row r="9" spans="1:5" x14ac:dyDescent="0.2">
      <c r="A9" t="s">
        <v>12</v>
      </c>
      <c r="B9">
        <f>DemiEtape!B22</f>
        <v>965</v>
      </c>
      <c r="C9">
        <v>2</v>
      </c>
      <c r="D9">
        <f t="shared" si="0"/>
        <v>1930</v>
      </c>
      <c r="E9" s="5"/>
    </row>
    <row r="10" spans="1:5" s="1" customFormat="1" x14ac:dyDescent="0.2">
      <c r="A10" s="1" t="s">
        <v>13</v>
      </c>
      <c r="D10" s="1">
        <f>SUM(D2:D9)</f>
        <v>11815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Etape</vt:lpstr>
      <vt:lpstr>DemiEtape</vt:lpstr>
      <vt:lpstr>GenTemps</vt:lpstr>
      <vt:lpstr>GenPoints</vt:lpstr>
      <vt:lpstr>GenJeune</vt:lpstr>
      <vt:lpstr>GenKOM</vt:lpstr>
      <vt:lpstr>GenEquipe</vt:lpstr>
      <vt:lpstr>Abitibien</vt:lpstr>
      <vt:lpstr>Total</vt:lpstr>
      <vt:lpstr>Verif_UCI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2023-01-29T19:18:50Z</dcterms:created>
  <dcterms:modified xsi:type="dcterms:W3CDTF">2024-04-07T01:16:52Z</dcterms:modified>
</cp:coreProperties>
</file>