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1"/>
  <workbookPr date1904="1" defaultThemeVersion="124226"/>
  <mc:AlternateContent xmlns:mc="http://schemas.openxmlformats.org/markup-compatibility/2006">
    <mc:Choice Requires="x15">
      <x15ac:absPath xmlns:x15ac="http://schemas.microsoft.com/office/spreadsheetml/2010/11/ac" url="/Users/brunogauthier/Documents/guide2024/excel/"/>
    </mc:Choice>
  </mc:AlternateContent>
  <xr:revisionPtr revIDLastSave="0" documentId="13_ncr:1_{7CC99DEE-F605-E74A-85B4-23DAEE20E429}" xr6:coauthVersionLast="47" xr6:coauthVersionMax="47" xr10:uidLastSave="{00000000-0000-0000-0000-000000000000}"/>
  <bookViews>
    <workbookView xWindow="59460" yWindow="500" windowWidth="62740" windowHeight="28180" tabRatio="758" activeTab="1" xr2:uid="{00000000-000D-0000-FFFF-FFFF00000000}"/>
  </bookViews>
  <sheets>
    <sheet name="Notes" sheetId="23" r:id="rId1"/>
    <sheet name="Lexique" sheetId="20" r:id="rId2"/>
    <sheet name="Details" sheetId="21" r:id="rId3"/>
    <sheet name="Etape_1" sheetId="22" r:id="rId4"/>
    <sheet name="Etape_2" sheetId="6" r:id="rId5"/>
    <sheet name="Etape_3" sheetId="24" r:id="rId6"/>
    <sheet name="Etape_4" sheetId="25" r:id="rId7"/>
    <sheet name="Etape_5" sheetId="29" r:id="rId8"/>
    <sheet name="Etape_6" sheetId="27" r:id="rId9"/>
    <sheet name="Etape_7" sheetId="28" r:id="rId10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6" i="21" l="1"/>
  <c r="D25" i="29"/>
  <c r="D19" i="29"/>
  <c r="D7" i="29"/>
  <c r="J7" i="21"/>
  <c r="P7" i="21"/>
  <c r="G7" i="21"/>
  <c r="P6" i="21"/>
  <c r="G6" i="21"/>
  <c r="P5" i="21"/>
  <c r="G5" i="21"/>
  <c r="P4" i="21"/>
  <c r="G4" i="21"/>
  <c r="P8" i="21"/>
  <c r="O8" i="21"/>
  <c r="N8" i="21"/>
  <c r="G8" i="21"/>
  <c r="P3" i="21"/>
  <c r="N3" i="21"/>
  <c r="G3" i="21"/>
  <c r="P2" i="21"/>
  <c r="N2" i="21"/>
  <c r="G2" i="21"/>
  <c r="AI4" i="21"/>
  <c r="AH4" i="21"/>
  <c r="AI5" i="21"/>
  <c r="AG7" i="21"/>
  <c r="AG4" i="21"/>
  <c r="D8" i="21"/>
  <c r="D7" i="21"/>
  <c r="D6" i="21"/>
  <c r="D5" i="21"/>
  <c r="D4" i="21"/>
  <c r="D3" i="21"/>
  <c r="D14" i="25"/>
  <c r="D11" i="22"/>
  <c r="D8" i="22"/>
  <c r="D29" i="28"/>
  <c r="D36" i="28"/>
  <c r="D27" i="28"/>
  <c r="D24" i="28"/>
  <c r="D19" i="28"/>
  <c r="D10" i="28"/>
  <c r="D14" i="28"/>
  <c r="D17" i="25"/>
  <c r="D16" i="25"/>
  <c r="D11" i="25"/>
  <c r="D8" i="25"/>
  <c r="D7" i="25"/>
  <c r="D3" i="25"/>
  <c r="D10" i="25"/>
  <c r="D4" i="6"/>
  <c r="D5" i="6"/>
  <c r="D6" i="6"/>
  <c r="D7" i="6"/>
  <c r="D3" i="6"/>
  <c r="D38" i="6"/>
  <c r="D37" i="6"/>
  <c r="D35" i="6"/>
  <c r="D34" i="6"/>
  <c r="D28" i="6"/>
  <c r="D25" i="6"/>
  <c r="D18" i="6"/>
  <c r="D12" i="6"/>
  <c r="D19" i="6"/>
  <c r="S3" i="21"/>
  <c r="S2" i="21"/>
  <c r="S7" i="21"/>
  <c r="S8" i="21"/>
  <c r="S5" i="21"/>
  <c r="D5" i="24"/>
  <c r="D3" i="24"/>
  <c r="O2" i="21"/>
  <c r="A48" i="28"/>
  <c r="A50" i="28"/>
  <c r="A51" i="28"/>
  <c r="A52" i="28"/>
  <c r="A54" i="28"/>
  <c r="D31" i="28"/>
  <c r="D32" i="28"/>
  <c r="D33" i="28"/>
  <c r="D34" i="28"/>
  <c r="D37" i="28"/>
  <c r="D38" i="28"/>
  <c r="D39" i="28"/>
  <c r="D40" i="28"/>
  <c r="D41" i="28"/>
  <c r="D42" i="28"/>
  <c r="D43" i="28"/>
  <c r="D45" i="28"/>
  <c r="D46" i="28"/>
  <c r="D47" i="28"/>
  <c r="D5" i="28"/>
  <c r="D4" i="28"/>
  <c r="AH3" i="21"/>
  <c r="U2" i="21"/>
  <c r="AB2" i="21"/>
  <c r="U3" i="21"/>
  <c r="AB3" i="21"/>
  <c r="U4" i="21"/>
  <c r="AB4" i="21"/>
  <c r="U5" i="21"/>
  <c r="AB5" i="21"/>
  <c r="U6" i="21"/>
  <c r="AB6" i="21"/>
  <c r="U7" i="21"/>
  <c r="AB7" i="21"/>
  <c r="U8" i="21"/>
  <c r="AB8" i="21"/>
  <c r="AL4" i="21"/>
  <c r="AM4" i="21"/>
  <c r="AA2" i="21"/>
  <c r="O3" i="21"/>
  <c r="AA3" i="21"/>
  <c r="O4" i="21"/>
  <c r="AA4" i="21"/>
  <c r="O5" i="21"/>
  <c r="AA5" i="21"/>
  <c r="O6" i="21"/>
  <c r="AA6" i="21"/>
  <c r="O7" i="21"/>
  <c r="AA7" i="21"/>
  <c r="AA8" i="21"/>
  <c r="AG5" i="21"/>
  <c r="AH2" i="21"/>
  <c r="Z2" i="21"/>
  <c r="Z3" i="21"/>
  <c r="Z4" i="21"/>
  <c r="Z5" i="21"/>
  <c r="Z6" i="21"/>
  <c r="Z7" i="21"/>
  <c r="Z8" i="21"/>
  <c r="Y2" i="21"/>
  <c r="Y3" i="21"/>
  <c r="Y4" i="21"/>
  <c r="Y5" i="21"/>
  <c r="Y6" i="21"/>
  <c r="Y7" i="21"/>
  <c r="Y8" i="21"/>
  <c r="N4" i="21"/>
  <c r="N5" i="21"/>
  <c r="N6" i="21"/>
  <c r="N7" i="21"/>
</calcChain>
</file>

<file path=xl/sharedStrings.xml><?xml version="1.0" encoding="utf-8"?>
<sst xmlns="http://schemas.openxmlformats.org/spreadsheetml/2006/main" count="834" uniqueCount="411">
  <si>
    <t>GPM</t>
  </si>
  <si>
    <t>Heure_dep</t>
  </si>
  <si>
    <t>Pont</t>
  </si>
  <si>
    <t>Bridge</t>
  </si>
  <si>
    <t>Emoji</t>
  </si>
  <si>
    <t>Info</t>
  </si>
  <si>
    <t>Départ réel</t>
  </si>
  <si>
    <t>Arrivée finale</t>
  </si>
  <si>
    <t>Sprint bonif</t>
  </si>
  <si>
    <t>Sprint Maire $</t>
  </si>
  <si>
    <t>Départ officiel</t>
  </si>
  <si>
    <t>Official start</t>
  </si>
  <si>
    <t>Voie ferrée oblique</t>
  </si>
  <si>
    <t>Oblique railroad crossing</t>
  </si>
  <si>
    <t>Tout droit</t>
  </si>
  <si>
    <t>Déviation gauche</t>
  </si>
  <si>
    <t>Déviation droite</t>
  </si>
  <si>
    <t>Details_FR</t>
  </si>
  <si>
    <t>Details_ANG</t>
  </si>
  <si>
    <t>Symbol</t>
  </si>
  <si>
    <t>Dernier passage</t>
  </si>
  <si>
    <t>Railroad crossing</t>
  </si>
  <si>
    <t>Voie ferrée</t>
  </si>
  <si>
    <t>Rond point</t>
  </si>
  <si>
    <t>Demi-Tour</t>
  </si>
  <si>
    <t>Danger</t>
  </si>
  <si>
    <t>Etape</t>
  </si>
  <si>
    <t>min_dep</t>
  </si>
  <si>
    <t>Vit_rapide</t>
  </si>
  <si>
    <t>Vit_moy</t>
  </si>
  <si>
    <t>Vit_lent</t>
  </si>
  <si>
    <t>Descr_Villes</t>
  </si>
  <si>
    <t>Descr_km</t>
  </si>
  <si>
    <t>Liens</t>
  </si>
  <si>
    <t>Nb_tours</t>
  </si>
  <si>
    <t>Notes</t>
  </si>
  <si>
    <t>Utiliser '&lt;br/&gt;' pour indiquer un saut de ligne dans le tableau des détails</t>
  </si>
  <si>
    <t>Info_FR</t>
  </si>
  <si>
    <t>Info_ANG</t>
  </si>
  <si>
    <t>Départ neutralisé</t>
  </si>
  <si>
    <t>Neutralised start</t>
  </si>
  <si>
    <t>Start proper</t>
  </si>
  <si>
    <t>Last lap</t>
  </si>
  <si>
    <t>Finish</t>
  </si>
  <si>
    <t>Bonif sprint</t>
  </si>
  <si>
    <t>KOM</t>
  </si>
  <si>
    <t>Mayor Sprint $</t>
  </si>
  <si>
    <t>Straight ahead</t>
  </si>
  <si>
    <t>Sharp left</t>
  </si>
  <si>
    <t>Sharp right</t>
  </si>
  <si>
    <t>left-shift</t>
  </si>
  <si>
    <t>right-shift</t>
  </si>
  <si>
    <t>Round about</t>
  </si>
  <si>
    <t>U-turn</t>
  </si>
  <si>
    <t>Virage gauche</t>
  </si>
  <si>
    <t>Virage droite</t>
  </si>
  <si>
    <t>&amp;#8634;</t>
  </si>
  <si>
    <t>&amp;#9888;</t>
  </si>
  <si>
    <t>&amp;#128276;</t>
  </si>
  <si>
    <t>&amp;#9968;</t>
  </si>
  <si>
    <t>Source des unicodes pour Emoji : https://unicode-table.com/</t>
  </si>
  <si>
    <t>&amp;#9872;</t>
  </si>
  <si>
    <t>KM_reel</t>
  </si>
  <si>
    <t>Start</t>
  </si>
  <si>
    <t>&amp;#8594;</t>
  </si>
  <si>
    <t>&amp;#8592;</t>
  </si>
  <si>
    <t>&amp;#8593;</t>
  </si>
  <si>
    <t>&amp;#8662;</t>
  </si>
  <si>
    <t>&amp;#8663;</t>
  </si>
  <si>
    <t>&amp;#8505;</t>
  </si>
  <si>
    <t>Sprint</t>
  </si>
  <si>
    <t>Climb</t>
  </si>
  <si>
    <t>Right</t>
  </si>
  <si>
    <t>Left</t>
  </si>
  <si>
    <t>Slight Left</t>
  </si>
  <si>
    <t>Slight Right</t>
  </si>
  <si>
    <t>Straight</t>
  </si>
  <si>
    <t>Uturn</t>
  </si>
  <si>
    <t>Food</t>
  </si>
  <si>
    <t>Green</t>
  </si>
  <si>
    <t>Bell</t>
  </si>
  <si>
    <t>Mayor</t>
  </si>
  <si>
    <t>Round</t>
  </si>
  <si>
    <t>Ravitaillement</t>
  </si>
  <si>
    <t>Feeding</t>
  </si>
  <si>
    <t>Commanditaire</t>
  </si>
  <si>
    <t>Ville d'Amos</t>
  </si>
  <si>
    <t>KM_Total</t>
  </si>
  <si>
    <t>KM_Neutres</t>
  </si>
  <si>
    <t>KM_par_tours</t>
  </si>
  <si>
    <t>Distance_en_circuit</t>
  </si>
  <si>
    <t>Distance_totale</t>
  </si>
  <si>
    <t>Jour</t>
  </si>
  <si>
    <t>Mardi</t>
  </si>
  <si>
    <t>Mercredi</t>
  </si>
  <si>
    <t>Jeudi AM</t>
  </si>
  <si>
    <t>Jeudi PM</t>
  </si>
  <si>
    <t>Vendredi</t>
  </si>
  <si>
    <t>Samedi</t>
  </si>
  <si>
    <t>Dimanche</t>
  </si>
  <si>
    <t>Day</t>
  </si>
  <si>
    <t>Tuesday</t>
  </si>
  <si>
    <t>Wednesday</t>
  </si>
  <si>
    <t>Thursday AM</t>
  </si>
  <si>
    <t>Thursday PM</t>
  </si>
  <si>
    <t>Friday</t>
  </si>
  <si>
    <t>Saturday</t>
  </si>
  <si>
    <t>Sunday</t>
  </si>
  <si>
    <t>Date</t>
  </si>
  <si>
    <t>Distance_Route</t>
  </si>
  <si>
    <t>Arrivée&lt;br/&gt;Bonification en temps et points</t>
  </si>
  <si>
    <t>Sprint bonification temps et points&lt;br/&gt;(Halte Trecesson)</t>
  </si>
  <si>
    <t>Bypass</t>
  </si>
  <si>
    <t>Déviation Caravane</t>
  </si>
  <si>
    <t>Caravan Bypass</t>
  </si>
  <si>
    <t>&amp;#9936;</t>
  </si>
  <si>
    <t>Delai Signature</t>
  </si>
  <si>
    <t>Heure_Navette</t>
  </si>
  <si>
    <t>Delai Preparation</t>
  </si>
  <si>
    <t>Temps Transport</t>
  </si>
  <si>
    <t>Heure Signature</t>
  </si>
  <si>
    <t>Ouverture du ravito : maintenant à 30 km, pas 50km</t>
  </si>
  <si>
    <t>HeureEntreeVille</t>
  </si>
  <si>
    <t>VilleDep</t>
  </si>
  <si>
    <t>VilleArr</t>
  </si>
  <si>
    <t>Amos</t>
  </si>
  <si>
    <t>LieuDepFR</t>
  </si>
  <si>
    <t>LieuArrFR</t>
  </si>
  <si>
    <t>Cathédrale</t>
  </si>
  <si>
    <t>LieuDepEN</t>
  </si>
  <si>
    <t>LieuArrEN</t>
  </si>
  <si>
    <t>CEGEP</t>
  </si>
  <si>
    <t>Malartic</t>
  </si>
  <si>
    <t>Senneterre</t>
  </si>
  <si>
    <t>HeureArrivee</t>
  </si>
  <si>
    <t>Depart</t>
  </si>
  <si>
    <t>Via</t>
  </si>
  <si>
    <t>(via Barraute)</t>
  </si>
  <si>
    <t>Nb_Coureurs</t>
  </si>
  <si>
    <t>DerArr</t>
  </si>
  <si>
    <t>DerDep</t>
  </si>
  <si>
    <t>Minute</t>
  </si>
  <si>
    <t>Cadillac</t>
  </si>
  <si>
    <t>Nom_Courts_FR</t>
  </si>
  <si>
    <t>Nom_Courts_EN</t>
  </si>
  <si>
    <t>Étape 3 - CLMI</t>
  </si>
  <si>
    <t>Étape 4 - Malartic</t>
  </si>
  <si>
    <t>Stage 4 - Malartic</t>
  </si>
  <si>
    <t>Stage 3 - ITT</t>
  </si>
  <si>
    <t>Boulevard du Collège</t>
  </si>
  <si>
    <t>Rue Tardif</t>
  </si>
  <si>
    <t>Avenue Laliberté</t>
  </si>
  <si>
    <t>Rue Marie-Victorin</t>
  </si>
  <si>
    <t>KOM Points&lt;br/&gt;(Lac Dufault)</t>
  </si>
  <si>
    <t>Points GPM&lt;br/&gt;(Côte Lac Dufault)</t>
  </si>
  <si>
    <t>Sprint bonification temps et points&lt;br/&gt;(Garage Tony Mercier)</t>
  </si>
  <si>
    <t>Zone déchêts</t>
  </si>
  <si>
    <t>Trash zone</t>
  </si>
  <si>
    <t>Rue Principale</t>
  </si>
  <si>
    <t>Trash</t>
  </si>
  <si>
    <t>Route 111</t>
  </si>
  <si>
    <t>Feed closed</t>
  </si>
  <si>
    <t>Fin du ravitaillement</t>
  </si>
  <si>
    <t>Début du ravitaillement</t>
  </si>
  <si>
    <t>Feed open</t>
  </si>
  <si>
    <t>City of Amos</t>
  </si>
  <si>
    <t>Boulevard Mercier</t>
  </si>
  <si>
    <t>Rue Principale Nord</t>
  </si>
  <si>
    <t>Rouyn-Noranda Mayor's sprint&lt;br/&gt;$250 (Reneault Parc)</t>
  </si>
  <si>
    <t xml:space="preserve">Rouyn-Noranda Mayor's sprint&lt;br/&gt;$250 (Engoulevent municipal parc) </t>
  </si>
  <si>
    <t>Sprint de la mairesse de Rouyn-Noranda&lt;br/&gt;$250 (Parc Renault)</t>
  </si>
  <si>
    <t xml:space="preserve">Sprint de la mairesse de Rouyn-Noranda&lt;br/&gt;$250 (Parc municipal Engoulevent) </t>
  </si>
  <si>
    <t>&amp;#9851;</t>
  </si>
  <si>
    <t>&amp;#9873;</t>
  </si>
  <si>
    <t>&amp;#36;</t>
  </si>
  <si>
    <t>&amp;#9749;</t>
  </si>
  <si>
    <t>Départ - Stationnement Aréna Nicol Auto</t>
  </si>
  <si>
    <t>Start - Nicol Auto Arena Parking</t>
  </si>
  <si>
    <t>Bretelle vers Rte 111E</t>
  </si>
  <si>
    <t>KOM Sprint</t>
  </si>
  <si>
    <t>Ponts - Travaux</t>
  </si>
  <si>
    <t>Voie ferrée très oblique</t>
  </si>
  <si>
    <t>Ramp toward Rte 111E</t>
  </si>
  <si>
    <t>La Sarre Mayor's sprint&lt;br/&gt;250$ (Postal Office Macamic)</t>
  </si>
  <si>
    <t>Sprint du maire de La Sarre&lt;br/&gt;250$ (Bureau de Poste Macamic)</t>
  </si>
  <si>
    <t xml:space="preserve">Bridge - Roadwork </t>
  </si>
  <si>
    <t>Sprint du maire de La Sarre&lt;br/&gt;250$ (Parc municipal Engoulevent)</t>
  </si>
  <si>
    <t>La Sarre Mayor's sprint&lt;br/&gt;250$ (Engoulevent municipal parc)</t>
  </si>
  <si>
    <t>Oblique Railroad crossing</t>
  </si>
  <si>
    <t>Bonification Sprint - time and  points&lt;br/&gt;(Trécesson rest stop)</t>
  </si>
  <si>
    <t>Bonification Sprint - times and points&lt;br/&gt;(Trécesson rest stop)</t>
  </si>
  <si>
    <r>
      <t>B</t>
    </r>
    <r>
      <rPr>
        <sz val="9"/>
        <rFont val="Trebuchet MS"/>
        <family val="2"/>
      </rPr>
      <t xml:space="preserve">onification </t>
    </r>
    <r>
      <rPr>
        <b/>
        <sz val="9"/>
        <rFont val="Trebuchet MS"/>
        <family val="2"/>
      </rPr>
      <t>Sprint - times and points&lt;br/&gt;(Tony Mercier Garage)</t>
    </r>
  </si>
  <si>
    <t>4e Avenue Est</t>
  </si>
  <si>
    <t>Finish&lt;br/&gt;Time and points bonus</t>
  </si>
  <si>
    <t>Départ - Val-d'Or Place Agnico Eagle</t>
  </si>
  <si>
    <t>Start – Val-d'Or Place Agnico Eagle</t>
  </si>
  <si>
    <t>Boulevard Lamaque</t>
  </si>
  <si>
    <t>7e Rue</t>
  </si>
  <si>
    <t>Voie Ferrée</t>
  </si>
  <si>
    <t>Carrefour giratoire, 2e sortie tout droit</t>
  </si>
  <si>
    <t>Val-Senneville</t>
  </si>
  <si>
    <t>Points GPM&lt;br/&gt;(Chemin Fortier)</t>
  </si>
  <si>
    <t>KOM Points&lt;br/&gt;(Chemin Fortier)</t>
  </si>
  <si>
    <t>Sprint bonification temps et points&lt;br/&gt;(1er 2e Rang Ouest, Barraute)</t>
  </si>
  <si>
    <t>Route 386</t>
  </si>
  <si>
    <t>Points GPM</t>
  </si>
  <si>
    <t>KOM Points</t>
  </si>
  <si>
    <t>Landrienne</t>
  </si>
  <si>
    <t>Sprint bonification temps et points&lt;br/&gt;(rue Trépanier)</t>
  </si>
  <si>
    <t>Brettelle vers Route 111</t>
  </si>
  <si>
    <t>Ramp toward Route 111</t>
  </si>
  <si>
    <t>Rue Principale S</t>
  </si>
  <si>
    <t>10e Avenue O</t>
  </si>
  <si>
    <t>2e Avenue E</t>
  </si>
  <si>
    <t>1re Rue O</t>
  </si>
  <si>
    <t>5e Avenue E</t>
  </si>
  <si>
    <t>Rue Principale N</t>
  </si>
  <si>
    <t>1re Rue E</t>
  </si>
  <si>
    <t>4e Avenue E</t>
  </si>
  <si>
    <t>4e Rue</t>
  </si>
  <si>
    <t>Déviation de la caravance&lt;br/&gt; À droite sur 3e avenue</t>
  </si>
  <si>
    <t>Caravan bypass&lt;br/&gt;Right on 3e avenue</t>
  </si>
  <si>
    <t>Demi-tour</t>
  </si>
  <si>
    <t>Entrée sur le circuit d'arrivée&lt;br/&gt;Boulevard Mercier</t>
  </si>
  <si>
    <t>Circuit finish entrance&lt;br/&gt;Boulevard Mercier</t>
  </si>
  <si>
    <t>Départ - Cegep de l'Abitibi-Témiscamingue</t>
  </si>
  <si>
    <t>Start – Cegep of Abitibi-Témiscamingue</t>
  </si>
  <si>
    <t>Départ - Parc de la Cathédrale</t>
  </si>
  <si>
    <t>Start - Cathedral</t>
  </si>
  <si>
    <t>Départ - Hôtel de Ville Senneterre</t>
  </si>
  <si>
    <t>Départ - Parc de la Cathédrale d'Amos</t>
  </si>
  <si>
    <t>Start - Parc de la Cathédrale d'Amos</t>
  </si>
  <si>
    <t>Route 109</t>
  </si>
  <si>
    <t>Official Start</t>
  </si>
  <si>
    <t>St-Mathieu-d'Harricana</t>
  </si>
  <si>
    <t>Preissac Mayor's sprint $250 &lt;br/&gt;Intersection chemin St-Luc</t>
  </si>
  <si>
    <t>Rivière-Heva</t>
  </si>
  <si>
    <t>Sprint bonification temps et points&lt;br/&gt;Intersection bretelle rue Principale</t>
  </si>
  <si>
    <t>Bonification Sprint - times and points&lt;br/&gt;Intersection Rue Principale</t>
  </si>
  <si>
    <t>Route 117</t>
  </si>
  <si>
    <t>Sprint bonification temps et points&lt;br/&gt; Halte routière Cadillac</t>
  </si>
  <si>
    <t>Bonification Sprint - times and points&lt;br/&gt; Rest Area Cadillac</t>
  </si>
  <si>
    <t>Route 395</t>
  </si>
  <si>
    <t>Preissac</t>
  </si>
  <si>
    <t>Points GPM&lt;br/&gt; Tour d'observation Preissac</t>
  </si>
  <si>
    <t>KOM Points&lt;br/&gt;Observation tower Preissac</t>
  </si>
  <si>
    <t>Sprint du maire Preissac $250&lt;br/&gt;Station service Preissac</t>
  </si>
  <si>
    <t>Ste-Gertrude</t>
  </si>
  <si>
    <t>Arrivée&lt;br/&gt; Bonification en temps et points</t>
  </si>
  <si>
    <t>Points GPM&lt;br/&gt;Côte de St-Mathieu</t>
  </si>
  <si>
    <t>KOM Points&lt;br/&gt;Côte de St-Mathieu</t>
  </si>
  <si>
    <t>Sprint du maire de Preissac $250 &lt;br/&gt;Intersection chemin St-Luc</t>
  </si>
  <si>
    <t>Start - Senneterre Town Hall</t>
  </si>
  <si>
    <t>Belcourt</t>
  </si>
  <si>
    <t>Sprint bonification temps et points&lt;br/&gt;(Intersection avenue Goulet)</t>
  </si>
  <si>
    <t>Bonification Sprint - times and points&lt;br/&gt;(Intersection avenue Goulet)</t>
  </si>
  <si>
    <t>Points GPM&lt;br/&gt;(Intersection sentier le Kao)</t>
  </si>
  <si>
    <t>KOM points&lt;br/&gt;(Intersection sentier le Kao)</t>
  </si>
  <si>
    <t>Bonification Sprint - times and points&lt;br/&gt;(Intersection rue Alix)</t>
  </si>
  <si>
    <t>Rail road</t>
  </si>
  <si>
    <t>Obaska</t>
  </si>
  <si>
    <t>Sprint du maire de Senneterre 250$&lt;br/&gt;(École St-Isidore)</t>
  </si>
  <si>
    <t>Senneterre Mayor's sprint 250$&lt;br/&gt;(École St-Isidore)</t>
  </si>
  <si>
    <t>Senneterre Mayor's sprint 250$&lt;br/&gt;(Camping le Huard)</t>
  </si>
  <si>
    <t>Sprint du maire de Senneterre 250$&lt;br/&gt;(Camping le Huard)</t>
  </si>
  <si>
    <t>Rue du Parc</t>
  </si>
  <si>
    <t>Chemin du Mont Bell</t>
  </si>
  <si>
    <t>Montée de la Tour</t>
  </si>
  <si>
    <t>Montée de la tour</t>
  </si>
  <si>
    <t>Trash Zone &lt;br/&gt;Orbit Garant area</t>
  </si>
  <si>
    <t>Zone déchets &lt;br/&gt;Secteur Orbit Garant</t>
  </si>
  <si>
    <t>Points GPM &lt;br/&gt;(Mine Aur Ressource)</t>
  </si>
  <si>
    <t>KOM Points &lt;br/&gt;(Mine Aur Ressource)</t>
  </si>
  <si>
    <t>Déviation de la caravance&lt;br/&gt; À droite sur 2e avenue Est</t>
  </si>
  <si>
    <t>Caravan bypass&lt;br/&gt;Right on 2e avenue Est</t>
  </si>
  <si>
    <t>Départ - Théâtre Meglab</t>
  </si>
  <si>
    <t>Start - Meglab Theater</t>
  </si>
  <si>
    <t>Chemin du Camping-Régional</t>
  </si>
  <si>
    <t>Sprint du maire de Malartic – 250$ &lt;br/&gt;(Affiche « Malartic 15 - Val-d’Or 45 »)</t>
  </si>
  <si>
    <t>Malartic Mayor's Sprint - 250$ &lt;br/&gt;(Road sign « Malartic 15 - Val-d’Or 45 »)</t>
  </si>
  <si>
    <t>Rivière-Héva</t>
  </si>
  <si>
    <t>Rue Principale - Cadillac</t>
  </si>
  <si>
    <t>Round about 2nd exit, straight ahead</t>
  </si>
  <si>
    <t>Rue de l'Harricana</t>
  </si>
  <si>
    <t>4e Avenue</t>
  </si>
  <si>
    <t>Déviation de la caravance&lt;br/&gt; À droite sur Rue des Érables</t>
  </si>
  <si>
    <t>Caravan bypass&lt;br/&gt;Right on Rue des Érables</t>
  </si>
  <si>
    <t>Début 4e tour (1 tour à faire)</t>
  </si>
  <si>
    <t>Start of 4th lap (1 lap to go)</t>
  </si>
  <si>
    <t>Start of 3rd lap (2 laps to go)&lt;br/&gt;Val-d'Or Mayor's sprint (250$)</t>
  </si>
  <si>
    <t>Start of 1st lap (4 laps to go)&lt;br/&gt;Val-d'Or Mayor's sprint (250$)</t>
  </si>
  <si>
    <t>Start of 2nd lap (3 laps to go)</t>
  </si>
  <si>
    <t>Début du 3e tour  (2 tours à faire)&lt;br/&gt;Sprint de la Mairesse de Val-d'Or (250$)</t>
  </si>
  <si>
    <t>Début 2e tour (3 tours à faire)</t>
  </si>
  <si>
    <t>Début du 1er tour (4 tours à faire)&lt;br/&gt;Sprint de la Mairesse de Val-d'Or (250$)</t>
  </si>
  <si>
    <t>Début du 2e tour (4 tours à faire)&lt;br/&gt;Sprint du Maire d'Amos (100$)</t>
  </si>
  <si>
    <t>Début du 1er tour (5 tours à faire)&lt;br/&gt;Sprint du Maire d'Amos (100$)</t>
  </si>
  <si>
    <t>Début du 3e tour (3 tours à faire)&lt;br/&gt;Sprint du Maire d'Amos (100$)</t>
  </si>
  <si>
    <t>Début du 4e tour (2 tours à faire)&lt;br/&gt;Sprint du Maire d'Amos (100$)</t>
  </si>
  <si>
    <t>Début du 5e tour (1 tour à faire)&lt;br/&gt;Sprint du Maire d'Amos (100$)</t>
  </si>
  <si>
    <t>Start of 1st lap (5 laps to go)&lt;br/&gt;Amos Mayor's sprint (100$)</t>
  </si>
  <si>
    <t>Start of 2nd lap (4 laps to go)&lt;br/&gt;Amos Mayor's sprint (100$)</t>
  </si>
  <si>
    <t>Start of 3rd lap (3 laps to go)&lt;br/&gt;Amos Mayor's sprint (100$)</t>
  </si>
  <si>
    <t>Start of 4th lap (2 laps to go)&lt;br/&gt;Amos Mayor's sprint (100$)</t>
  </si>
  <si>
    <t>Start of 5th lap (1 lap to go)&lt;br/&gt;Amos Mayor's sprint (100$)</t>
  </si>
  <si>
    <t>Points GPM&lt;br/&gt;(Affiche "Récupération de chablis")</t>
  </si>
  <si>
    <t>KOM Points&lt;br/&gt;("Récupération de chablis" road sign)</t>
  </si>
  <si>
    <t>1re Avenue O</t>
  </si>
  <si>
    <t>14e Avenue E</t>
  </si>
  <si>
    <t>Arrivée Finale au sommet&lt;br/&gt;Points GPM doublés &lt;br/&gt;Arrivée&lt;br/&gt;Bonification en temps et points</t>
  </si>
  <si>
    <t>Final summit Finish&lt;br/&gt;Double KOM points&lt;br/&gt;Time and points bonus</t>
  </si>
  <si>
    <t>Continuer sur Route 386</t>
  </si>
  <si>
    <t>Stay on Route 386</t>
  </si>
  <si>
    <t>Route 397</t>
  </si>
  <si>
    <t>Sprint bonification temps et points&lt;br/&gt;(Intersection rue Alix)</t>
  </si>
  <si>
    <t>Route 113</t>
  </si>
  <si>
    <t>10e Avenue/ Route 386</t>
  </si>
  <si>
    <t>Dérivation de la caravane à droite&lt;br/&gt;Véhicules de support&lt;br/&gt;Palais de Justice</t>
  </si>
  <si>
    <t>Caravane by pass to the right&lt;br/&gt;Support vehicules&lt;br/&gt;Courthouse</t>
  </si>
  <si>
    <t>Carrefour giratoire, 1ère sortie à droite&lt;br/&gt;Route 117</t>
  </si>
  <si>
    <t>Round about 1st exit, right&lt;br/&gt;Route 117</t>
  </si>
  <si>
    <t>Route 117 - Voie de contournement</t>
  </si>
  <si>
    <t>Route 117 - Bypass route</t>
  </si>
  <si>
    <t>Carrefour giratoire, 1ère sortie à droite&lt;br/&gt;Boulevard Saguenay / Route 101</t>
  </si>
  <si>
    <t>Round about 1st exit, right&lt;br/&gt;Boulevard Saguenay / Route 101</t>
  </si>
  <si>
    <t>D'Alembert</t>
  </si>
  <si>
    <t>Poularies</t>
  </si>
  <si>
    <t>Taschereau</t>
  </si>
  <si>
    <t>Chemin des Pionniers / Route 390</t>
  </si>
  <si>
    <t>Launay</t>
  </si>
  <si>
    <t>Trécesson</t>
  </si>
  <si>
    <t>2e Avenue O</t>
  </si>
  <si>
    <t>Déviation de la caravance&lt;br/&gt; À droite sur 3e avenue O</t>
  </si>
  <si>
    <t>Caravan bypass&lt;br/&gt;Right on 3e avenue O</t>
  </si>
  <si>
    <t>5e Avenue O</t>
  </si>
  <si>
    <t>Arrivée</t>
  </si>
  <si>
    <t>Déviation de la caravane&lt;br/&gt; À droite sur 3e avenue O</t>
  </si>
  <si>
    <t>Rue Perreault E</t>
  </si>
  <si>
    <t>2e Avenue E - Cadillac</t>
  </si>
  <si>
    <t>Carrefour giratoire, 3e sortie&lt;br/&gt;Route 117</t>
  </si>
  <si>
    <t>Round about 3rd exit&lt;br/&gt;Route 117</t>
  </si>
  <si>
    <t>Continuer sur 6e rue O</t>
  </si>
  <si>
    <t>Stay on 6e rue O</t>
  </si>
  <si>
    <t>Carrefour giratoire, 1ère sortie à droite&lt;br/&gt;Route 111</t>
  </si>
  <si>
    <t>Round about,1st exit right&lt;br/&gt;Route 111</t>
  </si>
  <si>
    <t>Carrefour giratoire, 1ère sortie à gauche &lt;br/&gt;Rue Principale S&lt;br/&gt;(sens inverse de la circulation normale)</t>
  </si>
  <si>
    <t>Round about 1st exit, left &lt;br/&gt;Rue Principale S&lt;br/&gt;(opposite direction of normal traffic)</t>
  </si>
  <si>
    <t>11e Avenue E</t>
  </si>
  <si>
    <t>Sprint bonification temps et points&lt;br/&gt;(Intersection Routes 111/390)</t>
  </si>
  <si>
    <t>Bonification sprint - times and points&lt;br/&gt;(Routes 111/390 intersections)</t>
  </si>
  <si>
    <t>Authier</t>
  </si>
  <si>
    <t>Macamic</t>
  </si>
  <si>
    <t>Pont - voie réduite</t>
  </si>
  <si>
    <t>Bridge - reduced lane</t>
  </si>
  <si>
    <t>Pont - Travaux&lt;br/&gt;1 voie seulement</t>
  </si>
  <si>
    <t>Bridge - Roadwork&lt;br/&gt;1 lane only</t>
  </si>
  <si>
    <t>1re Avenue E</t>
  </si>
  <si>
    <t>4e Rue E</t>
  </si>
  <si>
    <t>10e Avenue E</t>
  </si>
  <si>
    <t>Carrefour giratoire, 2e sortie tout droit&lt;br/&gt;Boulevard JJ Cossette / Route 397</t>
  </si>
  <si>
    <t>Barraute</t>
  </si>
  <si>
    <t>Carrefour giratoire, 1ere sortie à droite&lt;br/&gt;4e rue</t>
  </si>
  <si>
    <t>Round about 2nd exit straight ahead&lt;br/&gt;Boulevard JJ Cossette / Route 397</t>
  </si>
  <si>
    <t>Round about 1st exit on the right&lt;br/&gt;4e rue</t>
  </si>
  <si>
    <t>Entrée sur le circuit d'arrivée&lt;br/&gt;14e Avenue E</t>
  </si>
  <si>
    <t>Circuit finish entrance&lt;br/&gt;14e Avenue E</t>
  </si>
  <si>
    <t>Zone déchets (sur 200 m)</t>
  </si>
  <si>
    <t>Trash zone (on 200 m)</t>
  </si>
  <si>
    <t>Zone ravitaillement fixe</t>
  </si>
  <si>
    <t>Fix feed zone</t>
  </si>
  <si>
    <t>Zone déchêts (sur 200m)</t>
  </si>
  <si>
    <t>Preissac Mayor's sprint $250&lt;br/&gt;Gas Station Preissac</t>
  </si>
  <si>
    <t>Pont de bois</t>
  </si>
  <si>
    <t>Wooden bridge</t>
  </si>
  <si>
    <t>VD - CLMI</t>
  </si>
  <si>
    <t>Rouyn-Noranda - Val-d'Or</t>
  </si>
  <si>
    <t>Amos - Val-d'Or</t>
  </si>
  <si>
    <t xml:space="preserve">Val-d'Or - Val-d'Or </t>
  </si>
  <si>
    <t xml:space="preserve">Senneterre - Val-d'Or </t>
  </si>
  <si>
    <t xml:space="preserve">Rouyn-Noranda </t>
  </si>
  <si>
    <t xml:space="preserve">Val-d'Or </t>
  </si>
  <si>
    <t>(via 117)</t>
  </si>
  <si>
    <t>(via Val-d'Or)</t>
  </si>
  <si>
    <t>(via Louvicourt)</t>
  </si>
  <si>
    <t>Hôtel de Ville</t>
  </si>
  <si>
    <t>Cité de l'Or</t>
  </si>
  <si>
    <t>Town Hall</t>
  </si>
  <si>
    <t xml:space="preserve">Étape 1 - Rouyn-Noranda </t>
  </si>
  <si>
    <t>Étape 2 - Amos</t>
  </si>
  <si>
    <t>Étape 5 - Boucle Senneterre</t>
  </si>
  <si>
    <t>Étape 6 - Circuit Urbain</t>
  </si>
  <si>
    <t>Étape 7 - Senneterre</t>
  </si>
  <si>
    <t xml:space="preserve">Stage 1 - Rouyn-Noranda </t>
  </si>
  <si>
    <t>Stage 2 - Amos</t>
  </si>
  <si>
    <t>Stage 5 - Senneterre Loop</t>
  </si>
  <si>
    <t>Stage 6 - Urban Circuit</t>
  </si>
  <si>
    <t>Stage 7 - Senneterre</t>
  </si>
  <si>
    <t>Entrée sur le circuit d'arrivée &lt;br/&gt;14e Avenue E</t>
  </si>
  <si>
    <t>Senneterre - VD - Senneterre</t>
  </si>
  <si>
    <t>https://ridewithgps.com/routes/45032585</t>
  </si>
  <si>
    <t>https://ridewithgps.com/routes/45310594</t>
  </si>
  <si>
    <t>Malartic - Cadillac - Malartic</t>
  </si>
  <si>
    <t>https://ridewithgps.com/routes/45310660</t>
  </si>
  <si>
    <t>https://ridewithgps.com/routes/45310690</t>
  </si>
  <si>
    <t>https://ridewithgps.com/routes/45310718</t>
  </si>
  <si>
    <t>https://ridewithgps.com/routes/45310748</t>
  </si>
  <si>
    <t>https://ridewithgps.com/routes/45310856</t>
  </si>
  <si>
    <t>Musée minéralogique de l'A-T</t>
  </si>
  <si>
    <t>Mineralogical Museum of A-T</t>
  </si>
  <si>
    <t>Mont Bell</t>
  </si>
  <si>
    <t>Mount Bell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</si>
</sst>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[$-F400]h:mm:ss\ AM/PM"/>
  </numFmts>
  <fonts count="31" x14ac:knownFonts="1">
    <font>
      <sz val="10"/>
      <name val="Verdana"/>
    </font>
    <font>
      <sz val="10"/>
      <name val="Verdana"/>
      <family val="2"/>
    </font>
    <font>
      <sz val="8"/>
      <name val="Verdana"/>
      <family val="2"/>
    </font>
    <font>
      <sz val="8"/>
      <name val="Verdana"/>
      <family val="2"/>
    </font>
    <font>
      <b/>
      <sz val="9"/>
      <name val="Trebuchet MS"/>
      <family val="2"/>
    </font>
    <font>
      <b/>
      <i/>
      <sz val="9"/>
      <name val="Trebuchet MS"/>
      <family val="2"/>
    </font>
    <font>
      <sz val="9"/>
      <name val="Trebuchet MS"/>
      <family val="2"/>
    </font>
    <font>
      <i/>
      <sz val="9"/>
      <name val="Trebuchet MS"/>
      <family val="2"/>
    </font>
    <font>
      <b/>
      <sz val="10"/>
      <name val="Verdana"/>
      <family val="2"/>
    </font>
    <font>
      <sz val="8"/>
      <name val="Trebuchet MS"/>
      <family val="2"/>
    </font>
    <font>
      <u/>
      <sz val="10"/>
      <color theme="10"/>
      <name val="Verdana"/>
      <family val="2"/>
    </font>
    <font>
      <sz val="10"/>
      <color theme="1"/>
      <name val="Verdana"/>
      <family val="2"/>
    </font>
    <font>
      <sz val="10"/>
      <color rgb="FF000000"/>
      <name val="Helvetica Neue"/>
      <family val="2"/>
    </font>
    <font>
      <sz val="12"/>
      <name val="Helvetica"/>
      <family val="2"/>
    </font>
    <font>
      <b/>
      <sz val="12"/>
      <name val="Trebuchet MS"/>
      <family val="2"/>
    </font>
    <font>
      <b/>
      <i/>
      <sz val="12"/>
      <name val="Trebuchet MS"/>
      <family val="2"/>
    </font>
    <font>
      <sz val="12"/>
      <name val="Trebuchet MS"/>
      <family val="2"/>
    </font>
    <font>
      <sz val="12"/>
      <name val="Verdana"/>
      <family val="2"/>
    </font>
    <font>
      <b/>
      <sz val="10"/>
      <color rgb="FF000000"/>
      <name val="Helvetica Neue"/>
      <family val="2"/>
    </font>
    <font>
      <b/>
      <sz val="12"/>
      <color rgb="FF000000"/>
      <name val="Helvetica Neue"/>
      <family val="2"/>
    </font>
    <font>
      <sz val="12"/>
      <color rgb="FF000000"/>
      <name val="Helvetica Neue"/>
      <family val="2"/>
    </font>
    <font>
      <b/>
      <sz val="12"/>
      <name val="Helvetica"/>
      <family val="2"/>
    </font>
    <font>
      <b/>
      <sz val="10"/>
      <name val="Helvetica"/>
      <family val="2"/>
    </font>
    <font>
      <sz val="10"/>
      <color rgb="FF000000"/>
      <name val="Verdana"/>
      <family val="2"/>
    </font>
    <font>
      <b/>
      <sz val="14"/>
      <name val="Trebuchet MS"/>
      <family val="2"/>
    </font>
    <font>
      <sz val="14"/>
      <name val="Trebuchet MS"/>
      <family val="2"/>
    </font>
    <font>
      <sz val="14"/>
      <name val="Verdana"/>
      <family val="2"/>
    </font>
    <font>
      <i/>
      <sz val="14"/>
      <name val="Trebuchet MS"/>
      <family val="2"/>
    </font>
    <font>
      <sz val="11"/>
      <color rgb="FF000000"/>
      <name val="Helvetica Neue"/>
      <family val="2"/>
    </font>
    <font>
      <sz val="11"/>
      <name val="Helvetica"/>
      <family val="2"/>
    </font>
    <font>
      <b/>
      <sz val="11"/>
      <color rgb="FF000000"/>
      <name val="Trebuchet MS"/>
      <family val="2"/>
    </font>
  </fonts>
  <fills count="5">
    <fill>
      <patternFill patternType="none"/>
    </fill>
    <fill>
      <patternFill patternType="gray125"/>
    </fill>
    <fill>
      <patternFill patternType="solid">
        <fgColor rgb="FFE6E6E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double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rgb="FF4BACC6"/>
      </top>
      <bottom/>
      <diagonal/>
    </border>
    <border>
      <left/>
      <right/>
      <top style="thin">
        <color rgb="FF4BACC6"/>
      </top>
      <bottom style="thin">
        <color rgb="FF4BACC6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77">
    <xf numFmtId="0" fontId="0" fillId="0" borderId="0" xfId="0"/>
    <xf numFmtId="0" fontId="3" fillId="0" borderId="0" xfId="0" applyFont="1"/>
    <xf numFmtId="0" fontId="2" fillId="0" borderId="0" xfId="0" applyFont="1"/>
    <xf numFmtId="164" fontId="6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164" fontId="4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2" fontId="6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8" fillId="0" borderId="0" xfId="0" applyFont="1"/>
    <xf numFmtId="0" fontId="4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9" fillId="0" borderId="0" xfId="0" applyFont="1"/>
    <xf numFmtId="0" fontId="7" fillId="0" borderId="1" xfId="0" applyFont="1" applyBorder="1" applyAlignment="1">
      <alignment vertical="center" wrapText="1"/>
    </xf>
    <xf numFmtId="0" fontId="1" fillId="0" borderId="0" xfId="0" applyFont="1"/>
    <xf numFmtId="0" fontId="5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0" fillId="3" borderId="0" xfId="0" applyFill="1"/>
    <xf numFmtId="164" fontId="3" fillId="0" borderId="0" xfId="0" applyNumberFormat="1" applyFont="1"/>
    <xf numFmtId="0" fontId="1" fillId="0" borderId="0" xfId="0" applyFont="1" applyAlignment="1">
      <alignment wrapText="1"/>
    </xf>
    <xf numFmtId="0" fontId="11" fillId="0" borderId="2" xfId="0" applyFont="1" applyBorder="1"/>
    <xf numFmtId="0" fontId="0" fillId="0" borderId="3" xfId="0" applyBorder="1"/>
    <xf numFmtId="14" fontId="0" fillId="0" borderId="0" xfId="0" applyNumberFormat="1"/>
    <xf numFmtId="0" fontId="0" fillId="4" borderId="0" xfId="0" applyFill="1"/>
    <xf numFmtId="0" fontId="0" fillId="4" borderId="3" xfId="0" applyFill="1" applyBorder="1"/>
    <xf numFmtId="0" fontId="0" fillId="0" borderId="4" xfId="0" applyBorder="1"/>
    <xf numFmtId="0" fontId="10" fillId="0" borderId="4" xfId="1" applyBorder="1"/>
    <xf numFmtId="165" fontId="0" fillId="0" borderId="0" xfId="0" applyNumberFormat="1"/>
    <xf numFmtId="165" fontId="1" fillId="0" borderId="0" xfId="0" applyNumberFormat="1" applyFont="1"/>
    <xf numFmtId="20" fontId="0" fillId="0" borderId="0" xfId="0" applyNumberFormat="1"/>
    <xf numFmtId="0" fontId="12" fillId="0" borderId="0" xfId="0" applyFont="1"/>
    <xf numFmtId="0" fontId="13" fillId="0" borderId="0" xfId="0" applyFont="1"/>
    <xf numFmtId="164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left"/>
    </xf>
    <xf numFmtId="0" fontId="4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1" fillId="0" borderId="3" xfId="0" applyFont="1" applyBorder="1"/>
    <xf numFmtId="0" fontId="17" fillId="0" borderId="0" xfId="0" applyFont="1"/>
    <xf numFmtId="0" fontId="14" fillId="2" borderId="5" xfId="0" applyFont="1" applyFill="1" applyBorder="1" applyAlignment="1">
      <alignment horizontal="center" vertical="center" wrapText="1"/>
    </xf>
    <xf numFmtId="164" fontId="14" fillId="0" borderId="0" xfId="0" applyNumberFormat="1" applyFont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15" fillId="0" borderId="0" xfId="0" applyFont="1" applyAlignment="1">
      <alignment vertical="center" wrapText="1"/>
    </xf>
    <xf numFmtId="164" fontId="18" fillId="0" borderId="0" xfId="0" applyNumberFormat="1" applyFont="1" applyAlignment="1">
      <alignment horizontal="center"/>
    </xf>
    <xf numFmtId="0" fontId="19" fillId="0" borderId="0" xfId="0" applyFont="1"/>
    <xf numFmtId="0" fontId="20" fillId="0" borderId="0" xfId="0" applyFont="1"/>
    <xf numFmtId="0" fontId="19" fillId="0" borderId="0" xfId="0" applyFont="1" applyAlignment="1">
      <alignment horizontal="center"/>
    </xf>
    <xf numFmtId="164" fontId="14" fillId="2" borderId="5" xfId="0" applyNumberFormat="1" applyFont="1" applyFill="1" applyBorder="1" applyAlignment="1">
      <alignment horizontal="center" vertical="center" wrapText="1"/>
    </xf>
    <xf numFmtId="164" fontId="19" fillId="0" borderId="0" xfId="0" applyNumberFormat="1" applyFont="1" applyAlignment="1">
      <alignment horizontal="center"/>
    </xf>
    <xf numFmtId="164" fontId="17" fillId="0" borderId="0" xfId="0" applyNumberFormat="1" applyFont="1" applyAlignment="1">
      <alignment horizontal="center"/>
    </xf>
    <xf numFmtId="0" fontId="16" fillId="0" borderId="0" xfId="0" applyFont="1" applyAlignment="1">
      <alignment horizontal="center"/>
    </xf>
    <xf numFmtId="0" fontId="21" fillId="0" borderId="0" xfId="0" applyFont="1"/>
    <xf numFmtId="0" fontId="23" fillId="0" borderId="6" xfId="0" applyFont="1" applyBorder="1"/>
    <xf numFmtId="0" fontId="23" fillId="0" borderId="0" xfId="0" applyFont="1"/>
    <xf numFmtId="0" fontId="4" fillId="0" borderId="0" xfId="0" applyFont="1" applyAlignment="1">
      <alignment wrapText="1"/>
    </xf>
    <xf numFmtId="0" fontId="18" fillId="0" borderId="0" xfId="0" applyFont="1"/>
    <xf numFmtId="0" fontId="22" fillId="0" borderId="0" xfId="0" applyFont="1"/>
    <xf numFmtId="0" fontId="24" fillId="2" borderId="1" xfId="0" applyFont="1" applyFill="1" applyBorder="1" applyAlignment="1">
      <alignment horizontal="center" vertical="center" wrapText="1"/>
    </xf>
    <xf numFmtId="164" fontId="24" fillId="0" borderId="1" xfId="0" applyNumberFormat="1" applyFont="1" applyBorder="1" applyAlignment="1">
      <alignment horizontal="center" vertical="center" wrapText="1"/>
    </xf>
    <xf numFmtId="0" fontId="24" fillId="0" borderId="1" xfId="0" applyFont="1" applyBorder="1" applyAlignment="1">
      <alignment horizontal="center" vertical="center" wrapText="1"/>
    </xf>
    <xf numFmtId="0" fontId="26" fillId="0" borderId="0" xfId="0" applyFont="1"/>
    <xf numFmtId="0" fontId="25" fillId="0" borderId="0" xfId="0" applyFont="1"/>
    <xf numFmtId="0" fontId="27" fillId="0" borderId="1" xfId="0" applyFont="1" applyBorder="1" applyAlignment="1">
      <alignment vertical="center" wrapText="1"/>
    </xf>
    <xf numFmtId="2" fontId="4" fillId="0" borderId="1" xfId="0" applyNumberFormat="1" applyFont="1" applyBorder="1" applyAlignment="1">
      <alignment horizontal="center" vertical="center" wrapText="1"/>
    </xf>
    <xf numFmtId="0" fontId="28" fillId="0" borderId="0" xfId="0" applyFont="1"/>
    <xf numFmtId="0" fontId="29" fillId="0" borderId="0" xfId="0" applyFont="1"/>
    <xf numFmtId="0" fontId="30" fillId="0" borderId="0" xfId="0" applyFont="1"/>
    <xf numFmtId="0" fontId="18" fillId="0" borderId="0" xfId="0" applyFont="1" applyAlignment="1">
      <alignment horizontal="left"/>
    </xf>
    <xf numFmtId="165" fontId="23" fillId="0" borderId="7" xfId="0" applyNumberFormat="1" applyFont="1" applyBorder="1"/>
  </cellXfs>
  <cellStyles count="2">
    <cellStyle name="Lien hypertexte" xfId="1" builtinId="8"/>
    <cellStyle name="Normal" xfId="0" builtinId="0"/>
  </cellStyles>
  <dxfs count="31">
    <dxf>
      <numFmt numFmtId="165" formatCode="[$-F400]h:mm:ss\ AM/PM"/>
    </dxf>
    <dxf>
      <numFmt numFmtId="165" formatCode="[$-F400]h:mm:ss\ AM/P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numFmt numFmtId="165" formatCode="[$-F400]h:mm:ss\ AM/P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0" formatCode="General"/>
    </dxf>
    <dxf>
      <border diagonalUp="0" diagonalDown="0">
        <right style="thin">
          <color indexed="64"/>
        </right>
        <top/>
        <bottom/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/>
        <right style="double">
          <color indexed="64"/>
        </right>
        <top/>
        <bottom/>
        <vertical/>
        <horizontal/>
      </border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numFmt numFmtId="0" formatCode="General"/>
      <fill>
        <patternFill patternType="solid">
          <fgColor indexed="64"/>
          <bgColor theme="2"/>
        </patternFill>
      </fill>
      <border diagonalUp="0" diagonalDown="0" outline="0">
        <left/>
        <right style="double">
          <color indexed="64"/>
        </right>
        <top/>
        <bottom/>
      </border>
    </dxf>
    <dxf>
      <numFmt numFmtId="0" formatCode="General"/>
      <fill>
        <patternFill patternType="solid">
          <fgColor indexed="64"/>
          <bgColor theme="2"/>
        </patternFill>
      </fill>
    </dxf>
    <dxf>
      <numFmt numFmtId="0" formatCode="General"/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border diagonalUp="0" diagonalDown="0">
        <left/>
        <right style="double">
          <color indexed="64"/>
        </right>
        <top/>
        <bottom/>
        <vertical/>
        <horizontal/>
      </border>
    </dxf>
    <dxf>
      <border diagonalUp="0" diagonalDown="0">
        <left/>
        <right style="double">
          <color indexed="64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D69E1BF-D563-4383-B16C-77CF4F7B3AFC}" name="Tableau1" displayName="Tableau1" ref="A1:D24" totalsRowShown="0" headerRowDxfId="30">
  <autoFilter ref="A1:D24" xr:uid="{6D69E1BF-D563-4383-B16C-77CF4F7B3AFC}"/>
  <tableColumns count="4">
    <tableColumn id="5" xr3:uid="{F0FFBF15-FEDF-C643-982D-FCACCA7549C7}" name="Symbol"/>
    <tableColumn id="2" xr3:uid="{A1F7DBB1-855B-47BD-8E57-AFA08ED6A331}" name="Emoji"/>
    <tableColumn id="4" xr3:uid="{058306AC-A829-446D-A49F-89A6635464AB}" name="Info_FR"/>
    <tableColumn id="3" xr3:uid="{8133986C-B8E6-4347-8AAA-93A4F524E2BA}" name="Info_ANG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DFF6054-52E9-474A-8B81-4940D285ED76}" name="Tableau2" displayName="Tableau2" ref="A1:AM8" totalsRowShown="0">
  <autoFilter ref="A1:AM8" xr:uid="{8DFF6054-52E9-474A-8B81-4940D285ED76}"/>
  <tableColumns count="39">
    <tableColumn id="1" xr3:uid="{F159CC0E-186F-4E03-998F-71303E6AFF37}" name="Etape"/>
    <tableColumn id="19" xr3:uid="{3543EB43-316C-0F44-B3AA-B931646E7365}" name="Jour"/>
    <tableColumn id="18" xr3:uid="{0D4EFF62-DD86-2240-BAFF-EEDA66BC4B15}" name="Day"/>
    <tableColumn id="20" xr3:uid="{E33C33BE-64A9-E544-83BB-0D75EE75CE41}" name="Date"/>
    <tableColumn id="12" xr3:uid="{ED5642DA-8113-0E4E-82A6-3C75E9265A97}" name="Commanditaire"/>
    <tableColumn id="7" xr3:uid="{F00D4F6E-C90E-46EE-A909-314DE697FD94}" name="Descr_Villes"/>
    <tableColumn id="8" xr3:uid="{8354F9C0-AD0A-4AD3-9848-4F4943024BA4}" name="Descr_km" dataDxfId="29"/>
    <tableColumn id="2" xr3:uid="{B450C706-68CE-4E8A-AFDB-4B447D80EDA8}" name="Heure_dep"/>
    <tableColumn id="3" xr3:uid="{9E140560-130D-4628-86EE-1A55F160D78B}" name="min_dep" dataDxfId="28"/>
    <tableColumn id="14" xr3:uid="{405A50AD-C717-BD44-8CF4-3A381A4A382E}" name="KM_Total"/>
    <tableColumn id="13" xr3:uid="{526CBEFC-EC9F-A544-BB03-D1A4FE46FA3B}" name="KM_Neutres"/>
    <tableColumn id="11" xr3:uid="{0DFDFB6D-3AD3-41A7-8166-655572AFBECE}" name="Nb_tours" dataDxfId="27"/>
    <tableColumn id="16" xr3:uid="{0F6AA147-5F2C-7844-AA70-39BA69D17822}" name="KM_par_tours" dataDxfId="26"/>
    <tableColumn id="9" xr3:uid="{D427D8CB-CD24-494C-8C89-5C11E9AD38F5}" name="Distance_Route" dataDxfId="25">
      <calculatedColumnFormula>P2-O2</calculatedColumnFormula>
    </tableColumn>
    <tableColumn id="17" xr3:uid="{017DA8AC-0426-3748-9B31-2FBF5A4A71CC}" name="Distance_en_circuit" dataDxfId="24">
      <calculatedColumnFormula>Tableau2[[#This Row],[KM_par_tours]]*Tableau2[[#This Row],[Nb_tours]]</calculatedColumnFormula>
    </tableColumn>
    <tableColumn id="15" xr3:uid="{45950B2C-FA23-0C41-BD9A-2B87B2F2A583}" name="Distance_totale" dataDxfId="23">
      <calculatedColumnFormula>Tableau2[[#This Row],[KM_Total]]-Tableau2[[#This Row],[KM_Neutres]]</calculatedColumnFormula>
    </tableColumn>
    <tableColumn id="4" xr3:uid="{B6A83BA6-1D6C-4B6F-AEB9-C659AC6292AB}" name="Vit_rapide" dataDxfId="22">
      <calculatedColumnFormula>IF(R2&gt;0,R2+3,"")</calculatedColumnFormula>
    </tableColumn>
    <tableColumn id="5" xr3:uid="{7644F403-E43B-41CD-AA3D-80D9B7BE282A}" name="Vit_moy" dataDxfId="21"/>
    <tableColumn id="6" xr3:uid="{D6AC70F3-4051-4632-820E-D8AF8DE14301}" name="Vit_lent" dataDxfId="20">
      <calculatedColumnFormula>IF(R2&gt;0,R2-2,"")</calculatedColumnFormula>
    </tableColumn>
    <tableColumn id="10" xr3:uid="{94F4814B-ACC3-42BB-BE44-22DD4EEFAAC9}" name="Liens" dataDxfId="19" dataCellStyle="Lien hypertexte"/>
    <tableColumn id="21" xr3:uid="{F2204A86-7E8B-4F1F-89A0-9523DD2193D9}" name="Depart" dataDxfId="18">
      <calculatedColumnFormula>TEXT(_xlfn.CONCAT(Tableau2[[#This Row],[Heure_dep]],":",Tableau2[[#This Row],[min_dep]]), "HH:MM")</calculatedColumnFormula>
    </tableColumn>
    <tableColumn id="22" xr3:uid="{2B5A63D9-26DC-4A28-8248-6E6EA5709678}" name="Temps Transport" dataDxfId="17"/>
    <tableColumn id="25" xr3:uid="{F7C0E5F3-60BA-4A5C-949D-A330E373C447}" name="Delai Preparation" dataDxfId="16"/>
    <tableColumn id="23" xr3:uid="{B5478C0D-EFC2-4CDA-831C-0997C386A960}" name="Delai Signature" dataDxfId="15"/>
    <tableColumn id="24" xr3:uid="{A09046F5-0413-4C19-909F-C542FD5D89A5}" name="Heure_Navette" dataDxfId="14">
      <calculatedColumnFormula>Tableau2[[#This Row],[Depart]]-Tableau2[[#This Row],[Temps Transport]]-Tableau2[[#This Row],[Delai Signature]]-Tableau2[[#This Row],[Delai Preparation]]</calculatedColumnFormula>
    </tableColumn>
    <tableColumn id="26" xr3:uid="{3FF438BF-A8F9-410C-9EE8-149BE535DB34}" name="Heure Signature" dataDxfId="13">
      <calculatedColumnFormula>Tableau2[[#This Row],[Depart]]-Tableau2[[#This Row],[Delai Signature]]</calculatedColumnFormula>
    </tableColumn>
    <tableColumn id="28" xr3:uid="{87DB48BA-40E9-2842-81A9-7C28757A794A}" name="HeureEntreeVille" dataDxfId="12">
      <calculatedColumnFormula>TEXT((Tableau2[[#This Row],[KM_Total]]-Tableau2[[#This Row],[Distance_en_circuit]])/Tableau2[[#This Row],[Vit_moy]]/24+Tableau2[[#This Row],[Depart]],"HH:MM")</calculatedColumnFormula>
    </tableColumn>
    <tableColumn id="27" xr3:uid="{C742E3EE-A1EA-443B-8ED2-262CF7394F0A}" name="HeureArrivee" dataDxfId="11">
      <calculatedColumnFormula>Tableau2[[#This Row],[KM_Total]]/Tableau2[[#This Row],[Vit_moy]]/24+Tableau2[[#This Row],[Depart]]</calculatedColumnFormula>
    </tableColumn>
    <tableColumn id="29" xr3:uid="{296D98CC-9B61-3A4A-982E-D4453705D813}" name="VilleDep" dataDxfId="10"/>
    <tableColumn id="31" xr3:uid="{61A48D43-59DF-1742-BF95-701B35EFFC5E}" name="VilleArr" dataDxfId="9"/>
    <tableColumn id="35" xr3:uid="{FD0EAC1B-5177-134B-962E-7B34C06B11D4}" name="Via" dataDxfId="8"/>
    <tableColumn id="30" xr3:uid="{85765C9D-3E63-A446-9E4D-6F43565FE723}" name="LieuDepFR" dataDxfId="7"/>
    <tableColumn id="32" xr3:uid="{6F69E33C-23AD-0742-9451-C7620F744115}" name="LieuArrFR" dataDxfId="6"/>
    <tableColumn id="33" xr3:uid="{3B628602-BF9E-5047-A829-1312DF11D0D1}" name="LieuDepEN" dataDxfId="5">
      <calculatedColumnFormula>Tableau2[[#This Row],[LieuDepFR]]</calculatedColumnFormula>
    </tableColumn>
    <tableColumn id="34" xr3:uid="{B0E21DC6-6191-EC41-B466-9EC0D03723A1}" name="LieuArrEN" dataDxfId="4"/>
    <tableColumn id="39" xr3:uid="{5A66E4EC-1F67-9D41-BAB2-97579B33260B}" name="Nom_Courts_FR" dataDxfId="3"/>
    <tableColumn id="38" xr3:uid="{28AFF566-5CAF-CE4B-BC1C-EB69DC8F2BED}" name="Nom_Courts_EN" dataDxfId="2"/>
    <tableColumn id="36" xr3:uid="{FB7B8EE4-54EA-5141-899B-A705EB625FEF}" name="DerDep" dataDxfId="1"/>
    <tableColumn id="37" xr3:uid="{F766DED6-C846-5F49-BB42-B60596160DD0}" name="DerArr" dataDxfId="0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hyperlink" Target="https://ridewithgps.com/routes/45310594" TargetMode="External"/><Relationship Id="rId1" Type="http://schemas.openxmlformats.org/officeDocument/2006/relationships/hyperlink" Target="https://ridewithgps.com/routes/45310690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F60EC-7F0F-4893-B669-95F24DB4647E}">
  <dimension ref="A1:C5"/>
  <sheetViews>
    <sheetView workbookViewId="0">
      <selection activeCell="B3" sqref="B3"/>
    </sheetView>
  </sheetViews>
  <sheetFormatPr baseColWidth="10" defaultRowHeight="13" x14ac:dyDescent="0.15"/>
  <cols>
    <col min="1" max="1" width="61.33203125" bestFit="1" customWidth="1"/>
    <col min="2" max="2" width="13.33203125" bestFit="1" customWidth="1"/>
  </cols>
  <sheetData>
    <row r="1" spans="1:3" x14ac:dyDescent="0.15">
      <c r="A1" s="11" t="s">
        <v>35</v>
      </c>
      <c r="B1" s="11" t="s">
        <v>138</v>
      </c>
      <c r="C1" s="11" t="s">
        <v>141</v>
      </c>
    </row>
    <row r="2" spans="1:3" x14ac:dyDescent="0.15">
      <c r="A2" s="16" t="s">
        <v>36</v>
      </c>
      <c r="B2">
        <v>90</v>
      </c>
      <c r="C2" s="32">
        <v>6.9444444444444447E-4</v>
      </c>
    </row>
    <row r="3" spans="1:3" x14ac:dyDescent="0.15">
      <c r="A3" t="s">
        <v>60</v>
      </c>
    </row>
    <row r="4" spans="1:3" x14ac:dyDescent="0.15">
      <c r="A4" s="23" t="s">
        <v>121</v>
      </c>
    </row>
    <row r="5" spans="1:3" x14ac:dyDescent="0.15">
      <c r="A5" s="23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ABC76-FD83-474C-AEDA-AED834DA5AED}">
  <dimension ref="A1:XFD94"/>
  <sheetViews>
    <sheetView zoomScale="120" zoomScaleNormal="120" workbookViewId="0">
      <selection activeCell="C29" sqref="C29"/>
    </sheetView>
  </sheetViews>
  <sheetFormatPr baseColWidth="10" defaultColWidth="11" defaultRowHeight="16" x14ac:dyDescent="0.2"/>
  <cols>
    <col min="1" max="1" width="9.33203125" style="57" customWidth="1"/>
    <col min="2" max="2" width="9.1640625" style="58" customWidth="1"/>
    <col min="3" max="3" width="69.83203125" style="45" customWidth="1"/>
    <col min="4" max="4" width="54" style="45" customWidth="1"/>
    <col min="5" max="16384" width="11" style="1"/>
  </cols>
  <sheetData>
    <row r="1" spans="1:6" ht="17" x14ac:dyDescent="0.15">
      <c r="A1" s="55" t="s">
        <v>62</v>
      </c>
      <c r="B1" s="46" t="s">
        <v>19</v>
      </c>
      <c r="C1" s="46" t="s">
        <v>17</v>
      </c>
      <c r="D1" s="46" t="s">
        <v>18</v>
      </c>
    </row>
    <row r="2" spans="1:6" ht="17" x14ac:dyDescent="0.15">
      <c r="A2" s="47">
        <v>0</v>
      </c>
      <c r="B2" s="48" t="s">
        <v>63</v>
      </c>
      <c r="C2" s="49" t="s">
        <v>176</v>
      </c>
      <c r="D2" s="50" t="s">
        <v>177</v>
      </c>
      <c r="F2" s="21"/>
    </row>
    <row r="3" spans="1:6" x14ac:dyDescent="0.2">
      <c r="A3" s="56">
        <v>0.1</v>
      </c>
      <c r="B3" s="54" t="s">
        <v>73</v>
      </c>
      <c r="C3" s="53" t="s">
        <v>158</v>
      </c>
      <c r="D3" s="53" t="s">
        <v>158</v>
      </c>
      <c r="F3" s="21"/>
    </row>
    <row r="4" spans="1:6" x14ac:dyDescent="0.2">
      <c r="A4" s="56">
        <v>0.1</v>
      </c>
      <c r="B4" s="54" t="s">
        <v>72</v>
      </c>
      <c r="C4" s="53" t="s">
        <v>347</v>
      </c>
      <c r="D4" s="34" t="str">
        <f>C4</f>
        <v>11e Avenue E</v>
      </c>
    </row>
    <row r="5" spans="1:6" x14ac:dyDescent="0.2">
      <c r="A5" s="56">
        <v>0.4</v>
      </c>
      <c r="B5" s="54" t="s">
        <v>72</v>
      </c>
      <c r="C5" s="53" t="s">
        <v>160</v>
      </c>
      <c r="D5" s="34" t="str">
        <f>C5</f>
        <v>Route 111</v>
      </c>
    </row>
    <row r="6" spans="1:6" x14ac:dyDescent="0.2">
      <c r="A6" s="56">
        <v>2.2999999999999998</v>
      </c>
      <c r="B6" s="54" t="s">
        <v>73</v>
      </c>
      <c r="C6" s="53" t="s">
        <v>178</v>
      </c>
      <c r="D6" s="34" t="s">
        <v>182</v>
      </c>
    </row>
    <row r="7" spans="1:6" x14ac:dyDescent="0.2">
      <c r="A7" s="56">
        <v>3</v>
      </c>
      <c r="B7" s="54" t="s">
        <v>79</v>
      </c>
      <c r="C7" s="53" t="s">
        <v>10</v>
      </c>
      <c r="D7" s="34" t="s">
        <v>11</v>
      </c>
    </row>
    <row r="8" spans="1:6" x14ac:dyDescent="0.2">
      <c r="A8" s="56">
        <v>7.4</v>
      </c>
      <c r="B8" s="54" t="s">
        <v>25</v>
      </c>
      <c r="C8" s="53" t="s">
        <v>22</v>
      </c>
      <c r="D8" s="34" t="s">
        <v>21</v>
      </c>
    </row>
    <row r="9" spans="1:6" x14ac:dyDescent="0.2">
      <c r="A9" s="56">
        <v>10.9</v>
      </c>
      <c r="B9" s="54" t="s">
        <v>71</v>
      </c>
      <c r="C9" s="53" t="s">
        <v>179</v>
      </c>
      <c r="D9" s="53" t="s">
        <v>179</v>
      </c>
    </row>
    <row r="10" spans="1:6" x14ac:dyDescent="0.2">
      <c r="A10" s="56">
        <v>17.5</v>
      </c>
      <c r="B10" s="54" t="s">
        <v>5</v>
      </c>
      <c r="C10" s="53" t="s">
        <v>351</v>
      </c>
      <c r="D10" s="53" t="str">
        <f>C10</f>
        <v>Macamic</v>
      </c>
    </row>
    <row r="11" spans="1:6" x14ac:dyDescent="0.2">
      <c r="A11" s="56">
        <v>18</v>
      </c>
      <c r="B11" s="54" t="s">
        <v>81</v>
      </c>
      <c r="C11" s="52" t="s">
        <v>184</v>
      </c>
      <c r="D11" s="52" t="s">
        <v>183</v>
      </c>
    </row>
    <row r="12" spans="1:6" x14ac:dyDescent="0.2">
      <c r="A12" s="56">
        <v>18.7</v>
      </c>
      <c r="B12" s="54" t="s">
        <v>25</v>
      </c>
      <c r="C12" s="53" t="s">
        <v>352</v>
      </c>
      <c r="D12" s="34" t="s">
        <v>353</v>
      </c>
    </row>
    <row r="13" spans="1:6" x14ac:dyDescent="0.2">
      <c r="A13" s="56">
        <v>28.4</v>
      </c>
      <c r="B13" s="54" t="s">
        <v>25</v>
      </c>
      <c r="C13" s="53" t="s">
        <v>354</v>
      </c>
      <c r="D13" s="34" t="s">
        <v>355</v>
      </c>
    </row>
    <row r="14" spans="1:6" x14ac:dyDescent="0.2">
      <c r="A14" s="56">
        <v>30.3</v>
      </c>
      <c r="B14" s="54" t="s">
        <v>5</v>
      </c>
      <c r="C14" s="53" t="s">
        <v>350</v>
      </c>
      <c r="D14" s="34" t="str">
        <f>C14</f>
        <v>Authier</v>
      </c>
    </row>
    <row r="15" spans="1:6" x14ac:dyDescent="0.2">
      <c r="A15" s="56">
        <v>31.3</v>
      </c>
      <c r="B15" s="54" t="s">
        <v>25</v>
      </c>
      <c r="C15" s="53" t="s">
        <v>22</v>
      </c>
      <c r="D15" s="34" t="s">
        <v>21</v>
      </c>
    </row>
    <row r="16" spans="1:6" x14ac:dyDescent="0.2">
      <c r="A16" s="56">
        <v>33</v>
      </c>
      <c r="B16" s="54" t="s">
        <v>78</v>
      </c>
      <c r="C16" s="53" t="s">
        <v>163</v>
      </c>
      <c r="D16" s="34" t="s">
        <v>164</v>
      </c>
    </row>
    <row r="17" spans="1:4" x14ac:dyDescent="0.2">
      <c r="A17" s="56">
        <v>35.200000000000003</v>
      </c>
      <c r="B17" s="54" t="s">
        <v>25</v>
      </c>
      <c r="C17" s="53" t="s">
        <v>180</v>
      </c>
      <c r="D17" s="34" t="s">
        <v>185</v>
      </c>
    </row>
    <row r="18" spans="1:4" x14ac:dyDescent="0.2">
      <c r="A18" s="56">
        <v>44.9</v>
      </c>
      <c r="B18" s="54" t="s">
        <v>25</v>
      </c>
      <c r="C18" s="53" t="s">
        <v>22</v>
      </c>
      <c r="D18" s="34" t="s">
        <v>21</v>
      </c>
    </row>
    <row r="19" spans="1:4" x14ac:dyDescent="0.2">
      <c r="A19" s="56">
        <v>47.3</v>
      </c>
      <c r="B19" s="54" t="s">
        <v>5</v>
      </c>
      <c r="C19" s="53" t="s">
        <v>327</v>
      </c>
      <c r="D19" s="34" t="str">
        <f>C19</f>
        <v>Taschereau</v>
      </c>
    </row>
    <row r="20" spans="1:4" x14ac:dyDescent="0.2">
      <c r="A20" s="56">
        <v>49</v>
      </c>
      <c r="B20" s="54" t="s">
        <v>70</v>
      </c>
      <c r="C20" s="52" t="s">
        <v>348</v>
      </c>
      <c r="D20" s="52" t="s">
        <v>349</v>
      </c>
    </row>
    <row r="21" spans="1:4" x14ac:dyDescent="0.2">
      <c r="A21" s="56">
        <v>49.2</v>
      </c>
      <c r="B21" s="54" t="s">
        <v>159</v>
      </c>
      <c r="C21" s="53" t="s">
        <v>370</v>
      </c>
      <c r="D21" s="53" t="s">
        <v>367</v>
      </c>
    </row>
    <row r="22" spans="1:4" x14ac:dyDescent="0.2">
      <c r="A22" s="56">
        <v>49.5</v>
      </c>
      <c r="B22" s="54" t="s">
        <v>25</v>
      </c>
      <c r="C22" s="53" t="s">
        <v>2</v>
      </c>
      <c r="D22" s="34" t="s">
        <v>3</v>
      </c>
    </row>
    <row r="23" spans="1:4" x14ac:dyDescent="0.2">
      <c r="A23" s="56">
        <v>52.7</v>
      </c>
      <c r="B23" s="54" t="s">
        <v>25</v>
      </c>
      <c r="C23" s="53" t="s">
        <v>22</v>
      </c>
      <c r="D23" s="34" t="s">
        <v>21</v>
      </c>
    </row>
    <row r="24" spans="1:4" x14ac:dyDescent="0.2">
      <c r="A24" s="56">
        <v>60.6</v>
      </c>
      <c r="B24" s="54" t="s">
        <v>5</v>
      </c>
      <c r="C24" s="53" t="s">
        <v>329</v>
      </c>
      <c r="D24" s="34" t="str">
        <f>C24</f>
        <v>Launay</v>
      </c>
    </row>
    <row r="25" spans="1:4" x14ac:dyDescent="0.2">
      <c r="A25" s="56">
        <v>60.9</v>
      </c>
      <c r="B25" s="54" t="s">
        <v>81</v>
      </c>
      <c r="C25" s="52" t="s">
        <v>186</v>
      </c>
      <c r="D25" s="52" t="s">
        <v>187</v>
      </c>
    </row>
    <row r="26" spans="1:4" x14ac:dyDescent="0.2">
      <c r="A26" s="56">
        <v>72.5</v>
      </c>
      <c r="B26" s="54" t="s">
        <v>25</v>
      </c>
      <c r="C26" s="53" t="s">
        <v>181</v>
      </c>
      <c r="D26" s="34" t="s">
        <v>188</v>
      </c>
    </row>
    <row r="27" spans="1:4" x14ac:dyDescent="0.2">
      <c r="A27" s="56">
        <v>74.2</v>
      </c>
      <c r="B27" s="54" t="s">
        <v>5</v>
      </c>
      <c r="C27" s="53" t="s">
        <v>330</v>
      </c>
      <c r="D27" s="34" t="str">
        <f>C27</f>
        <v>Trécesson</v>
      </c>
    </row>
    <row r="28" spans="1:4" x14ac:dyDescent="0.2">
      <c r="A28" s="56">
        <v>78.900000000000006</v>
      </c>
      <c r="B28" s="54" t="s">
        <v>70</v>
      </c>
      <c r="C28" s="74" t="s">
        <v>111</v>
      </c>
      <c r="D28" s="74" t="s">
        <v>189</v>
      </c>
    </row>
    <row r="29" spans="1:4" x14ac:dyDescent="0.2">
      <c r="A29" s="56">
        <v>92.3</v>
      </c>
      <c r="B29" s="54" t="s">
        <v>5</v>
      </c>
      <c r="C29" s="74" t="s">
        <v>125</v>
      </c>
      <c r="D29" s="74" t="str">
        <f>C29</f>
        <v>Amos</v>
      </c>
    </row>
    <row r="30" spans="1:4" x14ac:dyDescent="0.2">
      <c r="A30" s="56">
        <v>95.2</v>
      </c>
      <c r="B30" s="54" t="s">
        <v>73</v>
      </c>
      <c r="C30" s="53" t="s">
        <v>223</v>
      </c>
      <c r="D30" s="34" t="s">
        <v>224</v>
      </c>
    </row>
    <row r="31" spans="1:4" x14ac:dyDescent="0.2">
      <c r="A31" s="56">
        <v>95.3</v>
      </c>
      <c r="B31" s="54" t="s">
        <v>72</v>
      </c>
      <c r="C31" s="53" t="s">
        <v>331</v>
      </c>
      <c r="D31" s="34" t="str">
        <f t="shared" ref="D31:D47" si="0">C31</f>
        <v>2e Avenue O</v>
      </c>
    </row>
    <row r="32" spans="1:4" x14ac:dyDescent="0.2">
      <c r="A32" s="56">
        <v>95.6</v>
      </c>
      <c r="B32" s="54" t="s">
        <v>73</v>
      </c>
      <c r="C32" s="53" t="s">
        <v>214</v>
      </c>
      <c r="D32" s="34" t="str">
        <f t="shared" si="0"/>
        <v>1re Rue O</v>
      </c>
    </row>
    <row r="33" spans="1:4" x14ac:dyDescent="0.2">
      <c r="A33" s="56">
        <v>96</v>
      </c>
      <c r="B33" s="54" t="s">
        <v>72</v>
      </c>
      <c r="C33" s="53" t="s">
        <v>334</v>
      </c>
      <c r="D33" s="34" t="str">
        <f t="shared" si="0"/>
        <v>5e Avenue O</v>
      </c>
    </row>
    <row r="34" spans="1:4" x14ac:dyDescent="0.2">
      <c r="A34" s="56">
        <v>96.1</v>
      </c>
      <c r="B34" s="54" t="s">
        <v>72</v>
      </c>
      <c r="C34" s="53" t="s">
        <v>216</v>
      </c>
      <c r="D34" s="34" t="str">
        <f t="shared" si="0"/>
        <v>Rue Principale N</v>
      </c>
    </row>
    <row r="35" spans="1:4" x14ac:dyDescent="0.2">
      <c r="A35" s="56">
        <v>96.5</v>
      </c>
      <c r="B35" s="54" t="s">
        <v>81</v>
      </c>
      <c r="C35" s="52" t="s">
        <v>296</v>
      </c>
      <c r="D35" s="59" t="s">
        <v>300</v>
      </c>
    </row>
    <row r="36" spans="1:4" x14ac:dyDescent="0.2">
      <c r="A36" s="56">
        <v>96.6</v>
      </c>
      <c r="B36" s="54" t="s">
        <v>73</v>
      </c>
      <c r="C36" s="53" t="s">
        <v>356</v>
      </c>
      <c r="D36" s="34" t="str">
        <f>C36</f>
        <v>1re Avenue E</v>
      </c>
    </row>
    <row r="37" spans="1:4" x14ac:dyDescent="0.2">
      <c r="A37" s="56">
        <v>96.8</v>
      </c>
      <c r="B37" s="54" t="s">
        <v>73</v>
      </c>
      <c r="C37" s="53" t="s">
        <v>217</v>
      </c>
      <c r="D37" s="34" t="str">
        <f t="shared" si="0"/>
        <v>1re Rue E</v>
      </c>
    </row>
    <row r="38" spans="1:4" x14ac:dyDescent="0.2">
      <c r="A38" s="56">
        <v>97.2</v>
      </c>
      <c r="B38" s="54" t="s">
        <v>72</v>
      </c>
      <c r="C38" s="53" t="s">
        <v>218</v>
      </c>
      <c r="D38" s="34" t="str">
        <f t="shared" si="0"/>
        <v>4e Avenue E</v>
      </c>
    </row>
    <row r="39" spans="1:4" x14ac:dyDescent="0.2">
      <c r="A39" s="56">
        <v>97.7</v>
      </c>
      <c r="B39" s="54" t="s">
        <v>72</v>
      </c>
      <c r="C39" s="53" t="s">
        <v>357</v>
      </c>
      <c r="D39" s="34" t="str">
        <f t="shared" si="0"/>
        <v>4e Rue E</v>
      </c>
    </row>
    <row r="40" spans="1:4" x14ac:dyDescent="0.2">
      <c r="A40" s="56">
        <v>98.8</v>
      </c>
      <c r="B40" s="54" t="s">
        <v>72</v>
      </c>
      <c r="C40" s="53" t="s">
        <v>308</v>
      </c>
      <c r="D40" s="34" t="str">
        <f t="shared" si="0"/>
        <v>14e Avenue E</v>
      </c>
    </row>
    <row r="41" spans="1:4" x14ac:dyDescent="0.2">
      <c r="A41" s="56">
        <v>99.5</v>
      </c>
      <c r="B41" s="54" t="s">
        <v>72</v>
      </c>
      <c r="C41" s="53" t="s">
        <v>211</v>
      </c>
      <c r="D41" s="34" t="str">
        <f t="shared" si="0"/>
        <v>Rue Principale S</v>
      </c>
    </row>
    <row r="42" spans="1:4" x14ac:dyDescent="0.2">
      <c r="A42" s="56">
        <v>100</v>
      </c>
      <c r="B42" s="54" t="s">
        <v>73</v>
      </c>
      <c r="C42" s="53" t="s">
        <v>358</v>
      </c>
      <c r="D42" s="34" t="str">
        <f t="shared" si="0"/>
        <v>10e Avenue E</v>
      </c>
    </row>
    <row r="43" spans="1:4" x14ac:dyDescent="0.2">
      <c r="A43" s="56">
        <v>100.7</v>
      </c>
      <c r="B43" s="54" t="s">
        <v>72</v>
      </c>
      <c r="C43" s="53" t="s">
        <v>331</v>
      </c>
      <c r="D43" s="34" t="str">
        <f t="shared" si="0"/>
        <v>2e Avenue O</v>
      </c>
    </row>
    <row r="44" spans="1:4" x14ac:dyDescent="0.2">
      <c r="A44" s="56">
        <v>100.8</v>
      </c>
      <c r="B44" s="54" t="s">
        <v>78</v>
      </c>
      <c r="C44" s="53" t="s">
        <v>368</v>
      </c>
      <c r="D44" s="34" t="s">
        <v>369</v>
      </c>
    </row>
    <row r="45" spans="1:4" x14ac:dyDescent="0.2">
      <c r="A45" s="56">
        <v>100.9</v>
      </c>
      <c r="B45" s="54" t="s">
        <v>73</v>
      </c>
      <c r="C45" s="53" t="s">
        <v>214</v>
      </c>
      <c r="D45" s="34" t="str">
        <f t="shared" si="0"/>
        <v>1re Rue O</v>
      </c>
    </row>
    <row r="46" spans="1:4" x14ac:dyDescent="0.2">
      <c r="A46" s="56">
        <v>101.3</v>
      </c>
      <c r="B46" s="54" t="s">
        <v>72</v>
      </c>
      <c r="C46" s="53" t="s">
        <v>334</v>
      </c>
      <c r="D46" s="34" t="str">
        <f t="shared" si="0"/>
        <v>5e Avenue O</v>
      </c>
    </row>
    <row r="47" spans="1:4" x14ac:dyDescent="0.2">
      <c r="A47" s="56">
        <v>101.5</v>
      </c>
      <c r="B47" s="54" t="s">
        <v>72</v>
      </c>
      <c r="C47" s="53" t="s">
        <v>216</v>
      </c>
      <c r="D47" s="34" t="str">
        <f t="shared" si="0"/>
        <v>Rue Principale N</v>
      </c>
    </row>
    <row r="48" spans="1:4" x14ac:dyDescent="0.2">
      <c r="A48" s="56">
        <f>A35+5.4</f>
        <v>101.9</v>
      </c>
      <c r="B48" s="54" t="s">
        <v>81</v>
      </c>
      <c r="C48" s="52" t="s">
        <v>295</v>
      </c>
      <c r="D48" s="59" t="s">
        <v>301</v>
      </c>
    </row>
    <row r="49" spans="1:16384" x14ac:dyDescent="0.2">
      <c r="A49" s="56">
        <v>107.3</v>
      </c>
      <c r="B49" s="54" t="s">
        <v>78</v>
      </c>
      <c r="C49" s="53" t="s">
        <v>162</v>
      </c>
      <c r="D49" s="34" t="s">
        <v>161</v>
      </c>
    </row>
    <row r="50" spans="1:16384" x14ac:dyDescent="0.2">
      <c r="A50" s="56">
        <f>A48+5.4</f>
        <v>107.30000000000001</v>
      </c>
      <c r="B50" s="54" t="s">
        <v>81</v>
      </c>
      <c r="C50" s="52" t="s">
        <v>297</v>
      </c>
      <c r="D50" s="59" t="s">
        <v>302</v>
      </c>
    </row>
    <row r="51" spans="1:16384" x14ac:dyDescent="0.2">
      <c r="A51" s="56">
        <f t="shared" ref="A51:A52" si="1">A50+5.4</f>
        <v>112.70000000000002</v>
      </c>
      <c r="B51" s="54" t="s">
        <v>81</v>
      </c>
      <c r="C51" s="52" t="s">
        <v>298</v>
      </c>
      <c r="D51" s="59" t="s">
        <v>303</v>
      </c>
    </row>
    <row r="52" spans="1:16384" x14ac:dyDescent="0.2">
      <c r="A52" s="56">
        <f t="shared" si="1"/>
        <v>118.10000000000002</v>
      </c>
      <c r="B52" s="54" t="s">
        <v>81</v>
      </c>
      <c r="C52" s="52" t="s">
        <v>299</v>
      </c>
      <c r="D52" s="59" t="s">
        <v>304</v>
      </c>
    </row>
    <row r="53" spans="1:16384" x14ac:dyDescent="0.2">
      <c r="A53" s="56">
        <v>122.5</v>
      </c>
      <c r="B53" s="54" t="s">
        <v>112</v>
      </c>
      <c r="C53" s="53" t="s">
        <v>220</v>
      </c>
      <c r="D53" s="34" t="s">
        <v>221</v>
      </c>
      <c r="E53" s="56"/>
      <c r="F53" s="54"/>
      <c r="G53" s="52"/>
      <c r="H53" s="59"/>
      <c r="I53" s="56"/>
      <c r="J53" s="54"/>
      <c r="K53" s="52"/>
      <c r="L53" s="59"/>
      <c r="M53" s="56"/>
      <c r="N53" s="54"/>
      <c r="O53" s="52"/>
      <c r="P53" s="59"/>
      <c r="Q53" s="56"/>
      <c r="R53" s="54"/>
      <c r="S53" s="52"/>
      <c r="T53" s="59"/>
      <c r="U53" s="56"/>
      <c r="V53" s="54"/>
      <c r="W53" s="52"/>
      <c r="X53" s="59"/>
      <c r="Y53" s="56"/>
      <c r="Z53" s="54"/>
      <c r="AA53" s="52"/>
      <c r="AB53" s="59"/>
      <c r="AC53" s="56"/>
      <c r="AD53" s="54"/>
      <c r="AE53" s="52"/>
      <c r="AF53" s="59"/>
      <c r="AG53" s="56"/>
      <c r="AH53" s="54"/>
      <c r="AI53" s="52"/>
      <c r="AJ53" s="59"/>
      <c r="AK53" s="56"/>
      <c r="AL53" s="54"/>
      <c r="AM53" s="52"/>
      <c r="AN53" s="59"/>
      <c r="AO53" s="56"/>
      <c r="AP53" s="54"/>
      <c r="AQ53" s="52"/>
      <c r="AR53" s="59"/>
      <c r="AS53" s="56"/>
      <c r="AT53" s="54"/>
      <c r="AU53" s="52"/>
      <c r="AV53" s="59"/>
      <c r="AW53" s="56"/>
      <c r="AX53" s="54"/>
      <c r="AY53" s="52"/>
      <c r="AZ53" s="59"/>
      <c r="BA53" s="56"/>
      <c r="BB53" s="54"/>
      <c r="BC53" s="52"/>
      <c r="BD53" s="59"/>
      <c r="BE53" s="56"/>
      <c r="BF53" s="54"/>
      <c r="BG53" s="52"/>
      <c r="BH53" s="59"/>
      <c r="BI53" s="56"/>
      <c r="BJ53" s="54"/>
      <c r="BK53" s="52"/>
      <c r="BL53" s="59"/>
      <c r="BM53" s="56"/>
      <c r="BN53" s="54"/>
      <c r="BO53" s="52"/>
      <c r="BP53" s="59"/>
      <c r="BQ53" s="56"/>
      <c r="BR53" s="54"/>
      <c r="BS53" s="52"/>
      <c r="BT53" s="59"/>
      <c r="BU53" s="56"/>
      <c r="BV53" s="54"/>
      <c r="BW53" s="52"/>
      <c r="BX53" s="59"/>
      <c r="BY53" s="56"/>
      <c r="BZ53" s="54"/>
      <c r="CA53" s="52"/>
      <c r="CB53" s="59"/>
      <c r="CC53" s="56"/>
      <c r="CD53" s="54"/>
      <c r="CE53" s="52"/>
      <c r="CF53" s="59"/>
      <c r="CG53" s="56"/>
      <c r="CH53" s="54"/>
      <c r="CI53" s="52"/>
      <c r="CJ53" s="59"/>
      <c r="CK53" s="56"/>
      <c r="CL53" s="54"/>
      <c r="CM53" s="52"/>
      <c r="CN53" s="59"/>
      <c r="CO53" s="56"/>
      <c r="CP53" s="54"/>
      <c r="CQ53" s="52"/>
      <c r="CR53" s="59"/>
      <c r="CS53" s="56"/>
      <c r="CT53" s="54"/>
      <c r="CU53" s="52"/>
      <c r="CV53" s="59"/>
      <c r="CW53" s="56"/>
      <c r="CX53" s="54"/>
      <c r="CY53" s="52"/>
      <c r="CZ53" s="59"/>
      <c r="DA53" s="56"/>
      <c r="DB53" s="54"/>
      <c r="DC53" s="52"/>
      <c r="DD53" s="59"/>
      <c r="DE53" s="56"/>
      <c r="DF53" s="54"/>
      <c r="DG53" s="52"/>
      <c r="DH53" s="59"/>
      <c r="DI53" s="56"/>
      <c r="DJ53" s="54"/>
      <c r="DK53" s="52"/>
      <c r="DL53" s="59"/>
      <c r="DM53" s="56"/>
      <c r="DN53" s="54"/>
      <c r="DO53" s="52"/>
      <c r="DP53" s="59"/>
      <c r="DQ53" s="56"/>
      <c r="DR53" s="54"/>
      <c r="DS53" s="52"/>
      <c r="DT53" s="59"/>
      <c r="DU53" s="56"/>
      <c r="DV53" s="54"/>
      <c r="DW53" s="52"/>
      <c r="DX53" s="59"/>
      <c r="DY53" s="56"/>
      <c r="DZ53" s="54"/>
      <c r="EA53" s="52"/>
      <c r="EB53" s="59"/>
      <c r="EC53" s="56"/>
      <c r="ED53" s="54"/>
      <c r="EE53" s="52"/>
      <c r="EF53" s="59"/>
      <c r="EG53" s="56"/>
      <c r="EH53" s="54"/>
      <c r="EI53" s="52"/>
      <c r="EJ53" s="59"/>
      <c r="EK53" s="56"/>
      <c r="EL53" s="54"/>
      <c r="EM53" s="52"/>
      <c r="EN53" s="59"/>
      <c r="EO53" s="56"/>
      <c r="EP53" s="54"/>
      <c r="EQ53" s="52"/>
      <c r="ER53" s="59"/>
      <c r="ES53" s="56"/>
      <c r="ET53" s="54"/>
      <c r="EU53" s="52"/>
      <c r="EV53" s="59"/>
      <c r="EW53" s="56"/>
      <c r="EX53" s="54"/>
      <c r="EY53" s="52"/>
      <c r="EZ53" s="59"/>
      <c r="FA53" s="56"/>
      <c r="FB53" s="54"/>
      <c r="FC53" s="52"/>
      <c r="FD53" s="59"/>
      <c r="FE53" s="56"/>
      <c r="FF53" s="54"/>
      <c r="FG53" s="52"/>
      <c r="FH53" s="59"/>
      <c r="FI53" s="56"/>
      <c r="FJ53" s="54"/>
      <c r="FK53" s="52"/>
      <c r="FL53" s="59"/>
      <c r="FM53" s="56"/>
      <c r="FN53" s="54"/>
      <c r="FO53" s="52"/>
      <c r="FP53" s="59"/>
      <c r="FQ53" s="56"/>
      <c r="FR53" s="54"/>
      <c r="FS53" s="52"/>
      <c r="FT53" s="59"/>
      <c r="FU53" s="56"/>
      <c r="FV53" s="54"/>
      <c r="FW53" s="52"/>
      <c r="FX53" s="59"/>
      <c r="FY53" s="56"/>
      <c r="FZ53" s="54"/>
      <c r="GA53" s="52"/>
      <c r="GB53" s="59"/>
      <c r="GC53" s="56"/>
      <c r="GD53" s="54"/>
      <c r="GE53" s="52"/>
      <c r="GF53" s="59"/>
      <c r="GG53" s="56"/>
      <c r="GH53" s="54"/>
      <c r="GI53" s="52"/>
      <c r="GJ53" s="59"/>
      <c r="GK53" s="56"/>
      <c r="GL53" s="54"/>
      <c r="GM53" s="52"/>
      <c r="GN53" s="59"/>
      <c r="GO53" s="56"/>
      <c r="GP53" s="54"/>
      <c r="GQ53" s="52"/>
      <c r="GR53" s="59"/>
      <c r="GS53" s="56"/>
      <c r="GT53" s="54"/>
      <c r="GU53" s="52"/>
      <c r="GV53" s="59"/>
      <c r="GW53" s="56"/>
      <c r="GX53" s="54"/>
      <c r="GY53" s="52"/>
      <c r="GZ53" s="59"/>
      <c r="HA53" s="56"/>
      <c r="HB53" s="54"/>
      <c r="HC53" s="52"/>
      <c r="HD53" s="59"/>
      <c r="HE53" s="56"/>
      <c r="HF53" s="54"/>
      <c r="HG53" s="52"/>
      <c r="HH53" s="59"/>
      <c r="HI53" s="56"/>
      <c r="HJ53" s="54"/>
      <c r="HK53" s="52"/>
      <c r="HL53" s="59"/>
      <c r="HM53" s="56"/>
      <c r="HN53" s="54"/>
      <c r="HO53" s="52"/>
      <c r="HP53" s="59"/>
      <c r="HQ53" s="56"/>
      <c r="HR53" s="54"/>
      <c r="HS53" s="52"/>
      <c r="HT53" s="59"/>
      <c r="HU53" s="56"/>
      <c r="HV53" s="54"/>
      <c r="HW53" s="52"/>
      <c r="HX53" s="59"/>
      <c r="HY53" s="56"/>
      <c r="HZ53" s="54"/>
      <c r="IA53" s="52"/>
      <c r="IB53" s="59"/>
      <c r="IC53" s="56"/>
      <c r="ID53" s="54"/>
      <c r="IE53" s="52"/>
      <c r="IF53" s="59"/>
      <c r="IG53" s="56"/>
      <c r="IH53" s="54"/>
      <c r="II53" s="52"/>
      <c r="IJ53" s="59"/>
      <c r="IK53" s="56"/>
      <c r="IL53" s="54"/>
      <c r="IM53" s="52"/>
      <c r="IN53" s="59"/>
      <c r="IO53" s="56"/>
      <c r="IP53" s="54"/>
      <c r="IQ53" s="52"/>
      <c r="IR53" s="59"/>
      <c r="IS53" s="56"/>
      <c r="IT53" s="54"/>
      <c r="IU53" s="52"/>
      <c r="IV53" s="59"/>
      <c r="IW53" s="56"/>
      <c r="IX53" s="54"/>
      <c r="IY53" s="52"/>
      <c r="IZ53" s="59"/>
      <c r="JA53" s="56"/>
      <c r="JB53" s="54"/>
      <c r="JC53" s="52"/>
      <c r="JD53" s="59"/>
      <c r="JE53" s="56"/>
      <c r="JF53" s="54"/>
      <c r="JG53" s="52"/>
      <c r="JH53" s="59"/>
      <c r="JI53" s="56"/>
      <c r="JJ53" s="54"/>
      <c r="JK53" s="52"/>
      <c r="JL53" s="59"/>
      <c r="JM53" s="56"/>
      <c r="JN53" s="54"/>
      <c r="JO53" s="52"/>
      <c r="JP53" s="59"/>
      <c r="JQ53" s="56"/>
      <c r="JR53" s="54"/>
      <c r="JS53" s="52"/>
      <c r="JT53" s="59"/>
      <c r="JU53" s="56"/>
      <c r="JV53" s="54"/>
      <c r="JW53" s="52"/>
      <c r="JX53" s="59"/>
      <c r="JY53" s="56"/>
      <c r="JZ53" s="54"/>
      <c r="KA53" s="52"/>
      <c r="KB53" s="59"/>
      <c r="KC53" s="56"/>
      <c r="KD53" s="54"/>
      <c r="KE53" s="52"/>
      <c r="KF53" s="59"/>
      <c r="KG53" s="56"/>
      <c r="KH53" s="54"/>
      <c r="KI53" s="52"/>
      <c r="KJ53" s="59"/>
      <c r="KK53" s="56"/>
      <c r="KL53" s="54"/>
      <c r="KM53" s="52"/>
      <c r="KN53" s="59"/>
      <c r="KO53" s="56"/>
      <c r="KP53" s="54"/>
      <c r="KQ53" s="52"/>
      <c r="KR53" s="59"/>
      <c r="KS53" s="56"/>
      <c r="KT53" s="54"/>
      <c r="KU53" s="52"/>
      <c r="KV53" s="59"/>
      <c r="KW53" s="56"/>
      <c r="KX53" s="54"/>
      <c r="KY53" s="52"/>
      <c r="KZ53" s="59"/>
      <c r="LA53" s="56"/>
      <c r="LB53" s="54"/>
      <c r="LC53" s="52"/>
      <c r="LD53" s="59"/>
      <c r="LE53" s="56"/>
      <c r="LF53" s="54"/>
      <c r="LG53" s="52"/>
      <c r="LH53" s="59"/>
      <c r="LI53" s="56"/>
      <c r="LJ53" s="54"/>
      <c r="LK53" s="52"/>
      <c r="LL53" s="59"/>
      <c r="LM53" s="56"/>
      <c r="LN53" s="54"/>
      <c r="LO53" s="52"/>
      <c r="LP53" s="59"/>
      <c r="LQ53" s="56"/>
      <c r="LR53" s="54"/>
      <c r="LS53" s="52"/>
      <c r="LT53" s="59"/>
      <c r="LU53" s="56"/>
      <c r="LV53" s="54"/>
      <c r="LW53" s="52"/>
      <c r="LX53" s="59"/>
      <c r="LY53" s="56"/>
      <c r="LZ53" s="54"/>
      <c r="MA53" s="52"/>
      <c r="MB53" s="59"/>
      <c r="MC53" s="56"/>
      <c r="MD53" s="54"/>
      <c r="ME53" s="52"/>
      <c r="MF53" s="59"/>
      <c r="MG53" s="56"/>
      <c r="MH53" s="54"/>
      <c r="MI53" s="52"/>
      <c r="MJ53" s="59"/>
      <c r="MK53" s="56"/>
      <c r="ML53" s="54"/>
      <c r="MM53" s="52"/>
      <c r="MN53" s="59"/>
      <c r="MO53" s="56"/>
      <c r="MP53" s="54"/>
      <c r="MQ53" s="52"/>
      <c r="MR53" s="59"/>
      <c r="MS53" s="56"/>
      <c r="MT53" s="54"/>
      <c r="MU53" s="52"/>
      <c r="MV53" s="59"/>
      <c r="MW53" s="56"/>
      <c r="MX53" s="54"/>
      <c r="MY53" s="52"/>
      <c r="MZ53" s="59"/>
      <c r="NA53" s="56"/>
      <c r="NB53" s="54"/>
      <c r="NC53" s="52"/>
      <c r="ND53" s="59"/>
      <c r="NE53" s="56"/>
      <c r="NF53" s="54"/>
      <c r="NG53" s="52"/>
      <c r="NH53" s="59"/>
      <c r="NI53" s="56"/>
      <c r="NJ53" s="54"/>
      <c r="NK53" s="52"/>
      <c r="NL53" s="59"/>
      <c r="NM53" s="56"/>
      <c r="NN53" s="54"/>
      <c r="NO53" s="52"/>
      <c r="NP53" s="59"/>
      <c r="NQ53" s="56"/>
      <c r="NR53" s="54"/>
      <c r="NS53" s="52"/>
      <c r="NT53" s="59"/>
      <c r="NU53" s="56"/>
      <c r="NV53" s="54"/>
      <c r="NW53" s="52"/>
      <c r="NX53" s="59"/>
      <c r="NY53" s="56"/>
      <c r="NZ53" s="54"/>
      <c r="OA53" s="52"/>
      <c r="OB53" s="59"/>
      <c r="OC53" s="56"/>
      <c r="OD53" s="54"/>
      <c r="OE53" s="52"/>
      <c r="OF53" s="59"/>
      <c r="OG53" s="56"/>
      <c r="OH53" s="54"/>
      <c r="OI53" s="52"/>
      <c r="OJ53" s="59"/>
      <c r="OK53" s="56"/>
      <c r="OL53" s="54"/>
      <c r="OM53" s="52"/>
      <c r="ON53" s="59"/>
      <c r="OO53" s="56"/>
      <c r="OP53" s="54"/>
      <c r="OQ53" s="52"/>
      <c r="OR53" s="59"/>
      <c r="OS53" s="56"/>
      <c r="OT53" s="54"/>
      <c r="OU53" s="52"/>
      <c r="OV53" s="59"/>
      <c r="OW53" s="56"/>
      <c r="OX53" s="54"/>
      <c r="OY53" s="52"/>
      <c r="OZ53" s="59"/>
      <c r="PA53" s="56"/>
      <c r="PB53" s="54"/>
      <c r="PC53" s="52"/>
      <c r="PD53" s="59"/>
      <c r="PE53" s="56"/>
      <c r="PF53" s="54"/>
      <c r="PG53" s="52"/>
      <c r="PH53" s="59"/>
      <c r="PI53" s="56"/>
      <c r="PJ53" s="54"/>
      <c r="PK53" s="52"/>
      <c r="PL53" s="59"/>
      <c r="PM53" s="56"/>
      <c r="PN53" s="54"/>
      <c r="PO53" s="52"/>
      <c r="PP53" s="59"/>
      <c r="PQ53" s="56"/>
      <c r="PR53" s="54"/>
      <c r="PS53" s="52"/>
      <c r="PT53" s="59"/>
      <c r="PU53" s="56"/>
      <c r="PV53" s="54"/>
      <c r="PW53" s="52"/>
      <c r="PX53" s="59"/>
      <c r="PY53" s="56"/>
      <c r="PZ53" s="54"/>
      <c r="QA53" s="52"/>
      <c r="QB53" s="59"/>
      <c r="QC53" s="56"/>
      <c r="QD53" s="54"/>
      <c r="QE53" s="52"/>
      <c r="QF53" s="59"/>
      <c r="QG53" s="56"/>
      <c r="QH53" s="54"/>
      <c r="QI53" s="52"/>
      <c r="QJ53" s="59"/>
      <c r="QK53" s="56"/>
      <c r="QL53" s="54"/>
      <c r="QM53" s="52"/>
      <c r="QN53" s="59"/>
      <c r="QO53" s="56"/>
      <c r="QP53" s="54"/>
      <c r="QQ53" s="52"/>
      <c r="QR53" s="59"/>
      <c r="QS53" s="56"/>
      <c r="QT53" s="54"/>
      <c r="QU53" s="52"/>
      <c r="QV53" s="59"/>
      <c r="QW53" s="56"/>
      <c r="QX53" s="54"/>
      <c r="QY53" s="52"/>
      <c r="QZ53" s="59"/>
      <c r="RA53" s="56"/>
      <c r="RB53" s="54"/>
      <c r="RC53" s="52"/>
      <c r="RD53" s="59"/>
      <c r="RE53" s="56"/>
      <c r="RF53" s="54"/>
      <c r="RG53" s="52"/>
      <c r="RH53" s="59"/>
      <c r="RI53" s="56"/>
      <c r="RJ53" s="54"/>
      <c r="RK53" s="52"/>
      <c r="RL53" s="59"/>
      <c r="RM53" s="56"/>
      <c r="RN53" s="54"/>
      <c r="RO53" s="52"/>
      <c r="RP53" s="59"/>
      <c r="RQ53" s="56"/>
      <c r="RR53" s="54"/>
      <c r="RS53" s="52"/>
      <c r="RT53" s="59"/>
      <c r="RU53" s="56"/>
      <c r="RV53" s="54"/>
      <c r="RW53" s="52"/>
      <c r="RX53" s="59"/>
      <c r="RY53" s="56"/>
      <c r="RZ53" s="54"/>
      <c r="SA53" s="52"/>
      <c r="SB53" s="59"/>
      <c r="SC53" s="56"/>
      <c r="SD53" s="54"/>
      <c r="SE53" s="52"/>
      <c r="SF53" s="59"/>
      <c r="SG53" s="56"/>
      <c r="SH53" s="54"/>
      <c r="SI53" s="52"/>
      <c r="SJ53" s="59"/>
      <c r="SK53" s="56"/>
      <c r="SL53" s="54"/>
      <c r="SM53" s="52"/>
      <c r="SN53" s="59"/>
      <c r="SO53" s="56"/>
      <c r="SP53" s="54"/>
      <c r="SQ53" s="52"/>
      <c r="SR53" s="59"/>
      <c r="SS53" s="56"/>
      <c r="ST53" s="54"/>
      <c r="SU53" s="52"/>
      <c r="SV53" s="59"/>
      <c r="SW53" s="56"/>
      <c r="SX53" s="54"/>
      <c r="SY53" s="52"/>
      <c r="SZ53" s="59"/>
      <c r="TA53" s="56"/>
      <c r="TB53" s="54"/>
      <c r="TC53" s="52"/>
      <c r="TD53" s="59"/>
      <c r="TE53" s="56"/>
      <c r="TF53" s="54"/>
      <c r="TG53" s="52"/>
      <c r="TH53" s="59"/>
      <c r="TI53" s="56"/>
      <c r="TJ53" s="54"/>
      <c r="TK53" s="52"/>
      <c r="TL53" s="59"/>
      <c r="TM53" s="56"/>
      <c r="TN53" s="54"/>
      <c r="TO53" s="52"/>
      <c r="TP53" s="59"/>
      <c r="TQ53" s="56"/>
      <c r="TR53" s="54"/>
      <c r="TS53" s="52"/>
      <c r="TT53" s="59"/>
      <c r="TU53" s="56"/>
      <c r="TV53" s="54"/>
      <c r="TW53" s="52"/>
      <c r="TX53" s="59"/>
      <c r="TY53" s="56"/>
      <c r="TZ53" s="54"/>
      <c r="UA53" s="52"/>
      <c r="UB53" s="59"/>
      <c r="UC53" s="56"/>
      <c r="UD53" s="54"/>
      <c r="UE53" s="52"/>
      <c r="UF53" s="59"/>
      <c r="UG53" s="56"/>
      <c r="UH53" s="54"/>
      <c r="UI53" s="52"/>
      <c r="UJ53" s="59"/>
      <c r="UK53" s="56"/>
      <c r="UL53" s="54"/>
      <c r="UM53" s="52"/>
      <c r="UN53" s="59"/>
      <c r="UO53" s="56"/>
      <c r="UP53" s="54"/>
      <c r="UQ53" s="52"/>
      <c r="UR53" s="59"/>
      <c r="US53" s="56"/>
      <c r="UT53" s="54"/>
      <c r="UU53" s="52"/>
      <c r="UV53" s="59"/>
      <c r="UW53" s="56"/>
      <c r="UX53" s="54"/>
      <c r="UY53" s="52"/>
      <c r="UZ53" s="59"/>
      <c r="VA53" s="56"/>
      <c r="VB53" s="54"/>
      <c r="VC53" s="52"/>
      <c r="VD53" s="59"/>
      <c r="VE53" s="56"/>
      <c r="VF53" s="54"/>
      <c r="VG53" s="52"/>
      <c r="VH53" s="59"/>
      <c r="VI53" s="56"/>
      <c r="VJ53" s="54"/>
      <c r="VK53" s="52"/>
      <c r="VL53" s="59"/>
      <c r="VM53" s="56"/>
      <c r="VN53" s="54"/>
      <c r="VO53" s="52"/>
      <c r="VP53" s="59"/>
      <c r="VQ53" s="56"/>
      <c r="VR53" s="54"/>
      <c r="VS53" s="52"/>
      <c r="VT53" s="59"/>
      <c r="VU53" s="56"/>
      <c r="VV53" s="54"/>
      <c r="VW53" s="52"/>
      <c r="VX53" s="59"/>
      <c r="VY53" s="56"/>
      <c r="VZ53" s="54"/>
      <c r="WA53" s="52"/>
      <c r="WB53" s="59"/>
      <c r="WC53" s="56"/>
      <c r="WD53" s="54"/>
      <c r="WE53" s="52"/>
      <c r="WF53" s="59"/>
      <c r="WG53" s="56"/>
      <c r="WH53" s="54"/>
      <c r="WI53" s="52"/>
      <c r="WJ53" s="59"/>
      <c r="WK53" s="56"/>
      <c r="WL53" s="54"/>
      <c r="WM53" s="52"/>
      <c r="WN53" s="59"/>
      <c r="WO53" s="56"/>
      <c r="WP53" s="54"/>
      <c r="WQ53" s="52"/>
      <c r="WR53" s="59"/>
      <c r="WS53" s="56"/>
      <c r="WT53" s="54"/>
      <c r="WU53" s="52"/>
      <c r="WV53" s="59"/>
      <c r="WW53" s="56"/>
      <c r="WX53" s="54"/>
      <c r="WY53" s="52"/>
      <c r="WZ53" s="59"/>
      <c r="XA53" s="56"/>
      <c r="XB53" s="54"/>
      <c r="XC53" s="52"/>
      <c r="XD53" s="59"/>
      <c r="XE53" s="56"/>
      <c r="XF53" s="54"/>
      <c r="XG53" s="52"/>
      <c r="XH53" s="59"/>
      <c r="XI53" s="56"/>
      <c r="XJ53" s="54"/>
      <c r="XK53" s="52"/>
      <c r="XL53" s="59"/>
      <c r="XM53" s="56"/>
      <c r="XN53" s="54"/>
      <c r="XO53" s="52"/>
      <c r="XP53" s="59"/>
      <c r="XQ53" s="56"/>
      <c r="XR53" s="54"/>
      <c r="XS53" s="52"/>
      <c r="XT53" s="59"/>
      <c r="XU53" s="56"/>
      <c r="XV53" s="54"/>
      <c r="XW53" s="52"/>
      <c r="XX53" s="59"/>
      <c r="XY53" s="56"/>
      <c r="XZ53" s="54"/>
      <c r="YA53" s="52"/>
      <c r="YB53" s="59"/>
      <c r="YC53" s="56"/>
      <c r="YD53" s="54"/>
      <c r="YE53" s="52"/>
      <c r="YF53" s="59"/>
      <c r="YG53" s="56"/>
      <c r="YH53" s="54"/>
      <c r="YI53" s="52"/>
      <c r="YJ53" s="59"/>
      <c r="YK53" s="56"/>
      <c r="YL53" s="54"/>
      <c r="YM53" s="52"/>
      <c r="YN53" s="59"/>
      <c r="YO53" s="56"/>
      <c r="YP53" s="54"/>
      <c r="YQ53" s="52"/>
      <c r="YR53" s="59"/>
      <c r="YS53" s="56"/>
      <c r="YT53" s="54"/>
      <c r="YU53" s="52"/>
      <c r="YV53" s="59"/>
      <c r="YW53" s="56"/>
      <c r="YX53" s="54"/>
      <c r="YY53" s="52"/>
      <c r="YZ53" s="59"/>
      <c r="ZA53" s="56"/>
      <c r="ZB53" s="54"/>
      <c r="ZC53" s="52"/>
      <c r="ZD53" s="59"/>
      <c r="ZE53" s="56"/>
      <c r="ZF53" s="54"/>
      <c r="ZG53" s="52"/>
      <c r="ZH53" s="59"/>
      <c r="ZI53" s="56"/>
      <c r="ZJ53" s="54"/>
      <c r="ZK53" s="52"/>
      <c r="ZL53" s="59"/>
      <c r="ZM53" s="56"/>
      <c r="ZN53" s="54"/>
      <c r="ZO53" s="52"/>
      <c r="ZP53" s="59"/>
      <c r="ZQ53" s="56"/>
      <c r="ZR53" s="54"/>
      <c r="ZS53" s="52"/>
      <c r="ZT53" s="59"/>
      <c r="ZU53" s="56"/>
      <c r="ZV53" s="54"/>
      <c r="ZW53" s="52"/>
      <c r="ZX53" s="59"/>
      <c r="ZY53" s="56"/>
      <c r="ZZ53" s="54"/>
      <c r="AAA53" s="52"/>
      <c r="AAB53" s="59"/>
      <c r="AAC53" s="56"/>
      <c r="AAD53" s="54"/>
      <c r="AAE53" s="52"/>
      <c r="AAF53" s="59"/>
      <c r="AAG53" s="56"/>
      <c r="AAH53" s="54"/>
      <c r="AAI53" s="52"/>
      <c r="AAJ53" s="59"/>
      <c r="AAK53" s="56"/>
      <c r="AAL53" s="54"/>
      <c r="AAM53" s="52"/>
      <c r="AAN53" s="59"/>
      <c r="AAO53" s="56"/>
      <c r="AAP53" s="54"/>
      <c r="AAQ53" s="52"/>
      <c r="AAR53" s="59"/>
      <c r="AAS53" s="56"/>
      <c r="AAT53" s="54"/>
      <c r="AAU53" s="52"/>
      <c r="AAV53" s="59"/>
      <c r="AAW53" s="56"/>
      <c r="AAX53" s="54"/>
      <c r="AAY53" s="52"/>
      <c r="AAZ53" s="59"/>
      <c r="ABA53" s="56"/>
      <c r="ABB53" s="54"/>
      <c r="ABC53" s="52"/>
      <c r="ABD53" s="59"/>
      <c r="ABE53" s="56"/>
      <c r="ABF53" s="54"/>
      <c r="ABG53" s="52"/>
      <c r="ABH53" s="59"/>
      <c r="ABI53" s="56"/>
      <c r="ABJ53" s="54"/>
      <c r="ABK53" s="52"/>
      <c r="ABL53" s="59"/>
      <c r="ABM53" s="56"/>
      <c r="ABN53" s="54"/>
      <c r="ABO53" s="52"/>
      <c r="ABP53" s="59"/>
      <c r="ABQ53" s="56"/>
      <c r="ABR53" s="54"/>
      <c r="ABS53" s="52"/>
      <c r="ABT53" s="59"/>
      <c r="ABU53" s="56"/>
      <c r="ABV53" s="54"/>
      <c r="ABW53" s="52"/>
      <c r="ABX53" s="59"/>
      <c r="ABY53" s="56"/>
      <c r="ABZ53" s="54"/>
      <c r="ACA53" s="52"/>
      <c r="ACB53" s="59"/>
      <c r="ACC53" s="56"/>
      <c r="ACD53" s="54"/>
      <c r="ACE53" s="52"/>
      <c r="ACF53" s="59"/>
      <c r="ACG53" s="56"/>
      <c r="ACH53" s="54"/>
      <c r="ACI53" s="52"/>
      <c r="ACJ53" s="59"/>
      <c r="ACK53" s="56"/>
      <c r="ACL53" s="54"/>
      <c r="ACM53" s="52"/>
      <c r="ACN53" s="59"/>
      <c r="ACO53" s="56"/>
      <c r="ACP53" s="54"/>
      <c r="ACQ53" s="52"/>
      <c r="ACR53" s="59"/>
      <c r="ACS53" s="56"/>
      <c r="ACT53" s="54"/>
      <c r="ACU53" s="52"/>
      <c r="ACV53" s="59"/>
      <c r="ACW53" s="56"/>
      <c r="ACX53" s="54"/>
      <c r="ACY53" s="52"/>
      <c r="ACZ53" s="59"/>
      <c r="ADA53" s="56"/>
      <c r="ADB53" s="54"/>
      <c r="ADC53" s="52"/>
      <c r="ADD53" s="59"/>
      <c r="ADE53" s="56"/>
      <c r="ADF53" s="54"/>
      <c r="ADG53" s="52"/>
      <c r="ADH53" s="59"/>
      <c r="ADI53" s="56"/>
      <c r="ADJ53" s="54"/>
      <c r="ADK53" s="52"/>
      <c r="ADL53" s="59"/>
      <c r="ADM53" s="56"/>
      <c r="ADN53" s="54"/>
      <c r="ADO53" s="52"/>
      <c r="ADP53" s="59"/>
      <c r="ADQ53" s="56"/>
      <c r="ADR53" s="54"/>
      <c r="ADS53" s="52"/>
      <c r="ADT53" s="59"/>
      <c r="ADU53" s="56"/>
      <c r="ADV53" s="54"/>
      <c r="ADW53" s="52"/>
      <c r="ADX53" s="59"/>
      <c r="ADY53" s="56"/>
      <c r="ADZ53" s="54"/>
      <c r="AEA53" s="52"/>
      <c r="AEB53" s="59"/>
      <c r="AEC53" s="56"/>
      <c r="AED53" s="54"/>
      <c r="AEE53" s="52"/>
      <c r="AEF53" s="59"/>
      <c r="AEG53" s="56"/>
      <c r="AEH53" s="54"/>
      <c r="AEI53" s="52"/>
      <c r="AEJ53" s="59"/>
      <c r="AEK53" s="56"/>
      <c r="AEL53" s="54"/>
      <c r="AEM53" s="52"/>
      <c r="AEN53" s="59"/>
      <c r="AEO53" s="56"/>
      <c r="AEP53" s="54"/>
      <c r="AEQ53" s="52"/>
      <c r="AER53" s="59"/>
      <c r="AES53" s="56"/>
      <c r="AET53" s="54"/>
      <c r="AEU53" s="52"/>
      <c r="AEV53" s="59"/>
      <c r="AEW53" s="56"/>
      <c r="AEX53" s="54"/>
      <c r="AEY53" s="52"/>
      <c r="AEZ53" s="59"/>
      <c r="AFA53" s="56"/>
      <c r="AFB53" s="54"/>
      <c r="AFC53" s="52"/>
      <c r="AFD53" s="59"/>
      <c r="AFE53" s="56"/>
      <c r="AFF53" s="54"/>
      <c r="AFG53" s="52"/>
      <c r="AFH53" s="59"/>
      <c r="AFI53" s="56"/>
      <c r="AFJ53" s="54"/>
      <c r="AFK53" s="52"/>
      <c r="AFL53" s="59"/>
      <c r="AFM53" s="56"/>
      <c r="AFN53" s="54"/>
      <c r="AFO53" s="52"/>
      <c r="AFP53" s="59"/>
      <c r="AFQ53" s="56"/>
      <c r="AFR53" s="54"/>
      <c r="AFS53" s="52"/>
      <c r="AFT53" s="59"/>
      <c r="AFU53" s="56"/>
      <c r="AFV53" s="54"/>
      <c r="AFW53" s="52"/>
      <c r="AFX53" s="59"/>
      <c r="AFY53" s="56"/>
      <c r="AFZ53" s="54"/>
      <c r="AGA53" s="52"/>
      <c r="AGB53" s="59"/>
      <c r="AGC53" s="56"/>
      <c r="AGD53" s="54"/>
      <c r="AGE53" s="52"/>
      <c r="AGF53" s="59"/>
      <c r="AGG53" s="56"/>
      <c r="AGH53" s="54"/>
      <c r="AGI53" s="52"/>
      <c r="AGJ53" s="59"/>
      <c r="AGK53" s="56"/>
      <c r="AGL53" s="54"/>
      <c r="AGM53" s="52"/>
      <c r="AGN53" s="59"/>
      <c r="AGO53" s="56"/>
      <c r="AGP53" s="54"/>
      <c r="AGQ53" s="52"/>
      <c r="AGR53" s="59"/>
      <c r="AGS53" s="56"/>
      <c r="AGT53" s="54"/>
      <c r="AGU53" s="52"/>
      <c r="AGV53" s="59"/>
      <c r="AGW53" s="56"/>
      <c r="AGX53" s="54"/>
      <c r="AGY53" s="52"/>
      <c r="AGZ53" s="59"/>
      <c r="AHA53" s="56"/>
      <c r="AHB53" s="54"/>
      <c r="AHC53" s="52"/>
      <c r="AHD53" s="59"/>
      <c r="AHE53" s="56"/>
      <c r="AHF53" s="54"/>
      <c r="AHG53" s="52"/>
      <c r="AHH53" s="59"/>
      <c r="AHI53" s="56"/>
      <c r="AHJ53" s="54"/>
      <c r="AHK53" s="52"/>
      <c r="AHL53" s="59"/>
      <c r="AHM53" s="56"/>
      <c r="AHN53" s="54"/>
      <c r="AHO53" s="52"/>
      <c r="AHP53" s="59"/>
      <c r="AHQ53" s="56"/>
      <c r="AHR53" s="54"/>
      <c r="AHS53" s="52"/>
      <c r="AHT53" s="59"/>
      <c r="AHU53" s="56"/>
      <c r="AHV53" s="54"/>
      <c r="AHW53" s="52"/>
      <c r="AHX53" s="59"/>
      <c r="AHY53" s="56"/>
      <c r="AHZ53" s="54"/>
      <c r="AIA53" s="52"/>
      <c r="AIB53" s="59"/>
      <c r="AIC53" s="56"/>
      <c r="AID53" s="54"/>
      <c r="AIE53" s="52"/>
      <c r="AIF53" s="59"/>
      <c r="AIG53" s="56"/>
      <c r="AIH53" s="54"/>
      <c r="AII53" s="52"/>
      <c r="AIJ53" s="59"/>
      <c r="AIK53" s="56"/>
      <c r="AIL53" s="54"/>
      <c r="AIM53" s="52"/>
      <c r="AIN53" s="59"/>
      <c r="AIO53" s="56"/>
      <c r="AIP53" s="54"/>
      <c r="AIQ53" s="52"/>
      <c r="AIR53" s="59"/>
      <c r="AIS53" s="56"/>
      <c r="AIT53" s="54"/>
      <c r="AIU53" s="52"/>
      <c r="AIV53" s="59"/>
      <c r="AIW53" s="56"/>
      <c r="AIX53" s="54"/>
      <c r="AIY53" s="52"/>
      <c r="AIZ53" s="59"/>
      <c r="AJA53" s="56"/>
      <c r="AJB53" s="54"/>
      <c r="AJC53" s="52"/>
      <c r="AJD53" s="59"/>
      <c r="AJE53" s="56"/>
      <c r="AJF53" s="54"/>
      <c r="AJG53" s="52"/>
      <c r="AJH53" s="59"/>
      <c r="AJI53" s="56"/>
      <c r="AJJ53" s="54"/>
      <c r="AJK53" s="52"/>
      <c r="AJL53" s="59"/>
      <c r="AJM53" s="56"/>
      <c r="AJN53" s="54"/>
      <c r="AJO53" s="52"/>
      <c r="AJP53" s="59"/>
      <c r="AJQ53" s="56"/>
      <c r="AJR53" s="54"/>
      <c r="AJS53" s="52"/>
      <c r="AJT53" s="59"/>
      <c r="AJU53" s="56"/>
      <c r="AJV53" s="54"/>
      <c r="AJW53" s="52"/>
      <c r="AJX53" s="59"/>
      <c r="AJY53" s="56"/>
      <c r="AJZ53" s="54"/>
      <c r="AKA53" s="52"/>
      <c r="AKB53" s="59"/>
      <c r="AKC53" s="56"/>
      <c r="AKD53" s="54"/>
      <c r="AKE53" s="52"/>
      <c r="AKF53" s="59"/>
      <c r="AKG53" s="56"/>
      <c r="AKH53" s="54"/>
      <c r="AKI53" s="52"/>
      <c r="AKJ53" s="59"/>
      <c r="AKK53" s="56"/>
      <c r="AKL53" s="54"/>
      <c r="AKM53" s="52"/>
      <c r="AKN53" s="59"/>
      <c r="AKO53" s="56"/>
      <c r="AKP53" s="54"/>
      <c r="AKQ53" s="52"/>
      <c r="AKR53" s="59"/>
      <c r="AKS53" s="56"/>
      <c r="AKT53" s="54"/>
      <c r="AKU53" s="52"/>
      <c r="AKV53" s="59"/>
      <c r="AKW53" s="56"/>
      <c r="AKX53" s="54"/>
      <c r="AKY53" s="52"/>
      <c r="AKZ53" s="59"/>
      <c r="ALA53" s="56"/>
      <c r="ALB53" s="54"/>
      <c r="ALC53" s="52"/>
      <c r="ALD53" s="59"/>
      <c r="ALE53" s="56"/>
      <c r="ALF53" s="54"/>
      <c r="ALG53" s="52"/>
      <c r="ALH53" s="59"/>
      <c r="ALI53" s="56"/>
      <c r="ALJ53" s="54"/>
      <c r="ALK53" s="52"/>
      <c r="ALL53" s="59"/>
      <c r="ALM53" s="56"/>
      <c r="ALN53" s="54"/>
      <c r="ALO53" s="52"/>
      <c r="ALP53" s="59"/>
      <c r="ALQ53" s="56"/>
      <c r="ALR53" s="54"/>
      <c r="ALS53" s="52"/>
      <c r="ALT53" s="59"/>
      <c r="ALU53" s="56"/>
      <c r="ALV53" s="54"/>
      <c r="ALW53" s="52"/>
      <c r="ALX53" s="59"/>
      <c r="ALY53" s="56"/>
      <c r="ALZ53" s="54"/>
      <c r="AMA53" s="52"/>
      <c r="AMB53" s="59"/>
      <c r="AMC53" s="56"/>
      <c r="AMD53" s="54"/>
      <c r="AME53" s="52"/>
      <c r="AMF53" s="59"/>
      <c r="AMG53" s="56"/>
      <c r="AMH53" s="54"/>
      <c r="AMI53" s="52"/>
      <c r="AMJ53" s="59"/>
      <c r="AMK53" s="56"/>
      <c r="AML53" s="54"/>
      <c r="AMM53" s="52"/>
      <c r="AMN53" s="59"/>
      <c r="AMO53" s="56"/>
      <c r="AMP53" s="54"/>
      <c r="AMQ53" s="52"/>
      <c r="AMR53" s="59"/>
      <c r="AMS53" s="56"/>
      <c r="AMT53" s="54"/>
      <c r="AMU53" s="52"/>
      <c r="AMV53" s="59"/>
      <c r="AMW53" s="56"/>
      <c r="AMX53" s="54"/>
      <c r="AMY53" s="52"/>
      <c r="AMZ53" s="59"/>
      <c r="ANA53" s="56"/>
      <c r="ANB53" s="54"/>
      <c r="ANC53" s="52"/>
      <c r="AND53" s="59"/>
      <c r="ANE53" s="56"/>
      <c r="ANF53" s="54"/>
      <c r="ANG53" s="52"/>
      <c r="ANH53" s="59"/>
      <c r="ANI53" s="56"/>
      <c r="ANJ53" s="54"/>
      <c r="ANK53" s="52"/>
      <c r="ANL53" s="59"/>
      <c r="ANM53" s="56"/>
      <c r="ANN53" s="54"/>
      <c r="ANO53" s="52"/>
      <c r="ANP53" s="59"/>
      <c r="ANQ53" s="56"/>
      <c r="ANR53" s="54"/>
      <c r="ANS53" s="52"/>
      <c r="ANT53" s="59"/>
      <c r="ANU53" s="56"/>
      <c r="ANV53" s="54"/>
      <c r="ANW53" s="52"/>
      <c r="ANX53" s="59"/>
      <c r="ANY53" s="56"/>
      <c r="ANZ53" s="54"/>
      <c r="AOA53" s="52"/>
      <c r="AOB53" s="59"/>
      <c r="AOC53" s="56"/>
      <c r="AOD53" s="54"/>
      <c r="AOE53" s="52"/>
      <c r="AOF53" s="59"/>
      <c r="AOG53" s="56"/>
      <c r="AOH53" s="54"/>
      <c r="AOI53" s="52"/>
      <c r="AOJ53" s="59"/>
      <c r="AOK53" s="56"/>
      <c r="AOL53" s="54"/>
      <c r="AOM53" s="52"/>
      <c r="AON53" s="59"/>
      <c r="AOO53" s="56"/>
      <c r="AOP53" s="54"/>
      <c r="AOQ53" s="52"/>
      <c r="AOR53" s="59"/>
      <c r="AOS53" s="56"/>
      <c r="AOT53" s="54"/>
      <c r="AOU53" s="52"/>
      <c r="AOV53" s="59"/>
      <c r="AOW53" s="56"/>
      <c r="AOX53" s="54"/>
      <c r="AOY53" s="52"/>
      <c r="AOZ53" s="59"/>
      <c r="APA53" s="56"/>
      <c r="APB53" s="54"/>
      <c r="APC53" s="52"/>
      <c r="APD53" s="59"/>
      <c r="APE53" s="56"/>
      <c r="APF53" s="54"/>
      <c r="APG53" s="52"/>
      <c r="APH53" s="59"/>
      <c r="API53" s="56"/>
      <c r="APJ53" s="54"/>
      <c r="APK53" s="52"/>
      <c r="APL53" s="59"/>
      <c r="APM53" s="56"/>
      <c r="APN53" s="54"/>
      <c r="APO53" s="52"/>
      <c r="APP53" s="59"/>
      <c r="APQ53" s="56"/>
      <c r="APR53" s="54"/>
      <c r="APS53" s="52"/>
      <c r="APT53" s="59"/>
      <c r="APU53" s="56"/>
      <c r="APV53" s="54"/>
      <c r="APW53" s="52"/>
      <c r="APX53" s="59"/>
      <c r="APY53" s="56"/>
      <c r="APZ53" s="54"/>
      <c r="AQA53" s="52"/>
      <c r="AQB53" s="59"/>
      <c r="AQC53" s="56"/>
      <c r="AQD53" s="54"/>
      <c r="AQE53" s="52"/>
      <c r="AQF53" s="59"/>
      <c r="AQG53" s="56"/>
      <c r="AQH53" s="54"/>
      <c r="AQI53" s="52"/>
      <c r="AQJ53" s="59"/>
      <c r="AQK53" s="56"/>
      <c r="AQL53" s="54"/>
      <c r="AQM53" s="52"/>
      <c r="AQN53" s="59"/>
      <c r="AQO53" s="56"/>
      <c r="AQP53" s="54"/>
      <c r="AQQ53" s="52"/>
      <c r="AQR53" s="59"/>
      <c r="AQS53" s="56"/>
      <c r="AQT53" s="54"/>
      <c r="AQU53" s="52"/>
      <c r="AQV53" s="59"/>
      <c r="AQW53" s="56"/>
      <c r="AQX53" s="54"/>
      <c r="AQY53" s="52"/>
      <c r="AQZ53" s="59"/>
      <c r="ARA53" s="56"/>
      <c r="ARB53" s="54"/>
      <c r="ARC53" s="52"/>
      <c r="ARD53" s="59"/>
      <c r="ARE53" s="56"/>
      <c r="ARF53" s="54"/>
      <c r="ARG53" s="52"/>
      <c r="ARH53" s="59"/>
      <c r="ARI53" s="56"/>
      <c r="ARJ53" s="54"/>
      <c r="ARK53" s="52"/>
      <c r="ARL53" s="59"/>
      <c r="ARM53" s="56"/>
      <c r="ARN53" s="54"/>
      <c r="ARO53" s="52"/>
      <c r="ARP53" s="59"/>
      <c r="ARQ53" s="56"/>
      <c r="ARR53" s="54"/>
      <c r="ARS53" s="52"/>
      <c r="ART53" s="59"/>
      <c r="ARU53" s="56"/>
      <c r="ARV53" s="54"/>
      <c r="ARW53" s="52"/>
      <c r="ARX53" s="59"/>
      <c r="ARY53" s="56"/>
      <c r="ARZ53" s="54"/>
      <c r="ASA53" s="52"/>
      <c r="ASB53" s="59"/>
      <c r="ASC53" s="56"/>
      <c r="ASD53" s="54"/>
      <c r="ASE53" s="52"/>
      <c r="ASF53" s="59"/>
      <c r="ASG53" s="56"/>
      <c r="ASH53" s="54"/>
      <c r="ASI53" s="52"/>
      <c r="ASJ53" s="59"/>
      <c r="ASK53" s="56"/>
      <c r="ASL53" s="54"/>
      <c r="ASM53" s="52"/>
      <c r="ASN53" s="59"/>
      <c r="ASO53" s="56"/>
      <c r="ASP53" s="54"/>
      <c r="ASQ53" s="52"/>
      <c r="ASR53" s="59"/>
      <c r="ASS53" s="56"/>
      <c r="AST53" s="54"/>
      <c r="ASU53" s="52"/>
      <c r="ASV53" s="59"/>
      <c r="ASW53" s="56"/>
      <c r="ASX53" s="54"/>
      <c r="ASY53" s="52"/>
      <c r="ASZ53" s="59"/>
      <c r="ATA53" s="56"/>
      <c r="ATB53" s="54"/>
      <c r="ATC53" s="52"/>
      <c r="ATD53" s="59"/>
      <c r="ATE53" s="56"/>
      <c r="ATF53" s="54"/>
      <c r="ATG53" s="52"/>
      <c r="ATH53" s="59"/>
      <c r="ATI53" s="56"/>
      <c r="ATJ53" s="54"/>
      <c r="ATK53" s="52"/>
      <c r="ATL53" s="59"/>
      <c r="ATM53" s="56"/>
      <c r="ATN53" s="54"/>
      <c r="ATO53" s="52"/>
      <c r="ATP53" s="59"/>
      <c r="ATQ53" s="56"/>
      <c r="ATR53" s="54"/>
      <c r="ATS53" s="52"/>
      <c r="ATT53" s="59"/>
      <c r="ATU53" s="56"/>
      <c r="ATV53" s="54"/>
      <c r="ATW53" s="52"/>
      <c r="ATX53" s="59"/>
      <c r="ATY53" s="56"/>
      <c r="ATZ53" s="54"/>
      <c r="AUA53" s="52"/>
      <c r="AUB53" s="59"/>
      <c r="AUC53" s="56"/>
      <c r="AUD53" s="54"/>
      <c r="AUE53" s="52"/>
      <c r="AUF53" s="59"/>
      <c r="AUG53" s="56"/>
      <c r="AUH53" s="54"/>
      <c r="AUI53" s="52"/>
      <c r="AUJ53" s="59"/>
      <c r="AUK53" s="56"/>
      <c r="AUL53" s="54"/>
      <c r="AUM53" s="52"/>
      <c r="AUN53" s="59"/>
      <c r="AUO53" s="56"/>
      <c r="AUP53" s="54"/>
      <c r="AUQ53" s="52"/>
      <c r="AUR53" s="59"/>
      <c r="AUS53" s="56"/>
      <c r="AUT53" s="54"/>
      <c r="AUU53" s="52"/>
      <c r="AUV53" s="59"/>
      <c r="AUW53" s="56"/>
      <c r="AUX53" s="54"/>
      <c r="AUY53" s="52"/>
      <c r="AUZ53" s="59"/>
      <c r="AVA53" s="56"/>
      <c r="AVB53" s="54"/>
      <c r="AVC53" s="52"/>
      <c r="AVD53" s="59"/>
      <c r="AVE53" s="56"/>
      <c r="AVF53" s="54"/>
      <c r="AVG53" s="52"/>
      <c r="AVH53" s="59"/>
      <c r="AVI53" s="56"/>
      <c r="AVJ53" s="54"/>
      <c r="AVK53" s="52"/>
      <c r="AVL53" s="59"/>
      <c r="AVM53" s="56"/>
      <c r="AVN53" s="54"/>
      <c r="AVO53" s="52"/>
      <c r="AVP53" s="59"/>
      <c r="AVQ53" s="56"/>
      <c r="AVR53" s="54"/>
      <c r="AVS53" s="52"/>
      <c r="AVT53" s="59"/>
      <c r="AVU53" s="56"/>
      <c r="AVV53" s="54"/>
      <c r="AVW53" s="52"/>
      <c r="AVX53" s="59"/>
      <c r="AVY53" s="56"/>
      <c r="AVZ53" s="54"/>
      <c r="AWA53" s="52"/>
      <c r="AWB53" s="59"/>
      <c r="AWC53" s="56"/>
      <c r="AWD53" s="54"/>
      <c r="AWE53" s="52"/>
      <c r="AWF53" s="59"/>
      <c r="AWG53" s="56"/>
      <c r="AWH53" s="54"/>
      <c r="AWI53" s="52"/>
      <c r="AWJ53" s="59"/>
      <c r="AWK53" s="56"/>
      <c r="AWL53" s="54"/>
      <c r="AWM53" s="52"/>
      <c r="AWN53" s="59"/>
      <c r="AWO53" s="56"/>
      <c r="AWP53" s="54"/>
      <c r="AWQ53" s="52"/>
      <c r="AWR53" s="59"/>
      <c r="AWS53" s="56"/>
      <c r="AWT53" s="54"/>
      <c r="AWU53" s="52"/>
      <c r="AWV53" s="59"/>
      <c r="AWW53" s="56"/>
      <c r="AWX53" s="54"/>
      <c r="AWY53" s="52"/>
      <c r="AWZ53" s="59"/>
      <c r="AXA53" s="56"/>
      <c r="AXB53" s="54"/>
      <c r="AXC53" s="52"/>
      <c r="AXD53" s="59"/>
      <c r="AXE53" s="56"/>
      <c r="AXF53" s="54"/>
      <c r="AXG53" s="52"/>
      <c r="AXH53" s="59"/>
      <c r="AXI53" s="56"/>
      <c r="AXJ53" s="54"/>
      <c r="AXK53" s="52"/>
      <c r="AXL53" s="59"/>
      <c r="AXM53" s="56"/>
      <c r="AXN53" s="54"/>
      <c r="AXO53" s="52"/>
      <c r="AXP53" s="59"/>
      <c r="AXQ53" s="56"/>
      <c r="AXR53" s="54"/>
      <c r="AXS53" s="52"/>
      <c r="AXT53" s="59"/>
      <c r="AXU53" s="56"/>
      <c r="AXV53" s="54"/>
      <c r="AXW53" s="52"/>
      <c r="AXX53" s="59"/>
      <c r="AXY53" s="56"/>
      <c r="AXZ53" s="54"/>
      <c r="AYA53" s="52"/>
      <c r="AYB53" s="59"/>
      <c r="AYC53" s="56"/>
      <c r="AYD53" s="54"/>
      <c r="AYE53" s="52"/>
      <c r="AYF53" s="59"/>
      <c r="AYG53" s="56"/>
      <c r="AYH53" s="54"/>
      <c r="AYI53" s="52"/>
      <c r="AYJ53" s="59"/>
      <c r="AYK53" s="56"/>
      <c r="AYL53" s="54"/>
      <c r="AYM53" s="52"/>
      <c r="AYN53" s="59"/>
      <c r="AYO53" s="56"/>
      <c r="AYP53" s="54"/>
      <c r="AYQ53" s="52"/>
      <c r="AYR53" s="59"/>
      <c r="AYS53" s="56"/>
      <c r="AYT53" s="54"/>
      <c r="AYU53" s="52"/>
      <c r="AYV53" s="59"/>
      <c r="AYW53" s="56"/>
      <c r="AYX53" s="54"/>
      <c r="AYY53" s="52"/>
      <c r="AYZ53" s="59"/>
      <c r="AZA53" s="56"/>
      <c r="AZB53" s="54"/>
      <c r="AZC53" s="52"/>
      <c r="AZD53" s="59"/>
      <c r="AZE53" s="56"/>
      <c r="AZF53" s="54"/>
      <c r="AZG53" s="52"/>
      <c r="AZH53" s="59"/>
      <c r="AZI53" s="56"/>
      <c r="AZJ53" s="54"/>
      <c r="AZK53" s="52"/>
      <c r="AZL53" s="59"/>
      <c r="AZM53" s="56"/>
      <c r="AZN53" s="54"/>
      <c r="AZO53" s="52"/>
      <c r="AZP53" s="59"/>
      <c r="AZQ53" s="56"/>
      <c r="AZR53" s="54"/>
      <c r="AZS53" s="52"/>
      <c r="AZT53" s="59"/>
      <c r="AZU53" s="56"/>
      <c r="AZV53" s="54"/>
      <c r="AZW53" s="52"/>
      <c r="AZX53" s="59"/>
      <c r="AZY53" s="56"/>
      <c r="AZZ53" s="54"/>
      <c r="BAA53" s="52"/>
      <c r="BAB53" s="59"/>
      <c r="BAC53" s="56"/>
      <c r="BAD53" s="54"/>
      <c r="BAE53" s="52"/>
      <c r="BAF53" s="59"/>
      <c r="BAG53" s="56"/>
      <c r="BAH53" s="54"/>
      <c r="BAI53" s="52"/>
      <c r="BAJ53" s="59"/>
      <c r="BAK53" s="56"/>
      <c r="BAL53" s="54"/>
      <c r="BAM53" s="52"/>
      <c r="BAN53" s="59"/>
      <c r="BAO53" s="56"/>
      <c r="BAP53" s="54"/>
      <c r="BAQ53" s="52"/>
      <c r="BAR53" s="59"/>
      <c r="BAS53" s="56"/>
      <c r="BAT53" s="54"/>
      <c r="BAU53" s="52"/>
      <c r="BAV53" s="59"/>
      <c r="BAW53" s="56"/>
      <c r="BAX53" s="54"/>
      <c r="BAY53" s="52"/>
      <c r="BAZ53" s="59"/>
      <c r="BBA53" s="56"/>
      <c r="BBB53" s="54"/>
      <c r="BBC53" s="52"/>
      <c r="BBD53" s="59"/>
      <c r="BBE53" s="56"/>
      <c r="BBF53" s="54"/>
      <c r="BBG53" s="52"/>
      <c r="BBH53" s="59"/>
      <c r="BBI53" s="56"/>
      <c r="BBJ53" s="54"/>
      <c r="BBK53" s="52"/>
      <c r="BBL53" s="59"/>
      <c r="BBM53" s="56"/>
      <c r="BBN53" s="54"/>
      <c r="BBO53" s="52"/>
      <c r="BBP53" s="59"/>
      <c r="BBQ53" s="56"/>
      <c r="BBR53" s="54"/>
      <c r="BBS53" s="52"/>
      <c r="BBT53" s="59"/>
      <c r="BBU53" s="56"/>
      <c r="BBV53" s="54"/>
      <c r="BBW53" s="52"/>
      <c r="BBX53" s="59"/>
      <c r="BBY53" s="56"/>
      <c r="BBZ53" s="54"/>
      <c r="BCA53" s="52"/>
      <c r="BCB53" s="59"/>
      <c r="BCC53" s="56"/>
      <c r="BCD53" s="54"/>
      <c r="BCE53" s="52"/>
      <c r="BCF53" s="59"/>
      <c r="BCG53" s="56"/>
      <c r="BCH53" s="54"/>
      <c r="BCI53" s="52"/>
      <c r="BCJ53" s="59"/>
      <c r="BCK53" s="56"/>
      <c r="BCL53" s="54"/>
      <c r="BCM53" s="52"/>
      <c r="BCN53" s="59"/>
      <c r="BCO53" s="56"/>
      <c r="BCP53" s="54"/>
      <c r="BCQ53" s="52"/>
      <c r="BCR53" s="59"/>
      <c r="BCS53" s="56"/>
      <c r="BCT53" s="54"/>
      <c r="BCU53" s="52"/>
      <c r="BCV53" s="59"/>
      <c r="BCW53" s="56"/>
      <c r="BCX53" s="54"/>
      <c r="BCY53" s="52"/>
      <c r="BCZ53" s="59"/>
      <c r="BDA53" s="56"/>
      <c r="BDB53" s="54"/>
      <c r="BDC53" s="52"/>
      <c r="BDD53" s="59"/>
      <c r="BDE53" s="56"/>
      <c r="BDF53" s="54"/>
      <c r="BDG53" s="52"/>
      <c r="BDH53" s="59"/>
      <c r="BDI53" s="56"/>
      <c r="BDJ53" s="54"/>
      <c r="BDK53" s="52"/>
      <c r="BDL53" s="59"/>
      <c r="BDM53" s="56"/>
      <c r="BDN53" s="54"/>
      <c r="BDO53" s="52"/>
      <c r="BDP53" s="59"/>
      <c r="BDQ53" s="56"/>
      <c r="BDR53" s="54"/>
      <c r="BDS53" s="52"/>
      <c r="BDT53" s="59"/>
      <c r="BDU53" s="56"/>
      <c r="BDV53" s="54"/>
      <c r="BDW53" s="52"/>
      <c r="BDX53" s="59"/>
      <c r="BDY53" s="56"/>
      <c r="BDZ53" s="54"/>
      <c r="BEA53" s="52"/>
      <c r="BEB53" s="59"/>
      <c r="BEC53" s="56"/>
      <c r="BED53" s="54"/>
      <c r="BEE53" s="52"/>
      <c r="BEF53" s="59"/>
      <c r="BEG53" s="56"/>
      <c r="BEH53" s="54"/>
      <c r="BEI53" s="52"/>
      <c r="BEJ53" s="59"/>
      <c r="BEK53" s="56"/>
      <c r="BEL53" s="54"/>
      <c r="BEM53" s="52"/>
      <c r="BEN53" s="59"/>
      <c r="BEO53" s="56"/>
      <c r="BEP53" s="54"/>
      <c r="BEQ53" s="52"/>
      <c r="BER53" s="59"/>
      <c r="BES53" s="56"/>
      <c r="BET53" s="54"/>
      <c r="BEU53" s="52"/>
      <c r="BEV53" s="59"/>
      <c r="BEW53" s="56"/>
      <c r="BEX53" s="54"/>
      <c r="BEY53" s="52"/>
      <c r="BEZ53" s="59"/>
      <c r="BFA53" s="56"/>
      <c r="BFB53" s="54"/>
      <c r="BFC53" s="52"/>
      <c r="BFD53" s="59"/>
      <c r="BFE53" s="56"/>
      <c r="BFF53" s="54"/>
      <c r="BFG53" s="52"/>
      <c r="BFH53" s="59"/>
      <c r="BFI53" s="56"/>
      <c r="BFJ53" s="54"/>
      <c r="BFK53" s="52"/>
      <c r="BFL53" s="59"/>
      <c r="BFM53" s="56"/>
      <c r="BFN53" s="54"/>
      <c r="BFO53" s="52"/>
      <c r="BFP53" s="59"/>
      <c r="BFQ53" s="56"/>
      <c r="BFR53" s="54"/>
      <c r="BFS53" s="52"/>
      <c r="BFT53" s="59"/>
      <c r="BFU53" s="56"/>
      <c r="BFV53" s="54"/>
      <c r="BFW53" s="52"/>
      <c r="BFX53" s="59"/>
      <c r="BFY53" s="56"/>
      <c r="BFZ53" s="54"/>
      <c r="BGA53" s="52"/>
      <c r="BGB53" s="59"/>
      <c r="BGC53" s="56"/>
      <c r="BGD53" s="54"/>
      <c r="BGE53" s="52"/>
      <c r="BGF53" s="59"/>
      <c r="BGG53" s="56"/>
      <c r="BGH53" s="54"/>
      <c r="BGI53" s="52"/>
      <c r="BGJ53" s="59"/>
      <c r="BGK53" s="56"/>
      <c r="BGL53" s="54"/>
      <c r="BGM53" s="52"/>
      <c r="BGN53" s="59"/>
      <c r="BGO53" s="56"/>
      <c r="BGP53" s="54"/>
      <c r="BGQ53" s="52"/>
      <c r="BGR53" s="59"/>
      <c r="BGS53" s="56"/>
      <c r="BGT53" s="54"/>
      <c r="BGU53" s="52"/>
      <c r="BGV53" s="59"/>
      <c r="BGW53" s="56"/>
      <c r="BGX53" s="54"/>
      <c r="BGY53" s="52"/>
      <c r="BGZ53" s="59"/>
      <c r="BHA53" s="56"/>
      <c r="BHB53" s="54"/>
      <c r="BHC53" s="52"/>
      <c r="BHD53" s="59"/>
      <c r="BHE53" s="56"/>
      <c r="BHF53" s="54"/>
      <c r="BHG53" s="52"/>
      <c r="BHH53" s="59"/>
      <c r="BHI53" s="56"/>
      <c r="BHJ53" s="54"/>
      <c r="BHK53" s="52"/>
      <c r="BHL53" s="59"/>
      <c r="BHM53" s="56"/>
      <c r="BHN53" s="54"/>
      <c r="BHO53" s="52"/>
      <c r="BHP53" s="59"/>
      <c r="BHQ53" s="56"/>
      <c r="BHR53" s="54"/>
      <c r="BHS53" s="52"/>
      <c r="BHT53" s="59"/>
      <c r="BHU53" s="56"/>
      <c r="BHV53" s="54"/>
      <c r="BHW53" s="52"/>
      <c r="BHX53" s="59"/>
      <c r="BHY53" s="56"/>
      <c r="BHZ53" s="54"/>
      <c r="BIA53" s="52"/>
      <c r="BIB53" s="59"/>
      <c r="BIC53" s="56"/>
      <c r="BID53" s="54"/>
      <c r="BIE53" s="52"/>
      <c r="BIF53" s="59"/>
      <c r="BIG53" s="56"/>
      <c r="BIH53" s="54"/>
      <c r="BII53" s="52"/>
      <c r="BIJ53" s="59"/>
      <c r="BIK53" s="56"/>
      <c r="BIL53" s="54"/>
      <c r="BIM53" s="52"/>
      <c r="BIN53" s="59"/>
      <c r="BIO53" s="56"/>
      <c r="BIP53" s="54"/>
      <c r="BIQ53" s="52"/>
      <c r="BIR53" s="59"/>
      <c r="BIS53" s="56"/>
      <c r="BIT53" s="54"/>
      <c r="BIU53" s="52"/>
      <c r="BIV53" s="59"/>
      <c r="BIW53" s="56"/>
      <c r="BIX53" s="54"/>
      <c r="BIY53" s="52"/>
      <c r="BIZ53" s="59"/>
      <c r="BJA53" s="56"/>
      <c r="BJB53" s="54"/>
      <c r="BJC53" s="52"/>
      <c r="BJD53" s="59"/>
      <c r="BJE53" s="56"/>
      <c r="BJF53" s="54"/>
      <c r="BJG53" s="52"/>
      <c r="BJH53" s="59"/>
      <c r="BJI53" s="56"/>
      <c r="BJJ53" s="54"/>
      <c r="BJK53" s="52"/>
      <c r="BJL53" s="59"/>
      <c r="BJM53" s="56"/>
      <c r="BJN53" s="54"/>
      <c r="BJO53" s="52"/>
      <c r="BJP53" s="59"/>
      <c r="BJQ53" s="56"/>
      <c r="BJR53" s="54"/>
      <c r="BJS53" s="52"/>
      <c r="BJT53" s="59"/>
      <c r="BJU53" s="56"/>
      <c r="BJV53" s="54"/>
      <c r="BJW53" s="52"/>
      <c r="BJX53" s="59"/>
      <c r="BJY53" s="56"/>
      <c r="BJZ53" s="54"/>
      <c r="BKA53" s="52"/>
      <c r="BKB53" s="59"/>
      <c r="BKC53" s="56"/>
      <c r="BKD53" s="54"/>
      <c r="BKE53" s="52"/>
      <c r="BKF53" s="59"/>
      <c r="BKG53" s="56"/>
      <c r="BKH53" s="54"/>
      <c r="BKI53" s="52"/>
      <c r="BKJ53" s="59"/>
      <c r="BKK53" s="56"/>
      <c r="BKL53" s="54"/>
      <c r="BKM53" s="52"/>
      <c r="BKN53" s="59"/>
      <c r="BKO53" s="56"/>
      <c r="BKP53" s="54"/>
      <c r="BKQ53" s="52"/>
      <c r="BKR53" s="59"/>
      <c r="BKS53" s="56"/>
      <c r="BKT53" s="54"/>
      <c r="BKU53" s="52"/>
      <c r="BKV53" s="59"/>
      <c r="BKW53" s="56"/>
      <c r="BKX53" s="54"/>
      <c r="BKY53" s="52"/>
      <c r="BKZ53" s="59"/>
      <c r="BLA53" s="56"/>
      <c r="BLB53" s="54"/>
      <c r="BLC53" s="52"/>
      <c r="BLD53" s="59"/>
      <c r="BLE53" s="56"/>
      <c r="BLF53" s="54"/>
      <c r="BLG53" s="52"/>
      <c r="BLH53" s="59"/>
      <c r="BLI53" s="56"/>
      <c r="BLJ53" s="54"/>
      <c r="BLK53" s="52"/>
      <c r="BLL53" s="59"/>
      <c r="BLM53" s="56"/>
      <c r="BLN53" s="54"/>
      <c r="BLO53" s="52"/>
      <c r="BLP53" s="59"/>
      <c r="BLQ53" s="56"/>
      <c r="BLR53" s="54"/>
      <c r="BLS53" s="52"/>
      <c r="BLT53" s="59"/>
      <c r="BLU53" s="56"/>
      <c r="BLV53" s="54"/>
      <c r="BLW53" s="52"/>
      <c r="BLX53" s="59"/>
      <c r="BLY53" s="56"/>
      <c r="BLZ53" s="54"/>
      <c r="BMA53" s="52"/>
      <c r="BMB53" s="59"/>
      <c r="BMC53" s="56"/>
      <c r="BMD53" s="54"/>
      <c r="BME53" s="52"/>
      <c r="BMF53" s="59"/>
      <c r="BMG53" s="56"/>
      <c r="BMH53" s="54"/>
      <c r="BMI53" s="52"/>
      <c r="BMJ53" s="59"/>
      <c r="BMK53" s="56"/>
      <c r="BML53" s="54"/>
      <c r="BMM53" s="52"/>
      <c r="BMN53" s="59"/>
      <c r="BMO53" s="56"/>
      <c r="BMP53" s="54"/>
      <c r="BMQ53" s="52"/>
      <c r="BMR53" s="59"/>
      <c r="BMS53" s="56"/>
      <c r="BMT53" s="54"/>
      <c r="BMU53" s="52"/>
      <c r="BMV53" s="59"/>
      <c r="BMW53" s="56"/>
      <c r="BMX53" s="54"/>
      <c r="BMY53" s="52"/>
      <c r="BMZ53" s="59"/>
      <c r="BNA53" s="56"/>
      <c r="BNB53" s="54"/>
      <c r="BNC53" s="52"/>
      <c r="BND53" s="59"/>
      <c r="BNE53" s="56"/>
      <c r="BNF53" s="54"/>
      <c r="BNG53" s="52"/>
      <c r="BNH53" s="59"/>
      <c r="BNI53" s="56"/>
      <c r="BNJ53" s="54"/>
      <c r="BNK53" s="52"/>
      <c r="BNL53" s="59"/>
      <c r="BNM53" s="56"/>
      <c r="BNN53" s="54"/>
      <c r="BNO53" s="52"/>
      <c r="BNP53" s="59"/>
      <c r="BNQ53" s="56"/>
      <c r="BNR53" s="54"/>
      <c r="BNS53" s="52"/>
      <c r="BNT53" s="59"/>
      <c r="BNU53" s="56"/>
      <c r="BNV53" s="54"/>
      <c r="BNW53" s="52"/>
      <c r="BNX53" s="59"/>
      <c r="BNY53" s="56"/>
      <c r="BNZ53" s="54"/>
      <c r="BOA53" s="52"/>
      <c r="BOB53" s="59"/>
      <c r="BOC53" s="56"/>
      <c r="BOD53" s="54"/>
      <c r="BOE53" s="52"/>
      <c r="BOF53" s="59"/>
      <c r="BOG53" s="56"/>
      <c r="BOH53" s="54"/>
      <c r="BOI53" s="52"/>
      <c r="BOJ53" s="59"/>
      <c r="BOK53" s="56"/>
      <c r="BOL53" s="54"/>
      <c r="BOM53" s="52"/>
      <c r="BON53" s="59"/>
      <c r="BOO53" s="56"/>
      <c r="BOP53" s="54"/>
      <c r="BOQ53" s="52"/>
      <c r="BOR53" s="59"/>
      <c r="BOS53" s="56"/>
      <c r="BOT53" s="54"/>
      <c r="BOU53" s="52"/>
      <c r="BOV53" s="59"/>
      <c r="BOW53" s="56"/>
      <c r="BOX53" s="54"/>
      <c r="BOY53" s="52"/>
      <c r="BOZ53" s="59"/>
      <c r="BPA53" s="56"/>
      <c r="BPB53" s="54"/>
      <c r="BPC53" s="52"/>
      <c r="BPD53" s="59"/>
      <c r="BPE53" s="56"/>
      <c r="BPF53" s="54"/>
      <c r="BPG53" s="52"/>
      <c r="BPH53" s="59"/>
      <c r="BPI53" s="56"/>
      <c r="BPJ53" s="54"/>
      <c r="BPK53" s="52"/>
      <c r="BPL53" s="59"/>
      <c r="BPM53" s="56"/>
      <c r="BPN53" s="54"/>
      <c r="BPO53" s="52"/>
      <c r="BPP53" s="59"/>
      <c r="BPQ53" s="56"/>
      <c r="BPR53" s="54"/>
      <c r="BPS53" s="52"/>
      <c r="BPT53" s="59"/>
      <c r="BPU53" s="56"/>
      <c r="BPV53" s="54"/>
      <c r="BPW53" s="52"/>
      <c r="BPX53" s="59"/>
      <c r="BPY53" s="56"/>
      <c r="BPZ53" s="54"/>
      <c r="BQA53" s="52"/>
      <c r="BQB53" s="59"/>
      <c r="BQC53" s="56"/>
      <c r="BQD53" s="54"/>
      <c r="BQE53" s="52"/>
      <c r="BQF53" s="59"/>
      <c r="BQG53" s="56"/>
      <c r="BQH53" s="54"/>
      <c r="BQI53" s="52"/>
      <c r="BQJ53" s="59"/>
      <c r="BQK53" s="56"/>
      <c r="BQL53" s="54"/>
      <c r="BQM53" s="52"/>
      <c r="BQN53" s="59"/>
      <c r="BQO53" s="56"/>
      <c r="BQP53" s="54"/>
      <c r="BQQ53" s="52"/>
      <c r="BQR53" s="59"/>
      <c r="BQS53" s="56"/>
      <c r="BQT53" s="54"/>
      <c r="BQU53" s="52"/>
      <c r="BQV53" s="59"/>
      <c r="BQW53" s="56"/>
      <c r="BQX53" s="54"/>
      <c r="BQY53" s="52"/>
      <c r="BQZ53" s="59"/>
      <c r="BRA53" s="56"/>
      <c r="BRB53" s="54"/>
      <c r="BRC53" s="52"/>
      <c r="BRD53" s="59"/>
      <c r="BRE53" s="56"/>
      <c r="BRF53" s="54"/>
      <c r="BRG53" s="52"/>
      <c r="BRH53" s="59"/>
      <c r="BRI53" s="56"/>
      <c r="BRJ53" s="54"/>
      <c r="BRK53" s="52"/>
      <c r="BRL53" s="59"/>
      <c r="BRM53" s="56"/>
      <c r="BRN53" s="54"/>
      <c r="BRO53" s="52"/>
      <c r="BRP53" s="59"/>
      <c r="BRQ53" s="56"/>
      <c r="BRR53" s="54"/>
      <c r="BRS53" s="52"/>
      <c r="BRT53" s="59"/>
      <c r="BRU53" s="56"/>
      <c r="BRV53" s="54"/>
      <c r="BRW53" s="52"/>
      <c r="BRX53" s="59"/>
      <c r="BRY53" s="56"/>
      <c r="BRZ53" s="54"/>
      <c r="BSA53" s="52"/>
      <c r="BSB53" s="59"/>
      <c r="BSC53" s="56"/>
      <c r="BSD53" s="54"/>
      <c r="BSE53" s="52"/>
      <c r="BSF53" s="59"/>
      <c r="BSG53" s="56"/>
      <c r="BSH53" s="54"/>
      <c r="BSI53" s="52"/>
      <c r="BSJ53" s="59"/>
      <c r="BSK53" s="56"/>
      <c r="BSL53" s="54"/>
      <c r="BSM53" s="52"/>
      <c r="BSN53" s="59"/>
      <c r="BSO53" s="56"/>
      <c r="BSP53" s="54"/>
      <c r="BSQ53" s="52"/>
      <c r="BSR53" s="59"/>
      <c r="BSS53" s="56"/>
      <c r="BST53" s="54"/>
      <c r="BSU53" s="52"/>
      <c r="BSV53" s="59"/>
      <c r="BSW53" s="56"/>
      <c r="BSX53" s="54"/>
      <c r="BSY53" s="52"/>
      <c r="BSZ53" s="59"/>
      <c r="BTA53" s="56"/>
      <c r="BTB53" s="54"/>
      <c r="BTC53" s="52"/>
      <c r="BTD53" s="59"/>
      <c r="BTE53" s="56"/>
      <c r="BTF53" s="54"/>
      <c r="BTG53" s="52"/>
      <c r="BTH53" s="59"/>
      <c r="BTI53" s="56"/>
      <c r="BTJ53" s="54"/>
      <c r="BTK53" s="52"/>
      <c r="BTL53" s="59"/>
      <c r="BTM53" s="56"/>
      <c r="BTN53" s="54"/>
      <c r="BTO53" s="52"/>
      <c r="BTP53" s="59"/>
      <c r="BTQ53" s="56"/>
      <c r="BTR53" s="54"/>
      <c r="BTS53" s="52"/>
      <c r="BTT53" s="59"/>
      <c r="BTU53" s="56"/>
      <c r="BTV53" s="54"/>
      <c r="BTW53" s="52"/>
      <c r="BTX53" s="59"/>
      <c r="BTY53" s="56"/>
      <c r="BTZ53" s="54"/>
      <c r="BUA53" s="52"/>
      <c r="BUB53" s="59"/>
      <c r="BUC53" s="56"/>
      <c r="BUD53" s="54"/>
      <c r="BUE53" s="52"/>
      <c r="BUF53" s="59"/>
      <c r="BUG53" s="56"/>
      <c r="BUH53" s="54"/>
      <c r="BUI53" s="52"/>
      <c r="BUJ53" s="59"/>
      <c r="BUK53" s="56"/>
      <c r="BUL53" s="54"/>
      <c r="BUM53" s="52"/>
      <c r="BUN53" s="59"/>
      <c r="BUO53" s="56"/>
      <c r="BUP53" s="54"/>
      <c r="BUQ53" s="52"/>
      <c r="BUR53" s="59"/>
      <c r="BUS53" s="56"/>
      <c r="BUT53" s="54"/>
      <c r="BUU53" s="52"/>
      <c r="BUV53" s="59"/>
      <c r="BUW53" s="56"/>
      <c r="BUX53" s="54"/>
      <c r="BUY53" s="52"/>
      <c r="BUZ53" s="59"/>
      <c r="BVA53" s="56"/>
      <c r="BVB53" s="54"/>
      <c r="BVC53" s="52"/>
      <c r="BVD53" s="59"/>
      <c r="BVE53" s="56"/>
      <c r="BVF53" s="54"/>
      <c r="BVG53" s="52"/>
      <c r="BVH53" s="59"/>
      <c r="BVI53" s="56"/>
      <c r="BVJ53" s="54"/>
      <c r="BVK53" s="52"/>
      <c r="BVL53" s="59"/>
      <c r="BVM53" s="56"/>
      <c r="BVN53" s="54"/>
      <c r="BVO53" s="52"/>
      <c r="BVP53" s="59"/>
      <c r="BVQ53" s="56"/>
      <c r="BVR53" s="54"/>
      <c r="BVS53" s="52"/>
      <c r="BVT53" s="59"/>
      <c r="BVU53" s="56"/>
      <c r="BVV53" s="54"/>
      <c r="BVW53" s="52"/>
      <c r="BVX53" s="59"/>
      <c r="BVY53" s="56"/>
      <c r="BVZ53" s="54"/>
      <c r="BWA53" s="52"/>
      <c r="BWB53" s="59"/>
      <c r="BWC53" s="56"/>
      <c r="BWD53" s="54"/>
      <c r="BWE53" s="52"/>
      <c r="BWF53" s="59"/>
      <c r="BWG53" s="56"/>
      <c r="BWH53" s="54"/>
      <c r="BWI53" s="52"/>
      <c r="BWJ53" s="59"/>
      <c r="BWK53" s="56"/>
      <c r="BWL53" s="54"/>
      <c r="BWM53" s="52"/>
      <c r="BWN53" s="59"/>
      <c r="BWO53" s="56"/>
      <c r="BWP53" s="54"/>
      <c r="BWQ53" s="52"/>
      <c r="BWR53" s="59"/>
      <c r="BWS53" s="56"/>
      <c r="BWT53" s="54"/>
      <c r="BWU53" s="52"/>
      <c r="BWV53" s="59"/>
      <c r="BWW53" s="56"/>
      <c r="BWX53" s="54"/>
      <c r="BWY53" s="52"/>
      <c r="BWZ53" s="59"/>
      <c r="BXA53" s="56"/>
      <c r="BXB53" s="54"/>
      <c r="BXC53" s="52"/>
      <c r="BXD53" s="59"/>
      <c r="BXE53" s="56"/>
      <c r="BXF53" s="54"/>
      <c r="BXG53" s="52"/>
      <c r="BXH53" s="59"/>
      <c r="BXI53" s="56"/>
      <c r="BXJ53" s="54"/>
      <c r="BXK53" s="52"/>
      <c r="BXL53" s="59"/>
      <c r="BXM53" s="56"/>
      <c r="BXN53" s="54"/>
      <c r="BXO53" s="52"/>
      <c r="BXP53" s="59"/>
      <c r="BXQ53" s="56"/>
      <c r="BXR53" s="54"/>
      <c r="BXS53" s="52"/>
      <c r="BXT53" s="59"/>
      <c r="BXU53" s="56"/>
      <c r="BXV53" s="54"/>
      <c r="BXW53" s="52"/>
      <c r="BXX53" s="59"/>
      <c r="BXY53" s="56"/>
      <c r="BXZ53" s="54"/>
      <c r="BYA53" s="52"/>
      <c r="BYB53" s="59"/>
      <c r="BYC53" s="56"/>
      <c r="BYD53" s="54"/>
      <c r="BYE53" s="52"/>
      <c r="BYF53" s="59"/>
      <c r="BYG53" s="56"/>
      <c r="BYH53" s="54"/>
      <c r="BYI53" s="52"/>
      <c r="BYJ53" s="59"/>
      <c r="BYK53" s="56"/>
      <c r="BYL53" s="54"/>
      <c r="BYM53" s="52"/>
      <c r="BYN53" s="59"/>
      <c r="BYO53" s="56"/>
      <c r="BYP53" s="54"/>
      <c r="BYQ53" s="52"/>
      <c r="BYR53" s="59"/>
      <c r="BYS53" s="56"/>
      <c r="BYT53" s="54"/>
      <c r="BYU53" s="52"/>
      <c r="BYV53" s="59"/>
      <c r="BYW53" s="56"/>
      <c r="BYX53" s="54"/>
      <c r="BYY53" s="52"/>
      <c r="BYZ53" s="59"/>
      <c r="BZA53" s="56"/>
      <c r="BZB53" s="54"/>
      <c r="BZC53" s="52"/>
      <c r="BZD53" s="59"/>
      <c r="BZE53" s="56"/>
      <c r="BZF53" s="54"/>
      <c r="BZG53" s="52"/>
      <c r="BZH53" s="59"/>
      <c r="BZI53" s="56"/>
      <c r="BZJ53" s="54"/>
      <c r="BZK53" s="52"/>
      <c r="BZL53" s="59"/>
      <c r="BZM53" s="56"/>
      <c r="BZN53" s="54"/>
      <c r="BZO53" s="52"/>
      <c r="BZP53" s="59"/>
      <c r="BZQ53" s="56"/>
      <c r="BZR53" s="54"/>
      <c r="BZS53" s="52"/>
      <c r="BZT53" s="59"/>
      <c r="BZU53" s="56"/>
      <c r="BZV53" s="54"/>
      <c r="BZW53" s="52"/>
      <c r="BZX53" s="59"/>
      <c r="BZY53" s="56"/>
      <c r="BZZ53" s="54"/>
      <c r="CAA53" s="52"/>
      <c r="CAB53" s="59"/>
      <c r="CAC53" s="56"/>
      <c r="CAD53" s="54"/>
      <c r="CAE53" s="52"/>
      <c r="CAF53" s="59"/>
      <c r="CAG53" s="56"/>
      <c r="CAH53" s="54"/>
      <c r="CAI53" s="52"/>
      <c r="CAJ53" s="59"/>
      <c r="CAK53" s="56"/>
      <c r="CAL53" s="54"/>
      <c r="CAM53" s="52"/>
      <c r="CAN53" s="59"/>
      <c r="CAO53" s="56"/>
      <c r="CAP53" s="54"/>
      <c r="CAQ53" s="52"/>
      <c r="CAR53" s="59"/>
      <c r="CAS53" s="56"/>
      <c r="CAT53" s="54"/>
      <c r="CAU53" s="52"/>
      <c r="CAV53" s="59"/>
      <c r="CAW53" s="56"/>
      <c r="CAX53" s="54"/>
      <c r="CAY53" s="52"/>
      <c r="CAZ53" s="59"/>
      <c r="CBA53" s="56"/>
      <c r="CBB53" s="54"/>
      <c r="CBC53" s="52"/>
      <c r="CBD53" s="59"/>
      <c r="CBE53" s="56"/>
      <c r="CBF53" s="54"/>
      <c r="CBG53" s="52"/>
      <c r="CBH53" s="59"/>
      <c r="CBI53" s="56"/>
      <c r="CBJ53" s="54"/>
      <c r="CBK53" s="52"/>
      <c r="CBL53" s="59"/>
      <c r="CBM53" s="56"/>
      <c r="CBN53" s="54"/>
      <c r="CBO53" s="52"/>
      <c r="CBP53" s="59"/>
      <c r="CBQ53" s="56"/>
      <c r="CBR53" s="54"/>
      <c r="CBS53" s="52"/>
      <c r="CBT53" s="59"/>
      <c r="CBU53" s="56"/>
      <c r="CBV53" s="54"/>
      <c r="CBW53" s="52"/>
      <c r="CBX53" s="59"/>
      <c r="CBY53" s="56"/>
      <c r="CBZ53" s="54"/>
      <c r="CCA53" s="52"/>
      <c r="CCB53" s="59"/>
      <c r="CCC53" s="56"/>
      <c r="CCD53" s="54"/>
      <c r="CCE53" s="52"/>
      <c r="CCF53" s="59"/>
      <c r="CCG53" s="56"/>
      <c r="CCH53" s="54"/>
      <c r="CCI53" s="52"/>
      <c r="CCJ53" s="59"/>
      <c r="CCK53" s="56"/>
      <c r="CCL53" s="54"/>
      <c r="CCM53" s="52"/>
      <c r="CCN53" s="59"/>
      <c r="CCO53" s="56"/>
      <c r="CCP53" s="54"/>
      <c r="CCQ53" s="52"/>
      <c r="CCR53" s="59"/>
      <c r="CCS53" s="56"/>
      <c r="CCT53" s="54"/>
      <c r="CCU53" s="52"/>
      <c r="CCV53" s="59"/>
      <c r="CCW53" s="56"/>
      <c r="CCX53" s="54"/>
      <c r="CCY53" s="52"/>
      <c r="CCZ53" s="59"/>
      <c r="CDA53" s="56"/>
      <c r="CDB53" s="54"/>
      <c r="CDC53" s="52"/>
      <c r="CDD53" s="59"/>
      <c r="CDE53" s="56"/>
      <c r="CDF53" s="54"/>
      <c r="CDG53" s="52"/>
      <c r="CDH53" s="59"/>
      <c r="CDI53" s="56"/>
      <c r="CDJ53" s="54"/>
      <c r="CDK53" s="52"/>
      <c r="CDL53" s="59"/>
      <c r="CDM53" s="56"/>
      <c r="CDN53" s="54"/>
      <c r="CDO53" s="52"/>
      <c r="CDP53" s="59"/>
      <c r="CDQ53" s="56"/>
      <c r="CDR53" s="54"/>
      <c r="CDS53" s="52"/>
      <c r="CDT53" s="59"/>
      <c r="CDU53" s="56"/>
      <c r="CDV53" s="54"/>
      <c r="CDW53" s="52"/>
      <c r="CDX53" s="59"/>
      <c r="CDY53" s="56"/>
      <c r="CDZ53" s="54"/>
      <c r="CEA53" s="52"/>
      <c r="CEB53" s="59"/>
      <c r="CEC53" s="56"/>
      <c r="CED53" s="54"/>
      <c r="CEE53" s="52"/>
      <c r="CEF53" s="59"/>
      <c r="CEG53" s="56"/>
      <c r="CEH53" s="54"/>
      <c r="CEI53" s="52"/>
      <c r="CEJ53" s="59"/>
      <c r="CEK53" s="56"/>
      <c r="CEL53" s="54"/>
      <c r="CEM53" s="52"/>
      <c r="CEN53" s="59"/>
      <c r="CEO53" s="56"/>
      <c r="CEP53" s="54"/>
      <c r="CEQ53" s="52"/>
      <c r="CER53" s="59"/>
      <c r="CES53" s="56"/>
      <c r="CET53" s="54"/>
      <c r="CEU53" s="52"/>
      <c r="CEV53" s="59"/>
      <c r="CEW53" s="56"/>
      <c r="CEX53" s="54"/>
      <c r="CEY53" s="52"/>
      <c r="CEZ53" s="59"/>
      <c r="CFA53" s="56"/>
      <c r="CFB53" s="54"/>
      <c r="CFC53" s="52"/>
      <c r="CFD53" s="59"/>
      <c r="CFE53" s="56"/>
      <c r="CFF53" s="54"/>
      <c r="CFG53" s="52"/>
      <c r="CFH53" s="59"/>
      <c r="CFI53" s="56"/>
      <c r="CFJ53" s="54"/>
      <c r="CFK53" s="52"/>
      <c r="CFL53" s="59"/>
      <c r="CFM53" s="56"/>
      <c r="CFN53" s="54"/>
      <c r="CFO53" s="52"/>
      <c r="CFP53" s="59"/>
      <c r="CFQ53" s="56"/>
      <c r="CFR53" s="54"/>
      <c r="CFS53" s="52"/>
      <c r="CFT53" s="59"/>
      <c r="CFU53" s="56"/>
      <c r="CFV53" s="54"/>
      <c r="CFW53" s="52"/>
      <c r="CFX53" s="59"/>
      <c r="CFY53" s="56"/>
      <c r="CFZ53" s="54"/>
      <c r="CGA53" s="52"/>
      <c r="CGB53" s="59"/>
      <c r="CGC53" s="56"/>
      <c r="CGD53" s="54"/>
      <c r="CGE53" s="52"/>
      <c r="CGF53" s="59"/>
      <c r="CGG53" s="56"/>
      <c r="CGH53" s="54"/>
      <c r="CGI53" s="52"/>
      <c r="CGJ53" s="59"/>
      <c r="CGK53" s="56"/>
      <c r="CGL53" s="54"/>
      <c r="CGM53" s="52"/>
      <c r="CGN53" s="59"/>
      <c r="CGO53" s="56"/>
      <c r="CGP53" s="54"/>
      <c r="CGQ53" s="52"/>
      <c r="CGR53" s="59"/>
      <c r="CGS53" s="56"/>
      <c r="CGT53" s="54"/>
      <c r="CGU53" s="52"/>
      <c r="CGV53" s="59"/>
      <c r="CGW53" s="56"/>
      <c r="CGX53" s="54"/>
      <c r="CGY53" s="52"/>
      <c r="CGZ53" s="59"/>
      <c r="CHA53" s="56"/>
      <c r="CHB53" s="54"/>
      <c r="CHC53" s="52"/>
      <c r="CHD53" s="59"/>
      <c r="CHE53" s="56"/>
      <c r="CHF53" s="54"/>
      <c r="CHG53" s="52"/>
      <c r="CHH53" s="59"/>
      <c r="CHI53" s="56"/>
      <c r="CHJ53" s="54"/>
      <c r="CHK53" s="52"/>
      <c r="CHL53" s="59"/>
      <c r="CHM53" s="56"/>
      <c r="CHN53" s="54"/>
      <c r="CHO53" s="52"/>
      <c r="CHP53" s="59"/>
      <c r="CHQ53" s="56"/>
      <c r="CHR53" s="54"/>
      <c r="CHS53" s="52"/>
      <c r="CHT53" s="59"/>
      <c r="CHU53" s="56"/>
      <c r="CHV53" s="54"/>
      <c r="CHW53" s="52"/>
      <c r="CHX53" s="59"/>
      <c r="CHY53" s="56"/>
      <c r="CHZ53" s="54"/>
      <c r="CIA53" s="52"/>
      <c r="CIB53" s="59"/>
      <c r="CIC53" s="56"/>
      <c r="CID53" s="54"/>
      <c r="CIE53" s="52"/>
      <c r="CIF53" s="59"/>
      <c r="CIG53" s="56"/>
      <c r="CIH53" s="54"/>
      <c r="CII53" s="52"/>
      <c r="CIJ53" s="59"/>
      <c r="CIK53" s="56"/>
      <c r="CIL53" s="54"/>
      <c r="CIM53" s="52"/>
      <c r="CIN53" s="59"/>
      <c r="CIO53" s="56"/>
      <c r="CIP53" s="54"/>
      <c r="CIQ53" s="52"/>
      <c r="CIR53" s="59"/>
      <c r="CIS53" s="56"/>
      <c r="CIT53" s="54"/>
      <c r="CIU53" s="52"/>
      <c r="CIV53" s="59"/>
      <c r="CIW53" s="56"/>
      <c r="CIX53" s="54"/>
      <c r="CIY53" s="52"/>
      <c r="CIZ53" s="59"/>
      <c r="CJA53" s="56"/>
      <c r="CJB53" s="54"/>
      <c r="CJC53" s="52"/>
      <c r="CJD53" s="59"/>
      <c r="CJE53" s="56"/>
      <c r="CJF53" s="54"/>
      <c r="CJG53" s="52"/>
      <c r="CJH53" s="59"/>
      <c r="CJI53" s="56"/>
      <c r="CJJ53" s="54"/>
      <c r="CJK53" s="52"/>
      <c r="CJL53" s="59"/>
      <c r="CJM53" s="56"/>
      <c r="CJN53" s="54"/>
      <c r="CJO53" s="52"/>
      <c r="CJP53" s="59"/>
      <c r="CJQ53" s="56"/>
      <c r="CJR53" s="54"/>
      <c r="CJS53" s="52"/>
      <c r="CJT53" s="59"/>
      <c r="CJU53" s="56"/>
      <c r="CJV53" s="54"/>
      <c r="CJW53" s="52"/>
      <c r="CJX53" s="59"/>
      <c r="CJY53" s="56"/>
      <c r="CJZ53" s="54"/>
      <c r="CKA53" s="52"/>
      <c r="CKB53" s="59"/>
      <c r="CKC53" s="56"/>
      <c r="CKD53" s="54"/>
      <c r="CKE53" s="52"/>
      <c r="CKF53" s="59"/>
      <c r="CKG53" s="56"/>
      <c r="CKH53" s="54"/>
      <c r="CKI53" s="52"/>
      <c r="CKJ53" s="59"/>
      <c r="CKK53" s="56"/>
      <c r="CKL53" s="54"/>
      <c r="CKM53" s="52"/>
      <c r="CKN53" s="59"/>
      <c r="CKO53" s="56"/>
      <c r="CKP53" s="54"/>
      <c r="CKQ53" s="52"/>
      <c r="CKR53" s="59"/>
      <c r="CKS53" s="56"/>
      <c r="CKT53" s="54"/>
      <c r="CKU53" s="52"/>
      <c r="CKV53" s="59"/>
      <c r="CKW53" s="56"/>
      <c r="CKX53" s="54"/>
      <c r="CKY53" s="52"/>
      <c r="CKZ53" s="59"/>
      <c r="CLA53" s="56"/>
      <c r="CLB53" s="54"/>
      <c r="CLC53" s="52"/>
      <c r="CLD53" s="59"/>
      <c r="CLE53" s="56"/>
      <c r="CLF53" s="54"/>
      <c r="CLG53" s="52"/>
      <c r="CLH53" s="59"/>
      <c r="CLI53" s="56"/>
      <c r="CLJ53" s="54"/>
      <c r="CLK53" s="52"/>
      <c r="CLL53" s="59"/>
      <c r="CLM53" s="56"/>
      <c r="CLN53" s="54"/>
      <c r="CLO53" s="52"/>
      <c r="CLP53" s="59"/>
      <c r="CLQ53" s="56"/>
      <c r="CLR53" s="54"/>
      <c r="CLS53" s="52"/>
      <c r="CLT53" s="59"/>
      <c r="CLU53" s="56"/>
      <c r="CLV53" s="54"/>
      <c r="CLW53" s="52"/>
      <c r="CLX53" s="59"/>
      <c r="CLY53" s="56"/>
      <c r="CLZ53" s="54"/>
      <c r="CMA53" s="52"/>
      <c r="CMB53" s="59"/>
      <c r="CMC53" s="56"/>
      <c r="CMD53" s="54"/>
      <c r="CME53" s="52"/>
      <c r="CMF53" s="59"/>
      <c r="CMG53" s="56"/>
      <c r="CMH53" s="54"/>
      <c r="CMI53" s="52"/>
      <c r="CMJ53" s="59"/>
      <c r="CMK53" s="56"/>
      <c r="CML53" s="54"/>
      <c r="CMM53" s="52"/>
      <c r="CMN53" s="59"/>
      <c r="CMO53" s="56"/>
      <c r="CMP53" s="54"/>
      <c r="CMQ53" s="52"/>
      <c r="CMR53" s="59"/>
      <c r="CMS53" s="56"/>
      <c r="CMT53" s="54"/>
      <c r="CMU53" s="52"/>
      <c r="CMV53" s="59"/>
      <c r="CMW53" s="56"/>
      <c r="CMX53" s="54"/>
      <c r="CMY53" s="52"/>
      <c r="CMZ53" s="59"/>
      <c r="CNA53" s="56"/>
      <c r="CNB53" s="54"/>
      <c r="CNC53" s="52"/>
      <c r="CND53" s="59"/>
      <c r="CNE53" s="56"/>
      <c r="CNF53" s="54"/>
      <c r="CNG53" s="52"/>
      <c r="CNH53" s="59"/>
      <c r="CNI53" s="56"/>
      <c r="CNJ53" s="54"/>
      <c r="CNK53" s="52"/>
      <c r="CNL53" s="59"/>
      <c r="CNM53" s="56"/>
      <c r="CNN53" s="54"/>
      <c r="CNO53" s="52"/>
      <c r="CNP53" s="59"/>
      <c r="CNQ53" s="56"/>
      <c r="CNR53" s="54"/>
      <c r="CNS53" s="52"/>
      <c r="CNT53" s="59"/>
      <c r="CNU53" s="56"/>
      <c r="CNV53" s="54"/>
      <c r="CNW53" s="52"/>
      <c r="CNX53" s="59"/>
      <c r="CNY53" s="56"/>
      <c r="CNZ53" s="54"/>
      <c r="COA53" s="52"/>
      <c r="COB53" s="59"/>
      <c r="COC53" s="56"/>
      <c r="COD53" s="54"/>
      <c r="COE53" s="52"/>
      <c r="COF53" s="59"/>
      <c r="COG53" s="56"/>
      <c r="COH53" s="54"/>
      <c r="COI53" s="52"/>
      <c r="COJ53" s="59"/>
      <c r="COK53" s="56"/>
      <c r="COL53" s="54"/>
      <c r="COM53" s="52"/>
      <c r="CON53" s="59"/>
      <c r="COO53" s="56"/>
      <c r="COP53" s="54"/>
      <c r="COQ53" s="52"/>
      <c r="COR53" s="59"/>
      <c r="COS53" s="56"/>
      <c r="COT53" s="54"/>
      <c r="COU53" s="52"/>
      <c r="COV53" s="59"/>
      <c r="COW53" s="56"/>
      <c r="COX53" s="54"/>
      <c r="COY53" s="52"/>
      <c r="COZ53" s="59"/>
      <c r="CPA53" s="56"/>
      <c r="CPB53" s="54"/>
      <c r="CPC53" s="52"/>
      <c r="CPD53" s="59"/>
      <c r="CPE53" s="56"/>
      <c r="CPF53" s="54"/>
      <c r="CPG53" s="52"/>
      <c r="CPH53" s="59"/>
      <c r="CPI53" s="56"/>
      <c r="CPJ53" s="54"/>
      <c r="CPK53" s="52"/>
      <c r="CPL53" s="59"/>
      <c r="CPM53" s="56"/>
      <c r="CPN53" s="54"/>
      <c r="CPO53" s="52"/>
      <c r="CPP53" s="59"/>
      <c r="CPQ53" s="56"/>
      <c r="CPR53" s="54"/>
      <c r="CPS53" s="52"/>
      <c r="CPT53" s="59"/>
      <c r="CPU53" s="56"/>
      <c r="CPV53" s="54"/>
      <c r="CPW53" s="52"/>
      <c r="CPX53" s="59"/>
      <c r="CPY53" s="56"/>
      <c r="CPZ53" s="54"/>
      <c r="CQA53" s="52"/>
      <c r="CQB53" s="59"/>
      <c r="CQC53" s="56"/>
      <c r="CQD53" s="54"/>
      <c r="CQE53" s="52"/>
      <c r="CQF53" s="59"/>
      <c r="CQG53" s="56"/>
      <c r="CQH53" s="54"/>
      <c r="CQI53" s="52"/>
      <c r="CQJ53" s="59"/>
      <c r="CQK53" s="56"/>
      <c r="CQL53" s="54"/>
      <c r="CQM53" s="52"/>
      <c r="CQN53" s="59"/>
      <c r="CQO53" s="56"/>
      <c r="CQP53" s="54"/>
      <c r="CQQ53" s="52"/>
      <c r="CQR53" s="59"/>
      <c r="CQS53" s="56"/>
      <c r="CQT53" s="54"/>
      <c r="CQU53" s="52"/>
      <c r="CQV53" s="59"/>
      <c r="CQW53" s="56"/>
      <c r="CQX53" s="54"/>
      <c r="CQY53" s="52"/>
      <c r="CQZ53" s="59"/>
      <c r="CRA53" s="56"/>
      <c r="CRB53" s="54"/>
      <c r="CRC53" s="52"/>
      <c r="CRD53" s="59"/>
      <c r="CRE53" s="56"/>
      <c r="CRF53" s="54"/>
      <c r="CRG53" s="52"/>
      <c r="CRH53" s="59"/>
      <c r="CRI53" s="56"/>
      <c r="CRJ53" s="54"/>
      <c r="CRK53" s="52"/>
      <c r="CRL53" s="59"/>
      <c r="CRM53" s="56"/>
      <c r="CRN53" s="54"/>
      <c r="CRO53" s="52"/>
      <c r="CRP53" s="59"/>
      <c r="CRQ53" s="56"/>
      <c r="CRR53" s="54"/>
      <c r="CRS53" s="52"/>
      <c r="CRT53" s="59"/>
      <c r="CRU53" s="56"/>
      <c r="CRV53" s="54"/>
      <c r="CRW53" s="52"/>
      <c r="CRX53" s="59"/>
      <c r="CRY53" s="56"/>
      <c r="CRZ53" s="54"/>
      <c r="CSA53" s="52"/>
      <c r="CSB53" s="59"/>
      <c r="CSC53" s="56"/>
      <c r="CSD53" s="54"/>
      <c r="CSE53" s="52"/>
      <c r="CSF53" s="59"/>
      <c r="CSG53" s="56"/>
      <c r="CSH53" s="54"/>
      <c r="CSI53" s="52"/>
      <c r="CSJ53" s="59"/>
      <c r="CSK53" s="56"/>
      <c r="CSL53" s="54"/>
      <c r="CSM53" s="52"/>
      <c r="CSN53" s="59"/>
      <c r="CSO53" s="56"/>
      <c r="CSP53" s="54"/>
      <c r="CSQ53" s="52"/>
      <c r="CSR53" s="59"/>
      <c r="CSS53" s="56"/>
      <c r="CST53" s="54"/>
      <c r="CSU53" s="52"/>
      <c r="CSV53" s="59"/>
      <c r="CSW53" s="56"/>
      <c r="CSX53" s="54"/>
      <c r="CSY53" s="52"/>
      <c r="CSZ53" s="59"/>
      <c r="CTA53" s="56"/>
      <c r="CTB53" s="54"/>
      <c r="CTC53" s="52"/>
      <c r="CTD53" s="59"/>
      <c r="CTE53" s="56"/>
      <c r="CTF53" s="54"/>
      <c r="CTG53" s="52"/>
      <c r="CTH53" s="59"/>
      <c r="CTI53" s="56"/>
      <c r="CTJ53" s="54"/>
      <c r="CTK53" s="52"/>
      <c r="CTL53" s="59"/>
      <c r="CTM53" s="56"/>
      <c r="CTN53" s="54"/>
      <c r="CTO53" s="52"/>
      <c r="CTP53" s="59"/>
      <c r="CTQ53" s="56"/>
      <c r="CTR53" s="54"/>
      <c r="CTS53" s="52"/>
      <c r="CTT53" s="59"/>
      <c r="CTU53" s="56"/>
      <c r="CTV53" s="54"/>
      <c r="CTW53" s="52"/>
      <c r="CTX53" s="59"/>
      <c r="CTY53" s="56"/>
      <c r="CTZ53" s="54"/>
      <c r="CUA53" s="52"/>
      <c r="CUB53" s="59"/>
      <c r="CUC53" s="56"/>
      <c r="CUD53" s="54"/>
      <c r="CUE53" s="52"/>
      <c r="CUF53" s="59"/>
      <c r="CUG53" s="56"/>
      <c r="CUH53" s="54"/>
      <c r="CUI53" s="52"/>
      <c r="CUJ53" s="59"/>
      <c r="CUK53" s="56"/>
      <c r="CUL53" s="54"/>
      <c r="CUM53" s="52"/>
      <c r="CUN53" s="59"/>
      <c r="CUO53" s="56"/>
      <c r="CUP53" s="54"/>
      <c r="CUQ53" s="52"/>
      <c r="CUR53" s="59"/>
      <c r="CUS53" s="56"/>
      <c r="CUT53" s="54"/>
      <c r="CUU53" s="52"/>
      <c r="CUV53" s="59"/>
      <c r="CUW53" s="56"/>
      <c r="CUX53" s="54"/>
      <c r="CUY53" s="52"/>
      <c r="CUZ53" s="59"/>
      <c r="CVA53" s="56"/>
      <c r="CVB53" s="54"/>
      <c r="CVC53" s="52"/>
      <c r="CVD53" s="59"/>
      <c r="CVE53" s="56"/>
      <c r="CVF53" s="54"/>
      <c r="CVG53" s="52"/>
      <c r="CVH53" s="59"/>
      <c r="CVI53" s="56"/>
      <c r="CVJ53" s="54"/>
      <c r="CVK53" s="52"/>
      <c r="CVL53" s="59"/>
      <c r="CVM53" s="56"/>
      <c r="CVN53" s="54"/>
      <c r="CVO53" s="52"/>
      <c r="CVP53" s="59"/>
      <c r="CVQ53" s="56"/>
      <c r="CVR53" s="54"/>
      <c r="CVS53" s="52"/>
      <c r="CVT53" s="59"/>
      <c r="CVU53" s="56"/>
      <c r="CVV53" s="54"/>
      <c r="CVW53" s="52"/>
      <c r="CVX53" s="59"/>
      <c r="CVY53" s="56"/>
      <c r="CVZ53" s="54"/>
      <c r="CWA53" s="52"/>
      <c r="CWB53" s="59"/>
      <c r="CWC53" s="56"/>
      <c r="CWD53" s="54"/>
      <c r="CWE53" s="52"/>
      <c r="CWF53" s="59"/>
      <c r="CWG53" s="56"/>
      <c r="CWH53" s="54"/>
      <c r="CWI53" s="52"/>
      <c r="CWJ53" s="59"/>
      <c r="CWK53" s="56"/>
      <c r="CWL53" s="54"/>
      <c r="CWM53" s="52"/>
      <c r="CWN53" s="59"/>
      <c r="CWO53" s="56"/>
      <c r="CWP53" s="54"/>
      <c r="CWQ53" s="52"/>
      <c r="CWR53" s="59"/>
      <c r="CWS53" s="56"/>
      <c r="CWT53" s="54"/>
      <c r="CWU53" s="52"/>
      <c r="CWV53" s="59"/>
      <c r="CWW53" s="56"/>
      <c r="CWX53" s="54"/>
      <c r="CWY53" s="52"/>
      <c r="CWZ53" s="59"/>
      <c r="CXA53" s="56"/>
      <c r="CXB53" s="54"/>
      <c r="CXC53" s="52"/>
      <c r="CXD53" s="59"/>
      <c r="CXE53" s="56"/>
      <c r="CXF53" s="54"/>
      <c r="CXG53" s="52"/>
      <c r="CXH53" s="59"/>
      <c r="CXI53" s="56"/>
      <c r="CXJ53" s="54"/>
      <c r="CXK53" s="52"/>
      <c r="CXL53" s="59"/>
      <c r="CXM53" s="56"/>
      <c r="CXN53" s="54"/>
      <c r="CXO53" s="52"/>
      <c r="CXP53" s="59"/>
      <c r="CXQ53" s="56"/>
      <c r="CXR53" s="54"/>
      <c r="CXS53" s="52"/>
      <c r="CXT53" s="59"/>
      <c r="CXU53" s="56"/>
      <c r="CXV53" s="54"/>
      <c r="CXW53" s="52"/>
      <c r="CXX53" s="59"/>
      <c r="CXY53" s="56"/>
      <c r="CXZ53" s="54"/>
      <c r="CYA53" s="52"/>
      <c r="CYB53" s="59"/>
      <c r="CYC53" s="56"/>
      <c r="CYD53" s="54"/>
      <c r="CYE53" s="52"/>
      <c r="CYF53" s="59"/>
      <c r="CYG53" s="56"/>
      <c r="CYH53" s="54"/>
      <c r="CYI53" s="52"/>
      <c r="CYJ53" s="59"/>
      <c r="CYK53" s="56"/>
      <c r="CYL53" s="54"/>
      <c r="CYM53" s="52"/>
      <c r="CYN53" s="59"/>
      <c r="CYO53" s="56"/>
      <c r="CYP53" s="54"/>
      <c r="CYQ53" s="52"/>
      <c r="CYR53" s="59"/>
      <c r="CYS53" s="56"/>
      <c r="CYT53" s="54"/>
      <c r="CYU53" s="52"/>
      <c r="CYV53" s="59"/>
      <c r="CYW53" s="56"/>
      <c r="CYX53" s="54"/>
      <c r="CYY53" s="52"/>
      <c r="CYZ53" s="59"/>
      <c r="CZA53" s="56"/>
      <c r="CZB53" s="54"/>
      <c r="CZC53" s="52"/>
      <c r="CZD53" s="59"/>
      <c r="CZE53" s="56"/>
      <c r="CZF53" s="54"/>
      <c r="CZG53" s="52"/>
      <c r="CZH53" s="59"/>
      <c r="CZI53" s="56"/>
      <c r="CZJ53" s="54"/>
      <c r="CZK53" s="52"/>
      <c r="CZL53" s="59"/>
      <c r="CZM53" s="56"/>
      <c r="CZN53" s="54"/>
      <c r="CZO53" s="52"/>
      <c r="CZP53" s="59"/>
      <c r="CZQ53" s="56"/>
      <c r="CZR53" s="54"/>
      <c r="CZS53" s="52"/>
      <c r="CZT53" s="59"/>
      <c r="CZU53" s="56"/>
      <c r="CZV53" s="54"/>
      <c r="CZW53" s="52"/>
      <c r="CZX53" s="59"/>
      <c r="CZY53" s="56"/>
      <c r="CZZ53" s="54"/>
      <c r="DAA53" s="52"/>
      <c r="DAB53" s="59"/>
      <c r="DAC53" s="56"/>
      <c r="DAD53" s="54"/>
      <c r="DAE53" s="52"/>
      <c r="DAF53" s="59"/>
      <c r="DAG53" s="56"/>
      <c r="DAH53" s="54"/>
      <c r="DAI53" s="52"/>
      <c r="DAJ53" s="59"/>
      <c r="DAK53" s="56"/>
      <c r="DAL53" s="54"/>
      <c r="DAM53" s="52"/>
      <c r="DAN53" s="59"/>
      <c r="DAO53" s="56"/>
      <c r="DAP53" s="54"/>
      <c r="DAQ53" s="52"/>
      <c r="DAR53" s="59"/>
      <c r="DAS53" s="56"/>
      <c r="DAT53" s="54"/>
      <c r="DAU53" s="52"/>
      <c r="DAV53" s="59"/>
      <c r="DAW53" s="56"/>
      <c r="DAX53" s="54"/>
      <c r="DAY53" s="52"/>
      <c r="DAZ53" s="59"/>
      <c r="DBA53" s="56"/>
      <c r="DBB53" s="54"/>
      <c r="DBC53" s="52"/>
      <c r="DBD53" s="59"/>
      <c r="DBE53" s="56"/>
      <c r="DBF53" s="54"/>
      <c r="DBG53" s="52"/>
      <c r="DBH53" s="59"/>
      <c r="DBI53" s="56"/>
      <c r="DBJ53" s="54"/>
      <c r="DBK53" s="52"/>
      <c r="DBL53" s="59"/>
      <c r="DBM53" s="56"/>
      <c r="DBN53" s="54"/>
      <c r="DBO53" s="52"/>
      <c r="DBP53" s="59"/>
      <c r="DBQ53" s="56"/>
      <c r="DBR53" s="54"/>
      <c r="DBS53" s="52"/>
      <c r="DBT53" s="59"/>
      <c r="DBU53" s="56"/>
      <c r="DBV53" s="54"/>
      <c r="DBW53" s="52"/>
      <c r="DBX53" s="59"/>
      <c r="DBY53" s="56"/>
      <c r="DBZ53" s="54"/>
      <c r="DCA53" s="52"/>
      <c r="DCB53" s="59"/>
      <c r="DCC53" s="56"/>
      <c r="DCD53" s="54"/>
      <c r="DCE53" s="52"/>
      <c r="DCF53" s="59"/>
      <c r="DCG53" s="56"/>
      <c r="DCH53" s="54"/>
      <c r="DCI53" s="52"/>
      <c r="DCJ53" s="59"/>
      <c r="DCK53" s="56"/>
      <c r="DCL53" s="54"/>
      <c r="DCM53" s="52"/>
      <c r="DCN53" s="59"/>
      <c r="DCO53" s="56"/>
      <c r="DCP53" s="54"/>
      <c r="DCQ53" s="52"/>
      <c r="DCR53" s="59"/>
      <c r="DCS53" s="56"/>
      <c r="DCT53" s="54"/>
      <c r="DCU53" s="52"/>
      <c r="DCV53" s="59"/>
      <c r="DCW53" s="56"/>
      <c r="DCX53" s="54"/>
      <c r="DCY53" s="52"/>
      <c r="DCZ53" s="59"/>
      <c r="DDA53" s="56"/>
      <c r="DDB53" s="54"/>
      <c r="DDC53" s="52"/>
      <c r="DDD53" s="59"/>
      <c r="DDE53" s="56"/>
      <c r="DDF53" s="54"/>
      <c r="DDG53" s="52"/>
      <c r="DDH53" s="59"/>
      <c r="DDI53" s="56"/>
      <c r="DDJ53" s="54"/>
      <c r="DDK53" s="52"/>
      <c r="DDL53" s="59"/>
      <c r="DDM53" s="56"/>
      <c r="DDN53" s="54"/>
      <c r="DDO53" s="52"/>
      <c r="DDP53" s="59"/>
      <c r="DDQ53" s="56"/>
      <c r="DDR53" s="54"/>
      <c r="DDS53" s="52"/>
      <c r="DDT53" s="59"/>
      <c r="DDU53" s="56"/>
      <c r="DDV53" s="54"/>
      <c r="DDW53" s="52"/>
      <c r="DDX53" s="59"/>
      <c r="DDY53" s="56"/>
      <c r="DDZ53" s="54"/>
      <c r="DEA53" s="52"/>
      <c r="DEB53" s="59"/>
      <c r="DEC53" s="56"/>
      <c r="DED53" s="54"/>
      <c r="DEE53" s="52"/>
      <c r="DEF53" s="59"/>
      <c r="DEG53" s="56"/>
      <c r="DEH53" s="54"/>
      <c r="DEI53" s="52"/>
      <c r="DEJ53" s="59"/>
      <c r="DEK53" s="56"/>
      <c r="DEL53" s="54"/>
      <c r="DEM53" s="52"/>
      <c r="DEN53" s="59"/>
      <c r="DEO53" s="56"/>
      <c r="DEP53" s="54"/>
      <c r="DEQ53" s="52"/>
      <c r="DER53" s="59"/>
      <c r="DES53" s="56"/>
      <c r="DET53" s="54"/>
      <c r="DEU53" s="52"/>
      <c r="DEV53" s="59"/>
      <c r="DEW53" s="56"/>
      <c r="DEX53" s="54"/>
      <c r="DEY53" s="52"/>
      <c r="DEZ53" s="59"/>
      <c r="DFA53" s="56"/>
      <c r="DFB53" s="54"/>
      <c r="DFC53" s="52"/>
      <c r="DFD53" s="59"/>
      <c r="DFE53" s="56"/>
      <c r="DFF53" s="54"/>
      <c r="DFG53" s="52"/>
      <c r="DFH53" s="59"/>
      <c r="DFI53" s="56"/>
      <c r="DFJ53" s="54"/>
      <c r="DFK53" s="52"/>
      <c r="DFL53" s="59"/>
      <c r="DFM53" s="56"/>
      <c r="DFN53" s="54"/>
      <c r="DFO53" s="52"/>
      <c r="DFP53" s="59"/>
      <c r="DFQ53" s="56"/>
      <c r="DFR53" s="54"/>
      <c r="DFS53" s="52"/>
      <c r="DFT53" s="59"/>
      <c r="DFU53" s="56"/>
      <c r="DFV53" s="54"/>
      <c r="DFW53" s="52"/>
      <c r="DFX53" s="59"/>
      <c r="DFY53" s="56"/>
      <c r="DFZ53" s="54"/>
      <c r="DGA53" s="52"/>
      <c r="DGB53" s="59"/>
      <c r="DGC53" s="56"/>
      <c r="DGD53" s="54"/>
      <c r="DGE53" s="52"/>
      <c r="DGF53" s="59"/>
      <c r="DGG53" s="56"/>
      <c r="DGH53" s="54"/>
      <c r="DGI53" s="52"/>
      <c r="DGJ53" s="59"/>
      <c r="DGK53" s="56"/>
      <c r="DGL53" s="54"/>
      <c r="DGM53" s="52"/>
      <c r="DGN53" s="59"/>
      <c r="DGO53" s="56"/>
      <c r="DGP53" s="54"/>
      <c r="DGQ53" s="52"/>
      <c r="DGR53" s="59"/>
      <c r="DGS53" s="56"/>
      <c r="DGT53" s="54"/>
      <c r="DGU53" s="52"/>
      <c r="DGV53" s="59"/>
      <c r="DGW53" s="56"/>
      <c r="DGX53" s="54"/>
      <c r="DGY53" s="52"/>
      <c r="DGZ53" s="59"/>
      <c r="DHA53" s="56"/>
      <c r="DHB53" s="54"/>
      <c r="DHC53" s="52"/>
      <c r="DHD53" s="59"/>
      <c r="DHE53" s="56"/>
      <c r="DHF53" s="54"/>
      <c r="DHG53" s="52"/>
      <c r="DHH53" s="59"/>
      <c r="DHI53" s="56"/>
      <c r="DHJ53" s="54"/>
      <c r="DHK53" s="52"/>
      <c r="DHL53" s="59"/>
      <c r="DHM53" s="56"/>
      <c r="DHN53" s="54"/>
      <c r="DHO53" s="52"/>
      <c r="DHP53" s="59"/>
      <c r="DHQ53" s="56"/>
      <c r="DHR53" s="54"/>
      <c r="DHS53" s="52"/>
      <c r="DHT53" s="59"/>
      <c r="DHU53" s="56"/>
      <c r="DHV53" s="54"/>
      <c r="DHW53" s="52"/>
      <c r="DHX53" s="59"/>
      <c r="DHY53" s="56"/>
      <c r="DHZ53" s="54"/>
      <c r="DIA53" s="52"/>
      <c r="DIB53" s="59"/>
      <c r="DIC53" s="56"/>
      <c r="DID53" s="54"/>
      <c r="DIE53" s="52"/>
      <c r="DIF53" s="59"/>
      <c r="DIG53" s="56"/>
      <c r="DIH53" s="54"/>
      <c r="DII53" s="52"/>
      <c r="DIJ53" s="59"/>
      <c r="DIK53" s="56"/>
      <c r="DIL53" s="54"/>
      <c r="DIM53" s="52"/>
      <c r="DIN53" s="59"/>
      <c r="DIO53" s="56"/>
      <c r="DIP53" s="54"/>
      <c r="DIQ53" s="52"/>
      <c r="DIR53" s="59"/>
      <c r="DIS53" s="56"/>
      <c r="DIT53" s="54"/>
      <c r="DIU53" s="52"/>
      <c r="DIV53" s="59"/>
      <c r="DIW53" s="56"/>
      <c r="DIX53" s="54"/>
      <c r="DIY53" s="52"/>
      <c r="DIZ53" s="59"/>
      <c r="DJA53" s="56"/>
      <c r="DJB53" s="54"/>
      <c r="DJC53" s="52"/>
      <c r="DJD53" s="59"/>
      <c r="DJE53" s="56"/>
      <c r="DJF53" s="54"/>
      <c r="DJG53" s="52"/>
      <c r="DJH53" s="59"/>
      <c r="DJI53" s="56"/>
      <c r="DJJ53" s="54"/>
      <c r="DJK53" s="52"/>
      <c r="DJL53" s="59"/>
      <c r="DJM53" s="56"/>
      <c r="DJN53" s="54"/>
      <c r="DJO53" s="52"/>
      <c r="DJP53" s="59"/>
      <c r="DJQ53" s="56"/>
      <c r="DJR53" s="54"/>
      <c r="DJS53" s="52"/>
      <c r="DJT53" s="59"/>
      <c r="DJU53" s="56"/>
      <c r="DJV53" s="54"/>
      <c r="DJW53" s="52"/>
      <c r="DJX53" s="59"/>
      <c r="DJY53" s="56"/>
      <c r="DJZ53" s="54"/>
      <c r="DKA53" s="52"/>
      <c r="DKB53" s="59"/>
      <c r="DKC53" s="56"/>
      <c r="DKD53" s="54"/>
      <c r="DKE53" s="52"/>
      <c r="DKF53" s="59"/>
      <c r="DKG53" s="56"/>
      <c r="DKH53" s="54"/>
      <c r="DKI53" s="52"/>
      <c r="DKJ53" s="59"/>
      <c r="DKK53" s="56"/>
      <c r="DKL53" s="54"/>
      <c r="DKM53" s="52"/>
      <c r="DKN53" s="59"/>
      <c r="DKO53" s="56"/>
      <c r="DKP53" s="54"/>
      <c r="DKQ53" s="52"/>
      <c r="DKR53" s="59"/>
      <c r="DKS53" s="56"/>
      <c r="DKT53" s="54"/>
      <c r="DKU53" s="52"/>
      <c r="DKV53" s="59"/>
      <c r="DKW53" s="56"/>
      <c r="DKX53" s="54"/>
      <c r="DKY53" s="52"/>
      <c r="DKZ53" s="59"/>
      <c r="DLA53" s="56"/>
      <c r="DLB53" s="54"/>
      <c r="DLC53" s="52"/>
      <c r="DLD53" s="59"/>
      <c r="DLE53" s="56"/>
      <c r="DLF53" s="54"/>
      <c r="DLG53" s="52"/>
      <c r="DLH53" s="59"/>
      <c r="DLI53" s="56"/>
      <c r="DLJ53" s="54"/>
      <c r="DLK53" s="52"/>
      <c r="DLL53" s="59"/>
      <c r="DLM53" s="56"/>
      <c r="DLN53" s="54"/>
      <c r="DLO53" s="52"/>
      <c r="DLP53" s="59"/>
      <c r="DLQ53" s="56"/>
      <c r="DLR53" s="54"/>
      <c r="DLS53" s="52"/>
      <c r="DLT53" s="59"/>
      <c r="DLU53" s="56"/>
      <c r="DLV53" s="54"/>
      <c r="DLW53" s="52"/>
      <c r="DLX53" s="59"/>
      <c r="DLY53" s="56"/>
      <c r="DLZ53" s="54"/>
      <c r="DMA53" s="52"/>
      <c r="DMB53" s="59"/>
      <c r="DMC53" s="56"/>
      <c r="DMD53" s="54"/>
      <c r="DME53" s="52"/>
      <c r="DMF53" s="59"/>
      <c r="DMG53" s="56"/>
      <c r="DMH53" s="54"/>
      <c r="DMI53" s="52"/>
      <c r="DMJ53" s="59"/>
      <c r="DMK53" s="56"/>
      <c r="DML53" s="54"/>
      <c r="DMM53" s="52"/>
      <c r="DMN53" s="59"/>
      <c r="DMO53" s="56"/>
      <c r="DMP53" s="54"/>
      <c r="DMQ53" s="52"/>
      <c r="DMR53" s="59"/>
      <c r="DMS53" s="56"/>
      <c r="DMT53" s="54"/>
      <c r="DMU53" s="52"/>
      <c r="DMV53" s="59"/>
      <c r="DMW53" s="56"/>
      <c r="DMX53" s="54"/>
      <c r="DMY53" s="52"/>
      <c r="DMZ53" s="59"/>
      <c r="DNA53" s="56"/>
      <c r="DNB53" s="54"/>
      <c r="DNC53" s="52"/>
      <c r="DND53" s="59"/>
      <c r="DNE53" s="56"/>
      <c r="DNF53" s="54"/>
      <c r="DNG53" s="52"/>
      <c r="DNH53" s="59"/>
      <c r="DNI53" s="56"/>
      <c r="DNJ53" s="54"/>
      <c r="DNK53" s="52"/>
      <c r="DNL53" s="59"/>
      <c r="DNM53" s="56"/>
      <c r="DNN53" s="54"/>
      <c r="DNO53" s="52"/>
      <c r="DNP53" s="59"/>
      <c r="DNQ53" s="56"/>
      <c r="DNR53" s="54"/>
      <c r="DNS53" s="52"/>
      <c r="DNT53" s="59"/>
      <c r="DNU53" s="56"/>
      <c r="DNV53" s="54"/>
      <c r="DNW53" s="52"/>
      <c r="DNX53" s="59"/>
      <c r="DNY53" s="56"/>
      <c r="DNZ53" s="54"/>
      <c r="DOA53" s="52"/>
      <c r="DOB53" s="59"/>
      <c r="DOC53" s="56"/>
      <c r="DOD53" s="54"/>
      <c r="DOE53" s="52"/>
      <c r="DOF53" s="59"/>
      <c r="DOG53" s="56"/>
      <c r="DOH53" s="54"/>
      <c r="DOI53" s="52"/>
      <c r="DOJ53" s="59"/>
      <c r="DOK53" s="56"/>
      <c r="DOL53" s="54"/>
      <c r="DOM53" s="52"/>
      <c r="DON53" s="59"/>
      <c r="DOO53" s="56"/>
      <c r="DOP53" s="54"/>
      <c r="DOQ53" s="52"/>
      <c r="DOR53" s="59"/>
      <c r="DOS53" s="56"/>
      <c r="DOT53" s="54"/>
      <c r="DOU53" s="52"/>
      <c r="DOV53" s="59"/>
      <c r="DOW53" s="56"/>
      <c r="DOX53" s="54"/>
      <c r="DOY53" s="52"/>
      <c r="DOZ53" s="59"/>
      <c r="DPA53" s="56"/>
      <c r="DPB53" s="54"/>
      <c r="DPC53" s="52"/>
      <c r="DPD53" s="59"/>
      <c r="DPE53" s="56"/>
      <c r="DPF53" s="54"/>
      <c r="DPG53" s="52"/>
      <c r="DPH53" s="59"/>
      <c r="DPI53" s="56"/>
      <c r="DPJ53" s="54"/>
      <c r="DPK53" s="52"/>
      <c r="DPL53" s="59"/>
      <c r="DPM53" s="56"/>
      <c r="DPN53" s="54"/>
      <c r="DPO53" s="52"/>
      <c r="DPP53" s="59"/>
      <c r="DPQ53" s="56"/>
      <c r="DPR53" s="54"/>
      <c r="DPS53" s="52"/>
      <c r="DPT53" s="59"/>
      <c r="DPU53" s="56"/>
      <c r="DPV53" s="54"/>
      <c r="DPW53" s="52"/>
      <c r="DPX53" s="59"/>
      <c r="DPY53" s="56"/>
      <c r="DPZ53" s="54"/>
      <c r="DQA53" s="52"/>
      <c r="DQB53" s="59"/>
      <c r="DQC53" s="56"/>
      <c r="DQD53" s="54"/>
      <c r="DQE53" s="52"/>
      <c r="DQF53" s="59"/>
      <c r="DQG53" s="56"/>
      <c r="DQH53" s="54"/>
      <c r="DQI53" s="52"/>
      <c r="DQJ53" s="59"/>
      <c r="DQK53" s="56"/>
      <c r="DQL53" s="54"/>
      <c r="DQM53" s="52"/>
      <c r="DQN53" s="59"/>
      <c r="DQO53" s="56"/>
      <c r="DQP53" s="54"/>
      <c r="DQQ53" s="52"/>
      <c r="DQR53" s="59"/>
      <c r="DQS53" s="56"/>
      <c r="DQT53" s="54"/>
      <c r="DQU53" s="52"/>
      <c r="DQV53" s="59"/>
      <c r="DQW53" s="56"/>
      <c r="DQX53" s="54"/>
      <c r="DQY53" s="52"/>
      <c r="DQZ53" s="59"/>
      <c r="DRA53" s="56"/>
      <c r="DRB53" s="54"/>
      <c r="DRC53" s="52"/>
      <c r="DRD53" s="59"/>
      <c r="DRE53" s="56"/>
      <c r="DRF53" s="54"/>
      <c r="DRG53" s="52"/>
      <c r="DRH53" s="59"/>
      <c r="DRI53" s="56"/>
      <c r="DRJ53" s="54"/>
      <c r="DRK53" s="52"/>
      <c r="DRL53" s="59"/>
      <c r="DRM53" s="56"/>
      <c r="DRN53" s="54"/>
      <c r="DRO53" s="52"/>
      <c r="DRP53" s="59"/>
      <c r="DRQ53" s="56"/>
      <c r="DRR53" s="54"/>
      <c r="DRS53" s="52"/>
      <c r="DRT53" s="59"/>
      <c r="DRU53" s="56"/>
      <c r="DRV53" s="54"/>
      <c r="DRW53" s="52"/>
      <c r="DRX53" s="59"/>
      <c r="DRY53" s="56"/>
      <c r="DRZ53" s="54"/>
      <c r="DSA53" s="52"/>
      <c r="DSB53" s="59"/>
      <c r="DSC53" s="56"/>
      <c r="DSD53" s="54"/>
      <c r="DSE53" s="52"/>
      <c r="DSF53" s="59"/>
      <c r="DSG53" s="56"/>
      <c r="DSH53" s="54"/>
      <c r="DSI53" s="52"/>
      <c r="DSJ53" s="59"/>
      <c r="DSK53" s="56"/>
      <c r="DSL53" s="54"/>
      <c r="DSM53" s="52"/>
      <c r="DSN53" s="59"/>
      <c r="DSO53" s="56"/>
      <c r="DSP53" s="54"/>
      <c r="DSQ53" s="52"/>
      <c r="DSR53" s="59"/>
      <c r="DSS53" s="56"/>
      <c r="DST53" s="54"/>
      <c r="DSU53" s="52"/>
      <c r="DSV53" s="59"/>
      <c r="DSW53" s="56"/>
      <c r="DSX53" s="54"/>
      <c r="DSY53" s="52"/>
      <c r="DSZ53" s="59"/>
      <c r="DTA53" s="56"/>
      <c r="DTB53" s="54"/>
      <c r="DTC53" s="52"/>
      <c r="DTD53" s="59"/>
      <c r="DTE53" s="56"/>
      <c r="DTF53" s="54"/>
      <c r="DTG53" s="52"/>
      <c r="DTH53" s="59"/>
      <c r="DTI53" s="56"/>
      <c r="DTJ53" s="54"/>
      <c r="DTK53" s="52"/>
      <c r="DTL53" s="59"/>
      <c r="DTM53" s="56"/>
      <c r="DTN53" s="54"/>
      <c r="DTO53" s="52"/>
      <c r="DTP53" s="59"/>
      <c r="DTQ53" s="56"/>
      <c r="DTR53" s="54"/>
      <c r="DTS53" s="52"/>
      <c r="DTT53" s="59"/>
      <c r="DTU53" s="56"/>
      <c r="DTV53" s="54"/>
      <c r="DTW53" s="52"/>
      <c r="DTX53" s="59"/>
      <c r="DTY53" s="56"/>
      <c r="DTZ53" s="54"/>
      <c r="DUA53" s="52"/>
      <c r="DUB53" s="59"/>
      <c r="DUC53" s="56"/>
      <c r="DUD53" s="54"/>
      <c r="DUE53" s="52"/>
      <c r="DUF53" s="59"/>
      <c r="DUG53" s="56"/>
      <c r="DUH53" s="54"/>
      <c r="DUI53" s="52"/>
      <c r="DUJ53" s="59"/>
      <c r="DUK53" s="56"/>
      <c r="DUL53" s="54"/>
      <c r="DUM53" s="52"/>
      <c r="DUN53" s="59"/>
      <c r="DUO53" s="56"/>
      <c r="DUP53" s="54"/>
      <c r="DUQ53" s="52"/>
      <c r="DUR53" s="59"/>
      <c r="DUS53" s="56"/>
      <c r="DUT53" s="54"/>
      <c r="DUU53" s="52"/>
      <c r="DUV53" s="59"/>
      <c r="DUW53" s="56"/>
      <c r="DUX53" s="54"/>
      <c r="DUY53" s="52"/>
      <c r="DUZ53" s="59"/>
      <c r="DVA53" s="56"/>
      <c r="DVB53" s="54"/>
      <c r="DVC53" s="52"/>
      <c r="DVD53" s="59"/>
      <c r="DVE53" s="56"/>
      <c r="DVF53" s="54"/>
      <c r="DVG53" s="52"/>
      <c r="DVH53" s="59"/>
      <c r="DVI53" s="56"/>
      <c r="DVJ53" s="54"/>
      <c r="DVK53" s="52"/>
      <c r="DVL53" s="59"/>
      <c r="DVM53" s="56"/>
      <c r="DVN53" s="54"/>
      <c r="DVO53" s="52"/>
      <c r="DVP53" s="59"/>
      <c r="DVQ53" s="56"/>
      <c r="DVR53" s="54"/>
      <c r="DVS53" s="52"/>
      <c r="DVT53" s="59"/>
      <c r="DVU53" s="56"/>
      <c r="DVV53" s="54"/>
      <c r="DVW53" s="52"/>
      <c r="DVX53" s="59"/>
      <c r="DVY53" s="56"/>
      <c r="DVZ53" s="54"/>
      <c r="DWA53" s="52"/>
      <c r="DWB53" s="59"/>
      <c r="DWC53" s="56"/>
      <c r="DWD53" s="54"/>
      <c r="DWE53" s="52"/>
      <c r="DWF53" s="59"/>
      <c r="DWG53" s="56"/>
      <c r="DWH53" s="54"/>
      <c r="DWI53" s="52"/>
      <c r="DWJ53" s="59"/>
      <c r="DWK53" s="56"/>
      <c r="DWL53" s="54"/>
      <c r="DWM53" s="52"/>
      <c r="DWN53" s="59"/>
      <c r="DWO53" s="56"/>
      <c r="DWP53" s="54"/>
      <c r="DWQ53" s="52"/>
      <c r="DWR53" s="59"/>
      <c r="DWS53" s="56"/>
      <c r="DWT53" s="54"/>
      <c r="DWU53" s="52"/>
      <c r="DWV53" s="59"/>
      <c r="DWW53" s="56"/>
      <c r="DWX53" s="54"/>
      <c r="DWY53" s="52"/>
      <c r="DWZ53" s="59"/>
      <c r="DXA53" s="56"/>
      <c r="DXB53" s="54"/>
      <c r="DXC53" s="52"/>
      <c r="DXD53" s="59"/>
      <c r="DXE53" s="56"/>
      <c r="DXF53" s="54"/>
      <c r="DXG53" s="52"/>
      <c r="DXH53" s="59"/>
      <c r="DXI53" s="56"/>
      <c r="DXJ53" s="54"/>
      <c r="DXK53" s="52"/>
      <c r="DXL53" s="59"/>
      <c r="DXM53" s="56"/>
      <c r="DXN53" s="54"/>
      <c r="DXO53" s="52"/>
      <c r="DXP53" s="59"/>
      <c r="DXQ53" s="56"/>
      <c r="DXR53" s="54"/>
      <c r="DXS53" s="52"/>
      <c r="DXT53" s="59"/>
      <c r="DXU53" s="56"/>
      <c r="DXV53" s="54"/>
      <c r="DXW53" s="52"/>
      <c r="DXX53" s="59"/>
      <c r="DXY53" s="56"/>
      <c r="DXZ53" s="54"/>
      <c r="DYA53" s="52"/>
      <c r="DYB53" s="59"/>
      <c r="DYC53" s="56"/>
      <c r="DYD53" s="54"/>
      <c r="DYE53" s="52"/>
      <c r="DYF53" s="59"/>
      <c r="DYG53" s="56"/>
      <c r="DYH53" s="54"/>
      <c r="DYI53" s="52"/>
      <c r="DYJ53" s="59"/>
      <c r="DYK53" s="56"/>
      <c r="DYL53" s="54"/>
      <c r="DYM53" s="52"/>
      <c r="DYN53" s="59"/>
      <c r="DYO53" s="56"/>
      <c r="DYP53" s="54"/>
      <c r="DYQ53" s="52"/>
      <c r="DYR53" s="59"/>
      <c r="DYS53" s="56"/>
      <c r="DYT53" s="54"/>
      <c r="DYU53" s="52"/>
      <c r="DYV53" s="59"/>
      <c r="DYW53" s="56"/>
      <c r="DYX53" s="54"/>
      <c r="DYY53" s="52"/>
      <c r="DYZ53" s="59"/>
      <c r="DZA53" s="56"/>
      <c r="DZB53" s="54"/>
      <c r="DZC53" s="52"/>
      <c r="DZD53" s="59"/>
      <c r="DZE53" s="56"/>
      <c r="DZF53" s="54"/>
      <c r="DZG53" s="52"/>
      <c r="DZH53" s="59"/>
      <c r="DZI53" s="56"/>
      <c r="DZJ53" s="54"/>
      <c r="DZK53" s="52"/>
      <c r="DZL53" s="59"/>
      <c r="DZM53" s="56"/>
      <c r="DZN53" s="54"/>
      <c r="DZO53" s="52"/>
      <c r="DZP53" s="59"/>
      <c r="DZQ53" s="56"/>
      <c r="DZR53" s="54"/>
      <c r="DZS53" s="52"/>
      <c r="DZT53" s="59"/>
      <c r="DZU53" s="56"/>
      <c r="DZV53" s="54"/>
      <c r="DZW53" s="52"/>
      <c r="DZX53" s="59"/>
      <c r="DZY53" s="56"/>
      <c r="DZZ53" s="54"/>
      <c r="EAA53" s="52"/>
      <c r="EAB53" s="59"/>
      <c r="EAC53" s="56"/>
      <c r="EAD53" s="54"/>
      <c r="EAE53" s="52"/>
      <c r="EAF53" s="59"/>
      <c r="EAG53" s="56"/>
      <c r="EAH53" s="54"/>
      <c r="EAI53" s="52"/>
      <c r="EAJ53" s="59"/>
      <c r="EAK53" s="56"/>
      <c r="EAL53" s="54"/>
      <c r="EAM53" s="52"/>
      <c r="EAN53" s="59"/>
      <c r="EAO53" s="56"/>
      <c r="EAP53" s="54"/>
      <c r="EAQ53" s="52"/>
      <c r="EAR53" s="59"/>
      <c r="EAS53" s="56"/>
      <c r="EAT53" s="54"/>
      <c r="EAU53" s="52"/>
      <c r="EAV53" s="59"/>
      <c r="EAW53" s="56"/>
      <c r="EAX53" s="54"/>
      <c r="EAY53" s="52"/>
      <c r="EAZ53" s="59"/>
      <c r="EBA53" s="56"/>
      <c r="EBB53" s="54"/>
      <c r="EBC53" s="52"/>
      <c r="EBD53" s="59"/>
      <c r="EBE53" s="56"/>
      <c r="EBF53" s="54"/>
      <c r="EBG53" s="52"/>
      <c r="EBH53" s="59"/>
      <c r="EBI53" s="56"/>
      <c r="EBJ53" s="54"/>
      <c r="EBK53" s="52"/>
      <c r="EBL53" s="59"/>
      <c r="EBM53" s="56"/>
      <c r="EBN53" s="54"/>
      <c r="EBO53" s="52"/>
      <c r="EBP53" s="59"/>
      <c r="EBQ53" s="56"/>
      <c r="EBR53" s="54"/>
      <c r="EBS53" s="52"/>
      <c r="EBT53" s="59"/>
      <c r="EBU53" s="56"/>
      <c r="EBV53" s="54"/>
      <c r="EBW53" s="52"/>
      <c r="EBX53" s="59"/>
      <c r="EBY53" s="56"/>
      <c r="EBZ53" s="54"/>
      <c r="ECA53" s="52"/>
      <c r="ECB53" s="59"/>
      <c r="ECC53" s="56"/>
      <c r="ECD53" s="54"/>
      <c r="ECE53" s="52"/>
      <c r="ECF53" s="59"/>
      <c r="ECG53" s="56"/>
      <c r="ECH53" s="54"/>
      <c r="ECI53" s="52"/>
      <c r="ECJ53" s="59"/>
      <c r="ECK53" s="56"/>
      <c r="ECL53" s="54"/>
      <c r="ECM53" s="52"/>
      <c r="ECN53" s="59"/>
      <c r="ECO53" s="56"/>
      <c r="ECP53" s="54"/>
      <c r="ECQ53" s="52"/>
      <c r="ECR53" s="59"/>
      <c r="ECS53" s="56"/>
      <c r="ECT53" s="54"/>
      <c r="ECU53" s="52"/>
      <c r="ECV53" s="59"/>
      <c r="ECW53" s="56"/>
      <c r="ECX53" s="54"/>
      <c r="ECY53" s="52"/>
      <c r="ECZ53" s="59"/>
      <c r="EDA53" s="56"/>
      <c r="EDB53" s="54"/>
      <c r="EDC53" s="52"/>
      <c r="EDD53" s="59"/>
      <c r="EDE53" s="56"/>
      <c r="EDF53" s="54"/>
      <c r="EDG53" s="52"/>
      <c r="EDH53" s="59"/>
      <c r="EDI53" s="56"/>
      <c r="EDJ53" s="54"/>
      <c r="EDK53" s="52"/>
      <c r="EDL53" s="59"/>
      <c r="EDM53" s="56"/>
      <c r="EDN53" s="54"/>
      <c r="EDO53" s="52"/>
      <c r="EDP53" s="59"/>
      <c r="EDQ53" s="56"/>
      <c r="EDR53" s="54"/>
      <c r="EDS53" s="52"/>
      <c r="EDT53" s="59"/>
      <c r="EDU53" s="56"/>
      <c r="EDV53" s="54"/>
      <c r="EDW53" s="52"/>
      <c r="EDX53" s="59"/>
      <c r="EDY53" s="56"/>
      <c r="EDZ53" s="54"/>
      <c r="EEA53" s="52"/>
      <c r="EEB53" s="59"/>
      <c r="EEC53" s="56"/>
      <c r="EED53" s="54"/>
      <c r="EEE53" s="52"/>
      <c r="EEF53" s="59"/>
      <c r="EEG53" s="56"/>
      <c r="EEH53" s="54"/>
      <c r="EEI53" s="52"/>
      <c r="EEJ53" s="59"/>
      <c r="EEK53" s="56"/>
      <c r="EEL53" s="54"/>
      <c r="EEM53" s="52"/>
      <c r="EEN53" s="59"/>
      <c r="EEO53" s="56"/>
      <c r="EEP53" s="54"/>
      <c r="EEQ53" s="52"/>
      <c r="EER53" s="59"/>
      <c r="EES53" s="56"/>
      <c r="EET53" s="54"/>
      <c r="EEU53" s="52"/>
      <c r="EEV53" s="59"/>
      <c r="EEW53" s="56"/>
      <c r="EEX53" s="54"/>
      <c r="EEY53" s="52"/>
      <c r="EEZ53" s="59"/>
      <c r="EFA53" s="56"/>
      <c r="EFB53" s="54"/>
      <c r="EFC53" s="52"/>
      <c r="EFD53" s="59"/>
      <c r="EFE53" s="56"/>
      <c r="EFF53" s="54"/>
      <c r="EFG53" s="52"/>
      <c r="EFH53" s="59"/>
      <c r="EFI53" s="56"/>
      <c r="EFJ53" s="54"/>
      <c r="EFK53" s="52"/>
      <c r="EFL53" s="59"/>
      <c r="EFM53" s="56"/>
      <c r="EFN53" s="54"/>
      <c r="EFO53" s="52"/>
      <c r="EFP53" s="59"/>
      <c r="EFQ53" s="56"/>
      <c r="EFR53" s="54"/>
      <c r="EFS53" s="52"/>
      <c r="EFT53" s="59"/>
      <c r="EFU53" s="56"/>
      <c r="EFV53" s="54"/>
      <c r="EFW53" s="52"/>
      <c r="EFX53" s="59"/>
      <c r="EFY53" s="56"/>
      <c r="EFZ53" s="54"/>
      <c r="EGA53" s="52"/>
      <c r="EGB53" s="59"/>
      <c r="EGC53" s="56"/>
      <c r="EGD53" s="54"/>
      <c r="EGE53" s="52"/>
      <c r="EGF53" s="59"/>
      <c r="EGG53" s="56"/>
      <c r="EGH53" s="54"/>
      <c r="EGI53" s="52"/>
      <c r="EGJ53" s="59"/>
      <c r="EGK53" s="56"/>
      <c r="EGL53" s="54"/>
      <c r="EGM53" s="52"/>
      <c r="EGN53" s="59"/>
      <c r="EGO53" s="56"/>
      <c r="EGP53" s="54"/>
      <c r="EGQ53" s="52"/>
      <c r="EGR53" s="59"/>
      <c r="EGS53" s="56"/>
      <c r="EGT53" s="54"/>
      <c r="EGU53" s="52"/>
      <c r="EGV53" s="59"/>
      <c r="EGW53" s="56"/>
      <c r="EGX53" s="54"/>
      <c r="EGY53" s="52"/>
      <c r="EGZ53" s="59"/>
      <c r="EHA53" s="56"/>
      <c r="EHB53" s="54"/>
      <c r="EHC53" s="52"/>
      <c r="EHD53" s="59"/>
      <c r="EHE53" s="56"/>
      <c r="EHF53" s="54"/>
      <c r="EHG53" s="52"/>
      <c r="EHH53" s="59"/>
      <c r="EHI53" s="56"/>
      <c r="EHJ53" s="54"/>
      <c r="EHK53" s="52"/>
      <c r="EHL53" s="59"/>
      <c r="EHM53" s="56"/>
      <c r="EHN53" s="54"/>
      <c r="EHO53" s="52"/>
      <c r="EHP53" s="59"/>
      <c r="EHQ53" s="56"/>
      <c r="EHR53" s="54"/>
      <c r="EHS53" s="52"/>
      <c r="EHT53" s="59"/>
      <c r="EHU53" s="56"/>
      <c r="EHV53" s="54"/>
      <c r="EHW53" s="52"/>
      <c r="EHX53" s="59"/>
      <c r="EHY53" s="56"/>
      <c r="EHZ53" s="54"/>
      <c r="EIA53" s="52"/>
      <c r="EIB53" s="59"/>
      <c r="EIC53" s="56"/>
      <c r="EID53" s="54"/>
      <c r="EIE53" s="52"/>
      <c r="EIF53" s="59"/>
      <c r="EIG53" s="56"/>
      <c r="EIH53" s="54"/>
      <c r="EII53" s="52"/>
      <c r="EIJ53" s="59"/>
      <c r="EIK53" s="56"/>
      <c r="EIL53" s="54"/>
      <c r="EIM53" s="52"/>
      <c r="EIN53" s="59"/>
      <c r="EIO53" s="56"/>
      <c r="EIP53" s="54"/>
      <c r="EIQ53" s="52"/>
      <c r="EIR53" s="59"/>
      <c r="EIS53" s="56"/>
      <c r="EIT53" s="54"/>
      <c r="EIU53" s="52"/>
      <c r="EIV53" s="59"/>
      <c r="EIW53" s="56"/>
      <c r="EIX53" s="54"/>
      <c r="EIY53" s="52"/>
      <c r="EIZ53" s="59"/>
      <c r="EJA53" s="56"/>
      <c r="EJB53" s="54"/>
      <c r="EJC53" s="52"/>
      <c r="EJD53" s="59"/>
      <c r="EJE53" s="56"/>
      <c r="EJF53" s="54"/>
      <c r="EJG53" s="52"/>
      <c r="EJH53" s="59"/>
      <c r="EJI53" s="56"/>
      <c r="EJJ53" s="54"/>
      <c r="EJK53" s="52"/>
      <c r="EJL53" s="59"/>
      <c r="EJM53" s="56"/>
      <c r="EJN53" s="54"/>
      <c r="EJO53" s="52"/>
      <c r="EJP53" s="59"/>
      <c r="EJQ53" s="56"/>
      <c r="EJR53" s="54"/>
      <c r="EJS53" s="52"/>
      <c r="EJT53" s="59"/>
      <c r="EJU53" s="56"/>
      <c r="EJV53" s="54"/>
      <c r="EJW53" s="52"/>
      <c r="EJX53" s="59"/>
      <c r="EJY53" s="56"/>
      <c r="EJZ53" s="54"/>
      <c r="EKA53" s="52"/>
      <c r="EKB53" s="59"/>
      <c r="EKC53" s="56"/>
      <c r="EKD53" s="54"/>
      <c r="EKE53" s="52"/>
      <c r="EKF53" s="59"/>
      <c r="EKG53" s="56"/>
      <c r="EKH53" s="54"/>
      <c r="EKI53" s="52"/>
      <c r="EKJ53" s="59"/>
      <c r="EKK53" s="56"/>
      <c r="EKL53" s="54"/>
      <c r="EKM53" s="52"/>
      <c r="EKN53" s="59"/>
      <c r="EKO53" s="56"/>
      <c r="EKP53" s="54"/>
      <c r="EKQ53" s="52"/>
      <c r="EKR53" s="59"/>
      <c r="EKS53" s="56"/>
      <c r="EKT53" s="54"/>
      <c r="EKU53" s="52"/>
      <c r="EKV53" s="59"/>
      <c r="EKW53" s="56"/>
      <c r="EKX53" s="54"/>
      <c r="EKY53" s="52"/>
      <c r="EKZ53" s="59"/>
      <c r="ELA53" s="56"/>
      <c r="ELB53" s="54"/>
      <c r="ELC53" s="52"/>
      <c r="ELD53" s="59"/>
      <c r="ELE53" s="56"/>
      <c r="ELF53" s="54"/>
      <c r="ELG53" s="52"/>
      <c r="ELH53" s="59"/>
      <c r="ELI53" s="56"/>
      <c r="ELJ53" s="54"/>
      <c r="ELK53" s="52"/>
      <c r="ELL53" s="59"/>
      <c r="ELM53" s="56"/>
      <c r="ELN53" s="54"/>
      <c r="ELO53" s="52"/>
      <c r="ELP53" s="59"/>
      <c r="ELQ53" s="56"/>
      <c r="ELR53" s="54"/>
      <c r="ELS53" s="52"/>
      <c r="ELT53" s="59"/>
      <c r="ELU53" s="56"/>
      <c r="ELV53" s="54"/>
      <c r="ELW53" s="52"/>
      <c r="ELX53" s="59"/>
      <c r="ELY53" s="56"/>
      <c r="ELZ53" s="54"/>
      <c r="EMA53" s="52"/>
      <c r="EMB53" s="59"/>
      <c r="EMC53" s="56"/>
      <c r="EMD53" s="54"/>
      <c r="EME53" s="52"/>
      <c r="EMF53" s="59"/>
      <c r="EMG53" s="56"/>
      <c r="EMH53" s="54"/>
      <c r="EMI53" s="52"/>
      <c r="EMJ53" s="59"/>
      <c r="EMK53" s="56"/>
      <c r="EML53" s="54"/>
      <c r="EMM53" s="52"/>
      <c r="EMN53" s="59"/>
      <c r="EMO53" s="56"/>
      <c r="EMP53" s="54"/>
      <c r="EMQ53" s="52"/>
      <c r="EMR53" s="59"/>
      <c r="EMS53" s="56"/>
      <c r="EMT53" s="54"/>
      <c r="EMU53" s="52"/>
      <c r="EMV53" s="59"/>
      <c r="EMW53" s="56"/>
      <c r="EMX53" s="54"/>
      <c r="EMY53" s="52"/>
      <c r="EMZ53" s="59"/>
      <c r="ENA53" s="56"/>
      <c r="ENB53" s="54"/>
      <c r="ENC53" s="52"/>
      <c r="END53" s="59"/>
      <c r="ENE53" s="56"/>
      <c r="ENF53" s="54"/>
      <c r="ENG53" s="52"/>
      <c r="ENH53" s="59"/>
      <c r="ENI53" s="56"/>
      <c r="ENJ53" s="54"/>
      <c r="ENK53" s="52"/>
      <c r="ENL53" s="59"/>
      <c r="ENM53" s="56"/>
      <c r="ENN53" s="54"/>
      <c r="ENO53" s="52"/>
      <c r="ENP53" s="59"/>
      <c r="ENQ53" s="56"/>
      <c r="ENR53" s="54"/>
      <c r="ENS53" s="52"/>
      <c r="ENT53" s="59"/>
      <c r="ENU53" s="56"/>
      <c r="ENV53" s="54"/>
      <c r="ENW53" s="52"/>
      <c r="ENX53" s="59"/>
      <c r="ENY53" s="56"/>
      <c r="ENZ53" s="54"/>
      <c r="EOA53" s="52"/>
      <c r="EOB53" s="59"/>
      <c r="EOC53" s="56"/>
      <c r="EOD53" s="54"/>
      <c r="EOE53" s="52"/>
      <c r="EOF53" s="59"/>
      <c r="EOG53" s="56"/>
      <c r="EOH53" s="54"/>
      <c r="EOI53" s="52"/>
      <c r="EOJ53" s="59"/>
      <c r="EOK53" s="56"/>
      <c r="EOL53" s="54"/>
      <c r="EOM53" s="52"/>
      <c r="EON53" s="59"/>
      <c r="EOO53" s="56"/>
      <c r="EOP53" s="54"/>
      <c r="EOQ53" s="52"/>
      <c r="EOR53" s="59"/>
      <c r="EOS53" s="56"/>
      <c r="EOT53" s="54"/>
      <c r="EOU53" s="52"/>
      <c r="EOV53" s="59"/>
      <c r="EOW53" s="56"/>
      <c r="EOX53" s="54"/>
      <c r="EOY53" s="52"/>
      <c r="EOZ53" s="59"/>
      <c r="EPA53" s="56"/>
      <c r="EPB53" s="54"/>
      <c r="EPC53" s="52"/>
      <c r="EPD53" s="59"/>
      <c r="EPE53" s="56"/>
      <c r="EPF53" s="54"/>
      <c r="EPG53" s="52"/>
      <c r="EPH53" s="59"/>
      <c r="EPI53" s="56"/>
      <c r="EPJ53" s="54"/>
      <c r="EPK53" s="52"/>
      <c r="EPL53" s="59"/>
      <c r="EPM53" s="56"/>
      <c r="EPN53" s="54"/>
      <c r="EPO53" s="52"/>
      <c r="EPP53" s="59"/>
      <c r="EPQ53" s="56"/>
      <c r="EPR53" s="54"/>
      <c r="EPS53" s="52"/>
      <c r="EPT53" s="59"/>
      <c r="EPU53" s="56"/>
      <c r="EPV53" s="54"/>
      <c r="EPW53" s="52"/>
      <c r="EPX53" s="59"/>
      <c r="EPY53" s="56"/>
      <c r="EPZ53" s="54"/>
      <c r="EQA53" s="52"/>
      <c r="EQB53" s="59"/>
      <c r="EQC53" s="56"/>
      <c r="EQD53" s="54"/>
      <c r="EQE53" s="52"/>
      <c r="EQF53" s="59"/>
      <c r="EQG53" s="56"/>
      <c r="EQH53" s="54"/>
      <c r="EQI53" s="52"/>
      <c r="EQJ53" s="59"/>
      <c r="EQK53" s="56"/>
      <c r="EQL53" s="54"/>
      <c r="EQM53" s="52"/>
      <c r="EQN53" s="59"/>
      <c r="EQO53" s="56"/>
      <c r="EQP53" s="54"/>
      <c r="EQQ53" s="52"/>
      <c r="EQR53" s="59"/>
      <c r="EQS53" s="56"/>
      <c r="EQT53" s="54"/>
      <c r="EQU53" s="52"/>
      <c r="EQV53" s="59"/>
      <c r="EQW53" s="56"/>
      <c r="EQX53" s="54"/>
      <c r="EQY53" s="52"/>
      <c r="EQZ53" s="59"/>
      <c r="ERA53" s="56"/>
      <c r="ERB53" s="54"/>
      <c r="ERC53" s="52"/>
      <c r="ERD53" s="59"/>
      <c r="ERE53" s="56"/>
      <c r="ERF53" s="54"/>
      <c r="ERG53" s="52"/>
      <c r="ERH53" s="59"/>
      <c r="ERI53" s="56"/>
      <c r="ERJ53" s="54"/>
      <c r="ERK53" s="52"/>
      <c r="ERL53" s="59"/>
      <c r="ERM53" s="56"/>
      <c r="ERN53" s="54"/>
      <c r="ERO53" s="52"/>
      <c r="ERP53" s="59"/>
      <c r="ERQ53" s="56"/>
      <c r="ERR53" s="54"/>
      <c r="ERS53" s="52"/>
      <c r="ERT53" s="59"/>
      <c r="ERU53" s="56"/>
      <c r="ERV53" s="54"/>
      <c r="ERW53" s="52"/>
      <c r="ERX53" s="59"/>
      <c r="ERY53" s="56"/>
      <c r="ERZ53" s="54"/>
      <c r="ESA53" s="52"/>
      <c r="ESB53" s="59"/>
      <c r="ESC53" s="56"/>
      <c r="ESD53" s="54"/>
      <c r="ESE53" s="52"/>
      <c r="ESF53" s="59"/>
      <c r="ESG53" s="56"/>
      <c r="ESH53" s="54"/>
      <c r="ESI53" s="52"/>
      <c r="ESJ53" s="59"/>
      <c r="ESK53" s="56"/>
      <c r="ESL53" s="54"/>
      <c r="ESM53" s="52"/>
      <c r="ESN53" s="59"/>
      <c r="ESO53" s="56"/>
      <c r="ESP53" s="54"/>
      <c r="ESQ53" s="52"/>
      <c r="ESR53" s="59"/>
      <c r="ESS53" s="56"/>
      <c r="EST53" s="54"/>
      <c r="ESU53" s="52"/>
      <c r="ESV53" s="59"/>
      <c r="ESW53" s="56"/>
      <c r="ESX53" s="54"/>
      <c r="ESY53" s="52"/>
      <c r="ESZ53" s="59"/>
      <c r="ETA53" s="56"/>
      <c r="ETB53" s="54"/>
      <c r="ETC53" s="52"/>
      <c r="ETD53" s="59"/>
      <c r="ETE53" s="56"/>
      <c r="ETF53" s="54"/>
      <c r="ETG53" s="52"/>
      <c r="ETH53" s="59"/>
      <c r="ETI53" s="56"/>
      <c r="ETJ53" s="54"/>
      <c r="ETK53" s="52"/>
      <c r="ETL53" s="59"/>
      <c r="ETM53" s="56"/>
      <c r="ETN53" s="54"/>
      <c r="ETO53" s="52"/>
      <c r="ETP53" s="59"/>
      <c r="ETQ53" s="56"/>
      <c r="ETR53" s="54"/>
      <c r="ETS53" s="52"/>
      <c r="ETT53" s="59"/>
      <c r="ETU53" s="56"/>
      <c r="ETV53" s="54"/>
      <c r="ETW53" s="52"/>
      <c r="ETX53" s="59"/>
      <c r="ETY53" s="56"/>
      <c r="ETZ53" s="54"/>
      <c r="EUA53" s="52"/>
      <c r="EUB53" s="59"/>
      <c r="EUC53" s="56"/>
      <c r="EUD53" s="54"/>
      <c r="EUE53" s="52"/>
      <c r="EUF53" s="59"/>
      <c r="EUG53" s="56"/>
      <c r="EUH53" s="54"/>
      <c r="EUI53" s="52"/>
      <c r="EUJ53" s="59"/>
      <c r="EUK53" s="56"/>
      <c r="EUL53" s="54"/>
      <c r="EUM53" s="52"/>
      <c r="EUN53" s="59"/>
      <c r="EUO53" s="56"/>
      <c r="EUP53" s="54"/>
      <c r="EUQ53" s="52"/>
      <c r="EUR53" s="59"/>
      <c r="EUS53" s="56"/>
      <c r="EUT53" s="54"/>
      <c r="EUU53" s="52"/>
      <c r="EUV53" s="59"/>
      <c r="EUW53" s="56"/>
      <c r="EUX53" s="54"/>
      <c r="EUY53" s="52"/>
      <c r="EUZ53" s="59"/>
      <c r="EVA53" s="56"/>
      <c r="EVB53" s="54"/>
      <c r="EVC53" s="52"/>
      <c r="EVD53" s="59"/>
      <c r="EVE53" s="56"/>
      <c r="EVF53" s="54"/>
      <c r="EVG53" s="52"/>
      <c r="EVH53" s="59"/>
      <c r="EVI53" s="56"/>
      <c r="EVJ53" s="54"/>
      <c r="EVK53" s="52"/>
      <c r="EVL53" s="59"/>
      <c r="EVM53" s="56"/>
      <c r="EVN53" s="54"/>
      <c r="EVO53" s="52"/>
      <c r="EVP53" s="59"/>
      <c r="EVQ53" s="56"/>
      <c r="EVR53" s="54"/>
      <c r="EVS53" s="52"/>
      <c r="EVT53" s="59"/>
      <c r="EVU53" s="56"/>
      <c r="EVV53" s="54"/>
      <c r="EVW53" s="52"/>
      <c r="EVX53" s="59"/>
      <c r="EVY53" s="56"/>
      <c r="EVZ53" s="54"/>
      <c r="EWA53" s="52"/>
      <c r="EWB53" s="59"/>
      <c r="EWC53" s="56"/>
      <c r="EWD53" s="54"/>
      <c r="EWE53" s="52"/>
      <c r="EWF53" s="59"/>
      <c r="EWG53" s="56"/>
      <c r="EWH53" s="54"/>
      <c r="EWI53" s="52"/>
      <c r="EWJ53" s="59"/>
      <c r="EWK53" s="56"/>
      <c r="EWL53" s="54"/>
      <c r="EWM53" s="52"/>
      <c r="EWN53" s="59"/>
      <c r="EWO53" s="56"/>
      <c r="EWP53" s="54"/>
      <c r="EWQ53" s="52"/>
      <c r="EWR53" s="59"/>
      <c r="EWS53" s="56"/>
      <c r="EWT53" s="54"/>
      <c r="EWU53" s="52"/>
      <c r="EWV53" s="59"/>
      <c r="EWW53" s="56"/>
      <c r="EWX53" s="54"/>
      <c r="EWY53" s="52"/>
      <c r="EWZ53" s="59"/>
      <c r="EXA53" s="56"/>
      <c r="EXB53" s="54"/>
      <c r="EXC53" s="52"/>
      <c r="EXD53" s="59"/>
      <c r="EXE53" s="56"/>
      <c r="EXF53" s="54"/>
      <c r="EXG53" s="52"/>
      <c r="EXH53" s="59"/>
      <c r="EXI53" s="56"/>
      <c r="EXJ53" s="54"/>
      <c r="EXK53" s="52"/>
      <c r="EXL53" s="59"/>
      <c r="EXM53" s="56"/>
      <c r="EXN53" s="54"/>
      <c r="EXO53" s="52"/>
      <c r="EXP53" s="59"/>
      <c r="EXQ53" s="56"/>
      <c r="EXR53" s="54"/>
      <c r="EXS53" s="52"/>
      <c r="EXT53" s="59"/>
      <c r="EXU53" s="56"/>
      <c r="EXV53" s="54"/>
      <c r="EXW53" s="52"/>
      <c r="EXX53" s="59"/>
      <c r="EXY53" s="56"/>
      <c r="EXZ53" s="54"/>
      <c r="EYA53" s="52"/>
      <c r="EYB53" s="59"/>
      <c r="EYC53" s="56"/>
      <c r="EYD53" s="54"/>
      <c r="EYE53" s="52"/>
      <c r="EYF53" s="59"/>
      <c r="EYG53" s="56"/>
      <c r="EYH53" s="54"/>
      <c r="EYI53" s="52"/>
      <c r="EYJ53" s="59"/>
      <c r="EYK53" s="56"/>
      <c r="EYL53" s="54"/>
      <c r="EYM53" s="52"/>
      <c r="EYN53" s="59"/>
      <c r="EYO53" s="56"/>
      <c r="EYP53" s="54"/>
      <c r="EYQ53" s="52"/>
      <c r="EYR53" s="59"/>
      <c r="EYS53" s="56"/>
      <c r="EYT53" s="54"/>
      <c r="EYU53" s="52"/>
      <c r="EYV53" s="59"/>
      <c r="EYW53" s="56"/>
      <c r="EYX53" s="54"/>
      <c r="EYY53" s="52"/>
      <c r="EYZ53" s="59"/>
      <c r="EZA53" s="56"/>
      <c r="EZB53" s="54"/>
      <c r="EZC53" s="52"/>
      <c r="EZD53" s="59"/>
      <c r="EZE53" s="56"/>
      <c r="EZF53" s="54"/>
      <c r="EZG53" s="52"/>
      <c r="EZH53" s="59"/>
      <c r="EZI53" s="56"/>
      <c r="EZJ53" s="54"/>
      <c r="EZK53" s="52"/>
      <c r="EZL53" s="59"/>
      <c r="EZM53" s="56"/>
      <c r="EZN53" s="54"/>
      <c r="EZO53" s="52"/>
      <c r="EZP53" s="59"/>
      <c r="EZQ53" s="56"/>
      <c r="EZR53" s="54"/>
      <c r="EZS53" s="52"/>
      <c r="EZT53" s="59"/>
      <c r="EZU53" s="56"/>
      <c r="EZV53" s="54"/>
      <c r="EZW53" s="52"/>
      <c r="EZX53" s="59"/>
      <c r="EZY53" s="56"/>
      <c r="EZZ53" s="54"/>
      <c r="FAA53" s="52"/>
      <c r="FAB53" s="59"/>
      <c r="FAC53" s="56"/>
      <c r="FAD53" s="54"/>
      <c r="FAE53" s="52"/>
      <c r="FAF53" s="59"/>
      <c r="FAG53" s="56"/>
      <c r="FAH53" s="54"/>
      <c r="FAI53" s="52"/>
      <c r="FAJ53" s="59"/>
      <c r="FAK53" s="56"/>
      <c r="FAL53" s="54"/>
      <c r="FAM53" s="52"/>
      <c r="FAN53" s="59"/>
      <c r="FAO53" s="56"/>
      <c r="FAP53" s="54"/>
      <c r="FAQ53" s="52"/>
      <c r="FAR53" s="59"/>
      <c r="FAS53" s="56"/>
      <c r="FAT53" s="54"/>
      <c r="FAU53" s="52"/>
      <c r="FAV53" s="59"/>
      <c r="FAW53" s="56"/>
      <c r="FAX53" s="54"/>
      <c r="FAY53" s="52"/>
      <c r="FAZ53" s="59"/>
      <c r="FBA53" s="56"/>
      <c r="FBB53" s="54"/>
      <c r="FBC53" s="52"/>
      <c r="FBD53" s="59"/>
      <c r="FBE53" s="56"/>
      <c r="FBF53" s="54"/>
      <c r="FBG53" s="52"/>
      <c r="FBH53" s="59"/>
      <c r="FBI53" s="56"/>
      <c r="FBJ53" s="54"/>
      <c r="FBK53" s="52"/>
      <c r="FBL53" s="59"/>
      <c r="FBM53" s="56"/>
      <c r="FBN53" s="54"/>
      <c r="FBO53" s="52"/>
      <c r="FBP53" s="59"/>
      <c r="FBQ53" s="56"/>
      <c r="FBR53" s="54"/>
      <c r="FBS53" s="52"/>
      <c r="FBT53" s="59"/>
      <c r="FBU53" s="56"/>
      <c r="FBV53" s="54"/>
      <c r="FBW53" s="52"/>
      <c r="FBX53" s="59"/>
      <c r="FBY53" s="56"/>
      <c r="FBZ53" s="54"/>
      <c r="FCA53" s="52"/>
      <c r="FCB53" s="59"/>
      <c r="FCC53" s="56"/>
      <c r="FCD53" s="54"/>
      <c r="FCE53" s="52"/>
      <c r="FCF53" s="59"/>
      <c r="FCG53" s="56"/>
      <c r="FCH53" s="54"/>
      <c r="FCI53" s="52"/>
      <c r="FCJ53" s="59"/>
      <c r="FCK53" s="56"/>
      <c r="FCL53" s="54"/>
      <c r="FCM53" s="52"/>
      <c r="FCN53" s="59"/>
      <c r="FCO53" s="56"/>
      <c r="FCP53" s="54"/>
      <c r="FCQ53" s="52"/>
      <c r="FCR53" s="59"/>
      <c r="FCS53" s="56"/>
      <c r="FCT53" s="54"/>
      <c r="FCU53" s="52"/>
      <c r="FCV53" s="59"/>
      <c r="FCW53" s="56"/>
      <c r="FCX53" s="54"/>
      <c r="FCY53" s="52"/>
      <c r="FCZ53" s="59"/>
      <c r="FDA53" s="56"/>
      <c r="FDB53" s="54"/>
      <c r="FDC53" s="52"/>
      <c r="FDD53" s="59"/>
      <c r="FDE53" s="56"/>
      <c r="FDF53" s="54"/>
      <c r="FDG53" s="52"/>
      <c r="FDH53" s="59"/>
      <c r="FDI53" s="56"/>
      <c r="FDJ53" s="54"/>
      <c r="FDK53" s="52"/>
      <c r="FDL53" s="59"/>
      <c r="FDM53" s="56"/>
      <c r="FDN53" s="54"/>
      <c r="FDO53" s="52"/>
      <c r="FDP53" s="59"/>
      <c r="FDQ53" s="56"/>
      <c r="FDR53" s="54"/>
      <c r="FDS53" s="52"/>
      <c r="FDT53" s="59"/>
      <c r="FDU53" s="56"/>
      <c r="FDV53" s="54"/>
      <c r="FDW53" s="52"/>
      <c r="FDX53" s="59"/>
      <c r="FDY53" s="56"/>
      <c r="FDZ53" s="54"/>
      <c r="FEA53" s="52"/>
      <c r="FEB53" s="59"/>
      <c r="FEC53" s="56"/>
      <c r="FED53" s="54"/>
      <c r="FEE53" s="52"/>
      <c r="FEF53" s="59"/>
      <c r="FEG53" s="56"/>
      <c r="FEH53" s="54"/>
      <c r="FEI53" s="52"/>
      <c r="FEJ53" s="59"/>
      <c r="FEK53" s="56"/>
      <c r="FEL53" s="54"/>
      <c r="FEM53" s="52"/>
      <c r="FEN53" s="59"/>
      <c r="FEO53" s="56"/>
      <c r="FEP53" s="54"/>
      <c r="FEQ53" s="52"/>
      <c r="FER53" s="59"/>
      <c r="FES53" s="56"/>
      <c r="FET53" s="54"/>
      <c r="FEU53" s="52"/>
      <c r="FEV53" s="59"/>
      <c r="FEW53" s="56"/>
      <c r="FEX53" s="54"/>
      <c r="FEY53" s="52"/>
      <c r="FEZ53" s="59"/>
      <c r="FFA53" s="56"/>
      <c r="FFB53" s="54"/>
      <c r="FFC53" s="52"/>
      <c r="FFD53" s="59"/>
      <c r="FFE53" s="56"/>
      <c r="FFF53" s="54"/>
      <c r="FFG53" s="52"/>
      <c r="FFH53" s="59"/>
      <c r="FFI53" s="56"/>
      <c r="FFJ53" s="54"/>
      <c r="FFK53" s="52"/>
      <c r="FFL53" s="59"/>
      <c r="FFM53" s="56"/>
      <c r="FFN53" s="54"/>
      <c r="FFO53" s="52"/>
      <c r="FFP53" s="59"/>
      <c r="FFQ53" s="56"/>
      <c r="FFR53" s="54"/>
      <c r="FFS53" s="52"/>
      <c r="FFT53" s="59"/>
      <c r="FFU53" s="56"/>
      <c r="FFV53" s="54"/>
      <c r="FFW53" s="52"/>
      <c r="FFX53" s="59"/>
      <c r="FFY53" s="56"/>
      <c r="FFZ53" s="54"/>
      <c r="FGA53" s="52"/>
      <c r="FGB53" s="59"/>
      <c r="FGC53" s="56"/>
      <c r="FGD53" s="54"/>
      <c r="FGE53" s="52"/>
      <c r="FGF53" s="59"/>
      <c r="FGG53" s="56"/>
      <c r="FGH53" s="54"/>
      <c r="FGI53" s="52"/>
      <c r="FGJ53" s="59"/>
      <c r="FGK53" s="56"/>
      <c r="FGL53" s="54"/>
      <c r="FGM53" s="52"/>
      <c r="FGN53" s="59"/>
      <c r="FGO53" s="56"/>
      <c r="FGP53" s="54"/>
      <c r="FGQ53" s="52"/>
      <c r="FGR53" s="59"/>
      <c r="FGS53" s="56"/>
      <c r="FGT53" s="54"/>
      <c r="FGU53" s="52"/>
      <c r="FGV53" s="59"/>
      <c r="FGW53" s="56"/>
      <c r="FGX53" s="54"/>
      <c r="FGY53" s="52"/>
      <c r="FGZ53" s="59"/>
      <c r="FHA53" s="56"/>
      <c r="FHB53" s="54"/>
      <c r="FHC53" s="52"/>
      <c r="FHD53" s="59"/>
      <c r="FHE53" s="56"/>
      <c r="FHF53" s="54"/>
      <c r="FHG53" s="52"/>
      <c r="FHH53" s="59"/>
      <c r="FHI53" s="56"/>
      <c r="FHJ53" s="54"/>
      <c r="FHK53" s="52"/>
      <c r="FHL53" s="59"/>
      <c r="FHM53" s="56"/>
      <c r="FHN53" s="54"/>
      <c r="FHO53" s="52"/>
      <c r="FHP53" s="59"/>
      <c r="FHQ53" s="56"/>
      <c r="FHR53" s="54"/>
      <c r="FHS53" s="52"/>
      <c r="FHT53" s="59"/>
      <c r="FHU53" s="56"/>
      <c r="FHV53" s="54"/>
      <c r="FHW53" s="52"/>
      <c r="FHX53" s="59"/>
      <c r="FHY53" s="56"/>
      <c r="FHZ53" s="54"/>
      <c r="FIA53" s="52"/>
      <c r="FIB53" s="59"/>
      <c r="FIC53" s="56"/>
      <c r="FID53" s="54"/>
      <c r="FIE53" s="52"/>
      <c r="FIF53" s="59"/>
      <c r="FIG53" s="56"/>
      <c r="FIH53" s="54"/>
      <c r="FII53" s="52"/>
      <c r="FIJ53" s="59"/>
      <c r="FIK53" s="56"/>
      <c r="FIL53" s="54"/>
      <c r="FIM53" s="52"/>
      <c r="FIN53" s="59"/>
      <c r="FIO53" s="56"/>
      <c r="FIP53" s="54"/>
      <c r="FIQ53" s="52"/>
      <c r="FIR53" s="59"/>
      <c r="FIS53" s="56"/>
      <c r="FIT53" s="54"/>
      <c r="FIU53" s="52"/>
      <c r="FIV53" s="59"/>
      <c r="FIW53" s="56"/>
      <c r="FIX53" s="54"/>
      <c r="FIY53" s="52"/>
      <c r="FIZ53" s="59"/>
      <c r="FJA53" s="56"/>
      <c r="FJB53" s="54"/>
      <c r="FJC53" s="52"/>
      <c r="FJD53" s="59"/>
      <c r="FJE53" s="56"/>
      <c r="FJF53" s="54"/>
      <c r="FJG53" s="52"/>
      <c r="FJH53" s="59"/>
      <c r="FJI53" s="56"/>
      <c r="FJJ53" s="54"/>
      <c r="FJK53" s="52"/>
      <c r="FJL53" s="59"/>
      <c r="FJM53" s="56"/>
      <c r="FJN53" s="54"/>
      <c r="FJO53" s="52"/>
      <c r="FJP53" s="59"/>
      <c r="FJQ53" s="56"/>
      <c r="FJR53" s="54"/>
      <c r="FJS53" s="52"/>
      <c r="FJT53" s="59"/>
      <c r="FJU53" s="56"/>
      <c r="FJV53" s="54"/>
      <c r="FJW53" s="52"/>
      <c r="FJX53" s="59"/>
      <c r="FJY53" s="56"/>
      <c r="FJZ53" s="54"/>
      <c r="FKA53" s="52"/>
      <c r="FKB53" s="59"/>
      <c r="FKC53" s="56"/>
      <c r="FKD53" s="54"/>
      <c r="FKE53" s="52"/>
      <c r="FKF53" s="59"/>
      <c r="FKG53" s="56"/>
      <c r="FKH53" s="54"/>
      <c r="FKI53" s="52"/>
      <c r="FKJ53" s="59"/>
      <c r="FKK53" s="56"/>
      <c r="FKL53" s="54"/>
      <c r="FKM53" s="52"/>
      <c r="FKN53" s="59"/>
      <c r="FKO53" s="56"/>
      <c r="FKP53" s="54"/>
      <c r="FKQ53" s="52"/>
      <c r="FKR53" s="59"/>
      <c r="FKS53" s="56"/>
      <c r="FKT53" s="54"/>
      <c r="FKU53" s="52"/>
      <c r="FKV53" s="59"/>
      <c r="FKW53" s="56"/>
      <c r="FKX53" s="54"/>
      <c r="FKY53" s="52"/>
      <c r="FKZ53" s="59"/>
      <c r="FLA53" s="56"/>
      <c r="FLB53" s="54"/>
      <c r="FLC53" s="52"/>
      <c r="FLD53" s="59"/>
      <c r="FLE53" s="56"/>
      <c r="FLF53" s="54"/>
      <c r="FLG53" s="52"/>
      <c r="FLH53" s="59"/>
      <c r="FLI53" s="56"/>
      <c r="FLJ53" s="54"/>
      <c r="FLK53" s="52"/>
      <c r="FLL53" s="59"/>
      <c r="FLM53" s="56"/>
      <c r="FLN53" s="54"/>
      <c r="FLO53" s="52"/>
      <c r="FLP53" s="59"/>
      <c r="FLQ53" s="56"/>
      <c r="FLR53" s="54"/>
      <c r="FLS53" s="52"/>
      <c r="FLT53" s="59"/>
      <c r="FLU53" s="56"/>
      <c r="FLV53" s="54"/>
      <c r="FLW53" s="52"/>
      <c r="FLX53" s="59"/>
      <c r="FLY53" s="56"/>
      <c r="FLZ53" s="54"/>
      <c r="FMA53" s="52"/>
      <c r="FMB53" s="59"/>
      <c r="FMC53" s="56"/>
      <c r="FMD53" s="54"/>
      <c r="FME53" s="52"/>
      <c r="FMF53" s="59"/>
      <c r="FMG53" s="56"/>
      <c r="FMH53" s="54"/>
      <c r="FMI53" s="52"/>
      <c r="FMJ53" s="59"/>
      <c r="FMK53" s="56"/>
      <c r="FML53" s="54"/>
      <c r="FMM53" s="52"/>
      <c r="FMN53" s="59"/>
      <c r="FMO53" s="56"/>
      <c r="FMP53" s="54"/>
      <c r="FMQ53" s="52"/>
      <c r="FMR53" s="59"/>
      <c r="FMS53" s="56"/>
      <c r="FMT53" s="54"/>
      <c r="FMU53" s="52"/>
      <c r="FMV53" s="59"/>
      <c r="FMW53" s="56"/>
      <c r="FMX53" s="54"/>
      <c r="FMY53" s="52"/>
      <c r="FMZ53" s="59"/>
      <c r="FNA53" s="56"/>
      <c r="FNB53" s="54"/>
      <c r="FNC53" s="52"/>
      <c r="FND53" s="59"/>
      <c r="FNE53" s="56"/>
      <c r="FNF53" s="54"/>
      <c r="FNG53" s="52"/>
      <c r="FNH53" s="59"/>
      <c r="FNI53" s="56"/>
      <c r="FNJ53" s="54"/>
      <c r="FNK53" s="52"/>
      <c r="FNL53" s="59"/>
      <c r="FNM53" s="56"/>
      <c r="FNN53" s="54"/>
      <c r="FNO53" s="52"/>
      <c r="FNP53" s="59"/>
      <c r="FNQ53" s="56"/>
      <c r="FNR53" s="54"/>
      <c r="FNS53" s="52"/>
      <c r="FNT53" s="59"/>
      <c r="FNU53" s="56"/>
      <c r="FNV53" s="54"/>
      <c r="FNW53" s="52"/>
      <c r="FNX53" s="59"/>
      <c r="FNY53" s="56"/>
      <c r="FNZ53" s="54"/>
      <c r="FOA53" s="52"/>
      <c r="FOB53" s="59"/>
      <c r="FOC53" s="56"/>
      <c r="FOD53" s="54"/>
      <c r="FOE53" s="52"/>
      <c r="FOF53" s="59"/>
      <c r="FOG53" s="56"/>
      <c r="FOH53" s="54"/>
      <c r="FOI53" s="52"/>
      <c r="FOJ53" s="59"/>
      <c r="FOK53" s="56"/>
      <c r="FOL53" s="54"/>
      <c r="FOM53" s="52"/>
      <c r="FON53" s="59"/>
      <c r="FOO53" s="56"/>
      <c r="FOP53" s="54"/>
      <c r="FOQ53" s="52"/>
      <c r="FOR53" s="59"/>
      <c r="FOS53" s="56"/>
      <c r="FOT53" s="54"/>
      <c r="FOU53" s="52"/>
      <c r="FOV53" s="59"/>
      <c r="FOW53" s="56"/>
      <c r="FOX53" s="54"/>
      <c r="FOY53" s="52"/>
      <c r="FOZ53" s="59"/>
      <c r="FPA53" s="56"/>
      <c r="FPB53" s="54"/>
      <c r="FPC53" s="52"/>
      <c r="FPD53" s="59"/>
      <c r="FPE53" s="56"/>
      <c r="FPF53" s="54"/>
      <c r="FPG53" s="52"/>
      <c r="FPH53" s="59"/>
      <c r="FPI53" s="56"/>
      <c r="FPJ53" s="54"/>
      <c r="FPK53" s="52"/>
      <c r="FPL53" s="59"/>
      <c r="FPM53" s="56"/>
      <c r="FPN53" s="54"/>
      <c r="FPO53" s="52"/>
      <c r="FPP53" s="59"/>
      <c r="FPQ53" s="56"/>
      <c r="FPR53" s="54"/>
      <c r="FPS53" s="52"/>
      <c r="FPT53" s="59"/>
      <c r="FPU53" s="56"/>
      <c r="FPV53" s="54"/>
      <c r="FPW53" s="52"/>
      <c r="FPX53" s="59"/>
      <c r="FPY53" s="56"/>
      <c r="FPZ53" s="54"/>
      <c r="FQA53" s="52"/>
      <c r="FQB53" s="59"/>
      <c r="FQC53" s="56"/>
      <c r="FQD53" s="54"/>
      <c r="FQE53" s="52"/>
      <c r="FQF53" s="59"/>
      <c r="FQG53" s="56"/>
      <c r="FQH53" s="54"/>
      <c r="FQI53" s="52"/>
      <c r="FQJ53" s="59"/>
      <c r="FQK53" s="56"/>
      <c r="FQL53" s="54"/>
      <c r="FQM53" s="52"/>
      <c r="FQN53" s="59"/>
      <c r="FQO53" s="56"/>
      <c r="FQP53" s="54"/>
      <c r="FQQ53" s="52"/>
      <c r="FQR53" s="59"/>
      <c r="FQS53" s="56"/>
      <c r="FQT53" s="54"/>
      <c r="FQU53" s="52"/>
      <c r="FQV53" s="59"/>
      <c r="FQW53" s="56"/>
      <c r="FQX53" s="54"/>
      <c r="FQY53" s="52"/>
      <c r="FQZ53" s="59"/>
      <c r="FRA53" s="56"/>
      <c r="FRB53" s="54"/>
      <c r="FRC53" s="52"/>
      <c r="FRD53" s="59"/>
      <c r="FRE53" s="56"/>
      <c r="FRF53" s="54"/>
      <c r="FRG53" s="52"/>
      <c r="FRH53" s="59"/>
      <c r="FRI53" s="56"/>
      <c r="FRJ53" s="54"/>
      <c r="FRK53" s="52"/>
      <c r="FRL53" s="59"/>
      <c r="FRM53" s="56"/>
      <c r="FRN53" s="54"/>
      <c r="FRO53" s="52"/>
      <c r="FRP53" s="59"/>
      <c r="FRQ53" s="56"/>
      <c r="FRR53" s="54"/>
      <c r="FRS53" s="52"/>
      <c r="FRT53" s="59"/>
      <c r="FRU53" s="56"/>
      <c r="FRV53" s="54"/>
      <c r="FRW53" s="52"/>
      <c r="FRX53" s="59"/>
      <c r="FRY53" s="56"/>
      <c r="FRZ53" s="54"/>
      <c r="FSA53" s="52"/>
      <c r="FSB53" s="59"/>
      <c r="FSC53" s="56"/>
      <c r="FSD53" s="54"/>
      <c r="FSE53" s="52"/>
      <c r="FSF53" s="59"/>
      <c r="FSG53" s="56"/>
      <c r="FSH53" s="54"/>
      <c r="FSI53" s="52"/>
      <c r="FSJ53" s="59"/>
      <c r="FSK53" s="56"/>
      <c r="FSL53" s="54"/>
      <c r="FSM53" s="52"/>
      <c r="FSN53" s="59"/>
      <c r="FSO53" s="56"/>
      <c r="FSP53" s="54"/>
      <c r="FSQ53" s="52"/>
      <c r="FSR53" s="59"/>
      <c r="FSS53" s="56"/>
      <c r="FST53" s="54"/>
      <c r="FSU53" s="52"/>
      <c r="FSV53" s="59"/>
      <c r="FSW53" s="56"/>
      <c r="FSX53" s="54"/>
      <c r="FSY53" s="52"/>
      <c r="FSZ53" s="59"/>
      <c r="FTA53" s="56"/>
      <c r="FTB53" s="54"/>
      <c r="FTC53" s="52"/>
      <c r="FTD53" s="59"/>
      <c r="FTE53" s="56"/>
      <c r="FTF53" s="54"/>
      <c r="FTG53" s="52"/>
      <c r="FTH53" s="59"/>
      <c r="FTI53" s="56"/>
      <c r="FTJ53" s="54"/>
      <c r="FTK53" s="52"/>
      <c r="FTL53" s="59"/>
      <c r="FTM53" s="56"/>
      <c r="FTN53" s="54"/>
      <c r="FTO53" s="52"/>
      <c r="FTP53" s="59"/>
      <c r="FTQ53" s="56"/>
      <c r="FTR53" s="54"/>
      <c r="FTS53" s="52"/>
      <c r="FTT53" s="59"/>
      <c r="FTU53" s="56"/>
      <c r="FTV53" s="54"/>
      <c r="FTW53" s="52"/>
      <c r="FTX53" s="59"/>
      <c r="FTY53" s="56"/>
      <c r="FTZ53" s="54"/>
      <c r="FUA53" s="52"/>
      <c r="FUB53" s="59"/>
      <c r="FUC53" s="56"/>
      <c r="FUD53" s="54"/>
      <c r="FUE53" s="52"/>
      <c r="FUF53" s="59"/>
      <c r="FUG53" s="56"/>
      <c r="FUH53" s="54"/>
      <c r="FUI53" s="52"/>
      <c r="FUJ53" s="59"/>
      <c r="FUK53" s="56"/>
      <c r="FUL53" s="54"/>
      <c r="FUM53" s="52"/>
      <c r="FUN53" s="59"/>
      <c r="FUO53" s="56"/>
      <c r="FUP53" s="54"/>
      <c r="FUQ53" s="52"/>
      <c r="FUR53" s="59"/>
      <c r="FUS53" s="56"/>
      <c r="FUT53" s="54"/>
      <c r="FUU53" s="52"/>
      <c r="FUV53" s="59"/>
      <c r="FUW53" s="56"/>
      <c r="FUX53" s="54"/>
      <c r="FUY53" s="52"/>
      <c r="FUZ53" s="59"/>
      <c r="FVA53" s="56"/>
      <c r="FVB53" s="54"/>
      <c r="FVC53" s="52"/>
      <c r="FVD53" s="59"/>
      <c r="FVE53" s="56"/>
      <c r="FVF53" s="54"/>
      <c r="FVG53" s="52"/>
      <c r="FVH53" s="59"/>
      <c r="FVI53" s="56"/>
      <c r="FVJ53" s="54"/>
      <c r="FVK53" s="52"/>
      <c r="FVL53" s="59"/>
      <c r="FVM53" s="56"/>
      <c r="FVN53" s="54"/>
      <c r="FVO53" s="52"/>
      <c r="FVP53" s="59"/>
      <c r="FVQ53" s="56"/>
      <c r="FVR53" s="54"/>
      <c r="FVS53" s="52"/>
      <c r="FVT53" s="59"/>
      <c r="FVU53" s="56"/>
      <c r="FVV53" s="54"/>
      <c r="FVW53" s="52"/>
      <c r="FVX53" s="59"/>
      <c r="FVY53" s="56"/>
      <c r="FVZ53" s="54"/>
      <c r="FWA53" s="52"/>
      <c r="FWB53" s="59"/>
      <c r="FWC53" s="56"/>
      <c r="FWD53" s="54"/>
      <c r="FWE53" s="52"/>
      <c r="FWF53" s="59"/>
      <c r="FWG53" s="56"/>
      <c r="FWH53" s="54"/>
      <c r="FWI53" s="52"/>
      <c r="FWJ53" s="59"/>
      <c r="FWK53" s="56"/>
      <c r="FWL53" s="54"/>
      <c r="FWM53" s="52"/>
      <c r="FWN53" s="59"/>
      <c r="FWO53" s="56"/>
      <c r="FWP53" s="54"/>
      <c r="FWQ53" s="52"/>
      <c r="FWR53" s="59"/>
      <c r="FWS53" s="56"/>
      <c r="FWT53" s="54"/>
      <c r="FWU53" s="52"/>
      <c r="FWV53" s="59"/>
      <c r="FWW53" s="56"/>
      <c r="FWX53" s="54"/>
      <c r="FWY53" s="52"/>
      <c r="FWZ53" s="59"/>
      <c r="FXA53" s="56"/>
      <c r="FXB53" s="54"/>
      <c r="FXC53" s="52"/>
      <c r="FXD53" s="59"/>
      <c r="FXE53" s="56"/>
      <c r="FXF53" s="54"/>
      <c r="FXG53" s="52"/>
      <c r="FXH53" s="59"/>
      <c r="FXI53" s="56"/>
      <c r="FXJ53" s="54"/>
      <c r="FXK53" s="52"/>
      <c r="FXL53" s="59"/>
      <c r="FXM53" s="56"/>
      <c r="FXN53" s="54"/>
      <c r="FXO53" s="52"/>
      <c r="FXP53" s="59"/>
      <c r="FXQ53" s="56"/>
      <c r="FXR53" s="54"/>
      <c r="FXS53" s="52"/>
      <c r="FXT53" s="59"/>
      <c r="FXU53" s="56"/>
      <c r="FXV53" s="54"/>
      <c r="FXW53" s="52"/>
      <c r="FXX53" s="59"/>
      <c r="FXY53" s="56"/>
      <c r="FXZ53" s="54"/>
      <c r="FYA53" s="52"/>
      <c r="FYB53" s="59"/>
      <c r="FYC53" s="56"/>
      <c r="FYD53" s="54"/>
      <c r="FYE53" s="52"/>
      <c r="FYF53" s="59"/>
      <c r="FYG53" s="56"/>
      <c r="FYH53" s="54"/>
      <c r="FYI53" s="52"/>
      <c r="FYJ53" s="59"/>
      <c r="FYK53" s="56"/>
      <c r="FYL53" s="54"/>
      <c r="FYM53" s="52"/>
      <c r="FYN53" s="59"/>
      <c r="FYO53" s="56"/>
      <c r="FYP53" s="54"/>
      <c r="FYQ53" s="52"/>
      <c r="FYR53" s="59"/>
      <c r="FYS53" s="56"/>
      <c r="FYT53" s="54"/>
      <c r="FYU53" s="52"/>
      <c r="FYV53" s="59"/>
      <c r="FYW53" s="56"/>
      <c r="FYX53" s="54"/>
      <c r="FYY53" s="52"/>
      <c r="FYZ53" s="59"/>
      <c r="FZA53" s="56"/>
      <c r="FZB53" s="54"/>
      <c r="FZC53" s="52"/>
      <c r="FZD53" s="59"/>
      <c r="FZE53" s="56"/>
      <c r="FZF53" s="54"/>
      <c r="FZG53" s="52"/>
      <c r="FZH53" s="59"/>
      <c r="FZI53" s="56"/>
      <c r="FZJ53" s="54"/>
      <c r="FZK53" s="52"/>
      <c r="FZL53" s="59"/>
      <c r="FZM53" s="56"/>
      <c r="FZN53" s="54"/>
      <c r="FZO53" s="52"/>
      <c r="FZP53" s="59"/>
      <c r="FZQ53" s="56"/>
      <c r="FZR53" s="54"/>
      <c r="FZS53" s="52"/>
      <c r="FZT53" s="59"/>
      <c r="FZU53" s="56"/>
      <c r="FZV53" s="54"/>
      <c r="FZW53" s="52"/>
      <c r="FZX53" s="59"/>
      <c r="FZY53" s="56"/>
      <c r="FZZ53" s="54"/>
      <c r="GAA53" s="52"/>
      <c r="GAB53" s="59"/>
      <c r="GAC53" s="56"/>
      <c r="GAD53" s="54"/>
      <c r="GAE53" s="52"/>
      <c r="GAF53" s="59"/>
      <c r="GAG53" s="56"/>
      <c r="GAH53" s="54"/>
      <c r="GAI53" s="52"/>
      <c r="GAJ53" s="59"/>
      <c r="GAK53" s="56"/>
      <c r="GAL53" s="54"/>
      <c r="GAM53" s="52"/>
      <c r="GAN53" s="59"/>
      <c r="GAO53" s="56"/>
      <c r="GAP53" s="54"/>
      <c r="GAQ53" s="52"/>
      <c r="GAR53" s="59"/>
      <c r="GAS53" s="56"/>
      <c r="GAT53" s="54"/>
      <c r="GAU53" s="52"/>
      <c r="GAV53" s="59"/>
      <c r="GAW53" s="56"/>
      <c r="GAX53" s="54"/>
      <c r="GAY53" s="52"/>
      <c r="GAZ53" s="59"/>
      <c r="GBA53" s="56"/>
      <c r="GBB53" s="54"/>
      <c r="GBC53" s="52"/>
      <c r="GBD53" s="59"/>
      <c r="GBE53" s="56"/>
      <c r="GBF53" s="54"/>
      <c r="GBG53" s="52"/>
      <c r="GBH53" s="59"/>
      <c r="GBI53" s="56"/>
      <c r="GBJ53" s="54"/>
      <c r="GBK53" s="52"/>
      <c r="GBL53" s="59"/>
      <c r="GBM53" s="56"/>
      <c r="GBN53" s="54"/>
      <c r="GBO53" s="52"/>
      <c r="GBP53" s="59"/>
      <c r="GBQ53" s="56"/>
      <c r="GBR53" s="54"/>
      <c r="GBS53" s="52"/>
      <c r="GBT53" s="59"/>
      <c r="GBU53" s="56"/>
      <c r="GBV53" s="54"/>
      <c r="GBW53" s="52"/>
      <c r="GBX53" s="59"/>
      <c r="GBY53" s="56"/>
      <c r="GBZ53" s="54"/>
      <c r="GCA53" s="52"/>
      <c r="GCB53" s="59"/>
      <c r="GCC53" s="56"/>
      <c r="GCD53" s="54"/>
      <c r="GCE53" s="52"/>
      <c r="GCF53" s="59"/>
      <c r="GCG53" s="56"/>
      <c r="GCH53" s="54"/>
      <c r="GCI53" s="52"/>
      <c r="GCJ53" s="59"/>
      <c r="GCK53" s="56"/>
      <c r="GCL53" s="54"/>
      <c r="GCM53" s="52"/>
      <c r="GCN53" s="59"/>
      <c r="GCO53" s="56"/>
      <c r="GCP53" s="54"/>
      <c r="GCQ53" s="52"/>
      <c r="GCR53" s="59"/>
      <c r="GCS53" s="56"/>
      <c r="GCT53" s="54"/>
      <c r="GCU53" s="52"/>
      <c r="GCV53" s="59"/>
      <c r="GCW53" s="56"/>
      <c r="GCX53" s="54"/>
      <c r="GCY53" s="52"/>
      <c r="GCZ53" s="59"/>
      <c r="GDA53" s="56"/>
      <c r="GDB53" s="54"/>
      <c r="GDC53" s="52"/>
      <c r="GDD53" s="59"/>
      <c r="GDE53" s="56"/>
      <c r="GDF53" s="54"/>
      <c r="GDG53" s="52"/>
      <c r="GDH53" s="59"/>
      <c r="GDI53" s="56"/>
      <c r="GDJ53" s="54"/>
      <c r="GDK53" s="52"/>
      <c r="GDL53" s="59"/>
      <c r="GDM53" s="56"/>
      <c r="GDN53" s="54"/>
      <c r="GDO53" s="52"/>
      <c r="GDP53" s="59"/>
      <c r="GDQ53" s="56"/>
      <c r="GDR53" s="54"/>
      <c r="GDS53" s="52"/>
      <c r="GDT53" s="59"/>
      <c r="GDU53" s="56"/>
      <c r="GDV53" s="54"/>
      <c r="GDW53" s="52"/>
      <c r="GDX53" s="59"/>
      <c r="GDY53" s="56"/>
      <c r="GDZ53" s="54"/>
      <c r="GEA53" s="52"/>
      <c r="GEB53" s="59"/>
      <c r="GEC53" s="56"/>
      <c r="GED53" s="54"/>
      <c r="GEE53" s="52"/>
      <c r="GEF53" s="59"/>
      <c r="GEG53" s="56"/>
      <c r="GEH53" s="54"/>
      <c r="GEI53" s="52"/>
      <c r="GEJ53" s="59"/>
      <c r="GEK53" s="56"/>
      <c r="GEL53" s="54"/>
      <c r="GEM53" s="52"/>
      <c r="GEN53" s="59"/>
      <c r="GEO53" s="56"/>
      <c r="GEP53" s="54"/>
      <c r="GEQ53" s="52"/>
      <c r="GER53" s="59"/>
      <c r="GES53" s="56"/>
      <c r="GET53" s="54"/>
      <c r="GEU53" s="52"/>
      <c r="GEV53" s="59"/>
      <c r="GEW53" s="56"/>
      <c r="GEX53" s="54"/>
      <c r="GEY53" s="52"/>
      <c r="GEZ53" s="59"/>
      <c r="GFA53" s="56"/>
      <c r="GFB53" s="54"/>
      <c r="GFC53" s="52"/>
      <c r="GFD53" s="59"/>
      <c r="GFE53" s="56"/>
      <c r="GFF53" s="54"/>
      <c r="GFG53" s="52"/>
      <c r="GFH53" s="59"/>
      <c r="GFI53" s="56"/>
      <c r="GFJ53" s="54"/>
      <c r="GFK53" s="52"/>
      <c r="GFL53" s="59"/>
      <c r="GFM53" s="56"/>
      <c r="GFN53" s="54"/>
      <c r="GFO53" s="52"/>
      <c r="GFP53" s="59"/>
      <c r="GFQ53" s="56"/>
      <c r="GFR53" s="54"/>
      <c r="GFS53" s="52"/>
      <c r="GFT53" s="59"/>
      <c r="GFU53" s="56"/>
      <c r="GFV53" s="54"/>
      <c r="GFW53" s="52"/>
      <c r="GFX53" s="59"/>
      <c r="GFY53" s="56"/>
      <c r="GFZ53" s="54"/>
      <c r="GGA53" s="52"/>
      <c r="GGB53" s="59"/>
      <c r="GGC53" s="56"/>
      <c r="GGD53" s="54"/>
      <c r="GGE53" s="52"/>
      <c r="GGF53" s="59"/>
      <c r="GGG53" s="56"/>
      <c r="GGH53" s="54"/>
      <c r="GGI53" s="52"/>
      <c r="GGJ53" s="59"/>
      <c r="GGK53" s="56"/>
      <c r="GGL53" s="54"/>
      <c r="GGM53" s="52"/>
      <c r="GGN53" s="59"/>
      <c r="GGO53" s="56"/>
      <c r="GGP53" s="54"/>
      <c r="GGQ53" s="52"/>
      <c r="GGR53" s="59"/>
      <c r="GGS53" s="56"/>
      <c r="GGT53" s="54"/>
      <c r="GGU53" s="52"/>
      <c r="GGV53" s="59"/>
      <c r="GGW53" s="56"/>
      <c r="GGX53" s="54"/>
      <c r="GGY53" s="52"/>
      <c r="GGZ53" s="59"/>
      <c r="GHA53" s="56"/>
      <c r="GHB53" s="54"/>
      <c r="GHC53" s="52"/>
      <c r="GHD53" s="59"/>
      <c r="GHE53" s="56"/>
      <c r="GHF53" s="54"/>
      <c r="GHG53" s="52"/>
      <c r="GHH53" s="59"/>
      <c r="GHI53" s="56"/>
      <c r="GHJ53" s="54"/>
      <c r="GHK53" s="52"/>
      <c r="GHL53" s="59"/>
      <c r="GHM53" s="56"/>
      <c r="GHN53" s="54"/>
      <c r="GHO53" s="52"/>
      <c r="GHP53" s="59"/>
      <c r="GHQ53" s="56"/>
      <c r="GHR53" s="54"/>
      <c r="GHS53" s="52"/>
      <c r="GHT53" s="59"/>
      <c r="GHU53" s="56"/>
      <c r="GHV53" s="54"/>
      <c r="GHW53" s="52"/>
      <c r="GHX53" s="59"/>
      <c r="GHY53" s="56"/>
      <c r="GHZ53" s="54"/>
      <c r="GIA53" s="52"/>
      <c r="GIB53" s="59"/>
      <c r="GIC53" s="56"/>
      <c r="GID53" s="54"/>
      <c r="GIE53" s="52"/>
      <c r="GIF53" s="59"/>
      <c r="GIG53" s="56"/>
      <c r="GIH53" s="54"/>
      <c r="GII53" s="52"/>
      <c r="GIJ53" s="59"/>
      <c r="GIK53" s="56"/>
      <c r="GIL53" s="54"/>
      <c r="GIM53" s="52"/>
      <c r="GIN53" s="59"/>
      <c r="GIO53" s="56"/>
      <c r="GIP53" s="54"/>
      <c r="GIQ53" s="52"/>
      <c r="GIR53" s="59"/>
      <c r="GIS53" s="56"/>
      <c r="GIT53" s="54"/>
      <c r="GIU53" s="52"/>
      <c r="GIV53" s="59"/>
      <c r="GIW53" s="56"/>
      <c r="GIX53" s="54"/>
      <c r="GIY53" s="52"/>
      <c r="GIZ53" s="59"/>
      <c r="GJA53" s="56"/>
      <c r="GJB53" s="54"/>
      <c r="GJC53" s="52"/>
      <c r="GJD53" s="59"/>
      <c r="GJE53" s="56"/>
      <c r="GJF53" s="54"/>
      <c r="GJG53" s="52"/>
      <c r="GJH53" s="59"/>
      <c r="GJI53" s="56"/>
      <c r="GJJ53" s="54"/>
      <c r="GJK53" s="52"/>
      <c r="GJL53" s="59"/>
      <c r="GJM53" s="56"/>
      <c r="GJN53" s="54"/>
      <c r="GJO53" s="52"/>
      <c r="GJP53" s="59"/>
      <c r="GJQ53" s="56"/>
      <c r="GJR53" s="54"/>
      <c r="GJS53" s="52"/>
      <c r="GJT53" s="59"/>
      <c r="GJU53" s="56"/>
      <c r="GJV53" s="54"/>
      <c r="GJW53" s="52"/>
      <c r="GJX53" s="59"/>
      <c r="GJY53" s="56"/>
      <c r="GJZ53" s="54"/>
      <c r="GKA53" s="52"/>
      <c r="GKB53" s="59"/>
      <c r="GKC53" s="56"/>
      <c r="GKD53" s="54"/>
      <c r="GKE53" s="52"/>
      <c r="GKF53" s="59"/>
      <c r="GKG53" s="56"/>
      <c r="GKH53" s="54"/>
      <c r="GKI53" s="52"/>
      <c r="GKJ53" s="59"/>
      <c r="GKK53" s="56"/>
      <c r="GKL53" s="54"/>
      <c r="GKM53" s="52"/>
      <c r="GKN53" s="59"/>
      <c r="GKO53" s="56"/>
      <c r="GKP53" s="54"/>
      <c r="GKQ53" s="52"/>
      <c r="GKR53" s="59"/>
      <c r="GKS53" s="56"/>
      <c r="GKT53" s="54"/>
      <c r="GKU53" s="52"/>
      <c r="GKV53" s="59"/>
      <c r="GKW53" s="56"/>
      <c r="GKX53" s="54"/>
      <c r="GKY53" s="52"/>
      <c r="GKZ53" s="59"/>
      <c r="GLA53" s="56"/>
      <c r="GLB53" s="54"/>
      <c r="GLC53" s="52"/>
      <c r="GLD53" s="59"/>
      <c r="GLE53" s="56"/>
      <c r="GLF53" s="54"/>
      <c r="GLG53" s="52"/>
      <c r="GLH53" s="59"/>
      <c r="GLI53" s="56"/>
      <c r="GLJ53" s="54"/>
      <c r="GLK53" s="52"/>
      <c r="GLL53" s="59"/>
      <c r="GLM53" s="56"/>
      <c r="GLN53" s="54"/>
      <c r="GLO53" s="52"/>
      <c r="GLP53" s="59"/>
      <c r="GLQ53" s="56"/>
      <c r="GLR53" s="54"/>
      <c r="GLS53" s="52"/>
      <c r="GLT53" s="59"/>
      <c r="GLU53" s="56"/>
      <c r="GLV53" s="54"/>
      <c r="GLW53" s="52"/>
      <c r="GLX53" s="59"/>
      <c r="GLY53" s="56"/>
      <c r="GLZ53" s="54"/>
      <c r="GMA53" s="52"/>
      <c r="GMB53" s="59"/>
      <c r="GMC53" s="56"/>
      <c r="GMD53" s="54"/>
      <c r="GME53" s="52"/>
      <c r="GMF53" s="59"/>
      <c r="GMG53" s="56"/>
      <c r="GMH53" s="54"/>
      <c r="GMI53" s="52"/>
      <c r="GMJ53" s="59"/>
      <c r="GMK53" s="56"/>
      <c r="GML53" s="54"/>
      <c r="GMM53" s="52"/>
      <c r="GMN53" s="59"/>
      <c r="GMO53" s="56"/>
      <c r="GMP53" s="54"/>
      <c r="GMQ53" s="52"/>
      <c r="GMR53" s="59"/>
      <c r="GMS53" s="56"/>
      <c r="GMT53" s="54"/>
      <c r="GMU53" s="52"/>
      <c r="GMV53" s="59"/>
      <c r="GMW53" s="56"/>
      <c r="GMX53" s="54"/>
      <c r="GMY53" s="52"/>
      <c r="GMZ53" s="59"/>
      <c r="GNA53" s="56"/>
      <c r="GNB53" s="54"/>
      <c r="GNC53" s="52"/>
      <c r="GND53" s="59"/>
      <c r="GNE53" s="56"/>
      <c r="GNF53" s="54"/>
      <c r="GNG53" s="52"/>
      <c r="GNH53" s="59"/>
      <c r="GNI53" s="56"/>
      <c r="GNJ53" s="54"/>
      <c r="GNK53" s="52"/>
      <c r="GNL53" s="59"/>
      <c r="GNM53" s="56"/>
      <c r="GNN53" s="54"/>
      <c r="GNO53" s="52"/>
      <c r="GNP53" s="59"/>
      <c r="GNQ53" s="56"/>
      <c r="GNR53" s="54"/>
      <c r="GNS53" s="52"/>
      <c r="GNT53" s="59"/>
      <c r="GNU53" s="56"/>
      <c r="GNV53" s="54"/>
      <c r="GNW53" s="52"/>
      <c r="GNX53" s="59"/>
      <c r="GNY53" s="56"/>
      <c r="GNZ53" s="54"/>
      <c r="GOA53" s="52"/>
      <c r="GOB53" s="59"/>
      <c r="GOC53" s="56"/>
      <c r="GOD53" s="54"/>
      <c r="GOE53" s="52"/>
      <c r="GOF53" s="59"/>
      <c r="GOG53" s="56"/>
      <c r="GOH53" s="54"/>
      <c r="GOI53" s="52"/>
      <c r="GOJ53" s="59"/>
      <c r="GOK53" s="56"/>
      <c r="GOL53" s="54"/>
      <c r="GOM53" s="52"/>
      <c r="GON53" s="59"/>
      <c r="GOO53" s="56"/>
      <c r="GOP53" s="54"/>
      <c r="GOQ53" s="52"/>
      <c r="GOR53" s="59"/>
      <c r="GOS53" s="56"/>
      <c r="GOT53" s="54"/>
      <c r="GOU53" s="52"/>
      <c r="GOV53" s="59"/>
      <c r="GOW53" s="56"/>
      <c r="GOX53" s="54"/>
      <c r="GOY53" s="52"/>
      <c r="GOZ53" s="59"/>
      <c r="GPA53" s="56"/>
      <c r="GPB53" s="54"/>
      <c r="GPC53" s="52"/>
      <c r="GPD53" s="59"/>
      <c r="GPE53" s="56"/>
      <c r="GPF53" s="54"/>
      <c r="GPG53" s="52"/>
      <c r="GPH53" s="59"/>
      <c r="GPI53" s="56"/>
      <c r="GPJ53" s="54"/>
      <c r="GPK53" s="52"/>
      <c r="GPL53" s="59"/>
      <c r="GPM53" s="56"/>
      <c r="GPN53" s="54"/>
      <c r="GPO53" s="52"/>
      <c r="GPP53" s="59"/>
      <c r="GPQ53" s="56"/>
      <c r="GPR53" s="54"/>
      <c r="GPS53" s="52"/>
      <c r="GPT53" s="59"/>
      <c r="GPU53" s="56"/>
      <c r="GPV53" s="54"/>
      <c r="GPW53" s="52"/>
      <c r="GPX53" s="59"/>
      <c r="GPY53" s="56"/>
      <c r="GPZ53" s="54"/>
      <c r="GQA53" s="52"/>
      <c r="GQB53" s="59"/>
      <c r="GQC53" s="56"/>
      <c r="GQD53" s="54"/>
      <c r="GQE53" s="52"/>
      <c r="GQF53" s="59"/>
      <c r="GQG53" s="56"/>
      <c r="GQH53" s="54"/>
      <c r="GQI53" s="52"/>
      <c r="GQJ53" s="59"/>
      <c r="GQK53" s="56"/>
      <c r="GQL53" s="54"/>
      <c r="GQM53" s="52"/>
      <c r="GQN53" s="59"/>
      <c r="GQO53" s="56"/>
      <c r="GQP53" s="54"/>
      <c r="GQQ53" s="52"/>
      <c r="GQR53" s="59"/>
      <c r="GQS53" s="56"/>
      <c r="GQT53" s="54"/>
      <c r="GQU53" s="52"/>
      <c r="GQV53" s="59"/>
      <c r="GQW53" s="56"/>
      <c r="GQX53" s="54"/>
      <c r="GQY53" s="52"/>
      <c r="GQZ53" s="59"/>
      <c r="GRA53" s="56"/>
      <c r="GRB53" s="54"/>
      <c r="GRC53" s="52"/>
      <c r="GRD53" s="59"/>
      <c r="GRE53" s="56"/>
      <c r="GRF53" s="54"/>
      <c r="GRG53" s="52"/>
      <c r="GRH53" s="59"/>
      <c r="GRI53" s="56"/>
      <c r="GRJ53" s="54"/>
      <c r="GRK53" s="52"/>
      <c r="GRL53" s="59"/>
      <c r="GRM53" s="56"/>
      <c r="GRN53" s="54"/>
      <c r="GRO53" s="52"/>
      <c r="GRP53" s="59"/>
      <c r="GRQ53" s="56"/>
      <c r="GRR53" s="54"/>
      <c r="GRS53" s="52"/>
      <c r="GRT53" s="59"/>
      <c r="GRU53" s="56"/>
      <c r="GRV53" s="54"/>
      <c r="GRW53" s="52"/>
      <c r="GRX53" s="59"/>
      <c r="GRY53" s="56"/>
      <c r="GRZ53" s="54"/>
      <c r="GSA53" s="52"/>
      <c r="GSB53" s="59"/>
      <c r="GSC53" s="56"/>
      <c r="GSD53" s="54"/>
      <c r="GSE53" s="52"/>
      <c r="GSF53" s="59"/>
      <c r="GSG53" s="56"/>
      <c r="GSH53" s="54"/>
      <c r="GSI53" s="52"/>
      <c r="GSJ53" s="59"/>
      <c r="GSK53" s="56"/>
      <c r="GSL53" s="54"/>
      <c r="GSM53" s="52"/>
      <c r="GSN53" s="59"/>
      <c r="GSO53" s="56"/>
      <c r="GSP53" s="54"/>
      <c r="GSQ53" s="52"/>
      <c r="GSR53" s="59"/>
      <c r="GSS53" s="56"/>
      <c r="GST53" s="54"/>
      <c r="GSU53" s="52"/>
      <c r="GSV53" s="59"/>
      <c r="GSW53" s="56"/>
      <c r="GSX53" s="54"/>
      <c r="GSY53" s="52"/>
      <c r="GSZ53" s="59"/>
      <c r="GTA53" s="56"/>
      <c r="GTB53" s="54"/>
      <c r="GTC53" s="52"/>
      <c r="GTD53" s="59"/>
      <c r="GTE53" s="56"/>
      <c r="GTF53" s="54"/>
      <c r="GTG53" s="52"/>
      <c r="GTH53" s="59"/>
      <c r="GTI53" s="56"/>
      <c r="GTJ53" s="54"/>
      <c r="GTK53" s="52"/>
      <c r="GTL53" s="59"/>
      <c r="GTM53" s="56"/>
      <c r="GTN53" s="54"/>
      <c r="GTO53" s="52"/>
      <c r="GTP53" s="59"/>
      <c r="GTQ53" s="56"/>
      <c r="GTR53" s="54"/>
      <c r="GTS53" s="52"/>
      <c r="GTT53" s="59"/>
      <c r="GTU53" s="56"/>
      <c r="GTV53" s="54"/>
      <c r="GTW53" s="52"/>
      <c r="GTX53" s="59"/>
      <c r="GTY53" s="56"/>
      <c r="GTZ53" s="54"/>
      <c r="GUA53" s="52"/>
      <c r="GUB53" s="59"/>
      <c r="GUC53" s="56"/>
      <c r="GUD53" s="54"/>
      <c r="GUE53" s="52"/>
      <c r="GUF53" s="59"/>
      <c r="GUG53" s="56"/>
      <c r="GUH53" s="54"/>
      <c r="GUI53" s="52"/>
      <c r="GUJ53" s="59"/>
      <c r="GUK53" s="56"/>
      <c r="GUL53" s="54"/>
      <c r="GUM53" s="52"/>
      <c r="GUN53" s="59"/>
      <c r="GUO53" s="56"/>
      <c r="GUP53" s="54"/>
      <c r="GUQ53" s="52"/>
      <c r="GUR53" s="59"/>
      <c r="GUS53" s="56"/>
      <c r="GUT53" s="54"/>
      <c r="GUU53" s="52"/>
      <c r="GUV53" s="59"/>
      <c r="GUW53" s="56"/>
      <c r="GUX53" s="54"/>
      <c r="GUY53" s="52"/>
      <c r="GUZ53" s="59"/>
      <c r="GVA53" s="56"/>
      <c r="GVB53" s="54"/>
      <c r="GVC53" s="52"/>
      <c r="GVD53" s="59"/>
      <c r="GVE53" s="56"/>
      <c r="GVF53" s="54"/>
      <c r="GVG53" s="52"/>
      <c r="GVH53" s="59"/>
      <c r="GVI53" s="56"/>
      <c r="GVJ53" s="54"/>
      <c r="GVK53" s="52"/>
      <c r="GVL53" s="59"/>
      <c r="GVM53" s="56"/>
      <c r="GVN53" s="54"/>
      <c r="GVO53" s="52"/>
      <c r="GVP53" s="59"/>
      <c r="GVQ53" s="56"/>
      <c r="GVR53" s="54"/>
      <c r="GVS53" s="52"/>
      <c r="GVT53" s="59"/>
      <c r="GVU53" s="56"/>
      <c r="GVV53" s="54"/>
      <c r="GVW53" s="52"/>
      <c r="GVX53" s="59"/>
      <c r="GVY53" s="56"/>
      <c r="GVZ53" s="54"/>
      <c r="GWA53" s="52"/>
      <c r="GWB53" s="59"/>
      <c r="GWC53" s="56"/>
      <c r="GWD53" s="54"/>
      <c r="GWE53" s="52"/>
      <c r="GWF53" s="59"/>
      <c r="GWG53" s="56"/>
      <c r="GWH53" s="54"/>
      <c r="GWI53" s="52"/>
      <c r="GWJ53" s="59"/>
      <c r="GWK53" s="56"/>
      <c r="GWL53" s="54"/>
      <c r="GWM53" s="52"/>
      <c r="GWN53" s="59"/>
      <c r="GWO53" s="56"/>
      <c r="GWP53" s="54"/>
      <c r="GWQ53" s="52"/>
      <c r="GWR53" s="59"/>
      <c r="GWS53" s="56"/>
      <c r="GWT53" s="54"/>
      <c r="GWU53" s="52"/>
      <c r="GWV53" s="59"/>
      <c r="GWW53" s="56"/>
      <c r="GWX53" s="54"/>
      <c r="GWY53" s="52"/>
      <c r="GWZ53" s="59"/>
      <c r="GXA53" s="56"/>
      <c r="GXB53" s="54"/>
      <c r="GXC53" s="52"/>
      <c r="GXD53" s="59"/>
      <c r="GXE53" s="56"/>
      <c r="GXF53" s="54"/>
      <c r="GXG53" s="52"/>
      <c r="GXH53" s="59"/>
      <c r="GXI53" s="56"/>
      <c r="GXJ53" s="54"/>
      <c r="GXK53" s="52"/>
      <c r="GXL53" s="59"/>
      <c r="GXM53" s="56"/>
      <c r="GXN53" s="54"/>
      <c r="GXO53" s="52"/>
      <c r="GXP53" s="59"/>
      <c r="GXQ53" s="56"/>
      <c r="GXR53" s="54"/>
      <c r="GXS53" s="52"/>
      <c r="GXT53" s="59"/>
      <c r="GXU53" s="56"/>
      <c r="GXV53" s="54"/>
      <c r="GXW53" s="52"/>
      <c r="GXX53" s="59"/>
      <c r="GXY53" s="56"/>
      <c r="GXZ53" s="54"/>
      <c r="GYA53" s="52"/>
      <c r="GYB53" s="59"/>
      <c r="GYC53" s="56"/>
      <c r="GYD53" s="54"/>
      <c r="GYE53" s="52"/>
      <c r="GYF53" s="59"/>
      <c r="GYG53" s="56"/>
      <c r="GYH53" s="54"/>
      <c r="GYI53" s="52"/>
      <c r="GYJ53" s="59"/>
      <c r="GYK53" s="56"/>
      <c r="GYL53" s="54"/>
      <c r="GYM53" s="52"/>
      <c r="GYN53" s="59"/>
      <c r="GYO53" s="56"/>
      <c r="GYP53" s="54"/>
      <c r="GYQ53" s="52"/>
      <c r="GYR53" s="59"/>
      <c r="GYS53" s="56"/>
      <c r="GYT53" s="54"/>
      <c r="GYU53" s="52"/>
      <c r="GYV53" s="59"/>
      <c r="GYW53" s="56"/>
      <c r="GYX53" s="54"/>
      <c r="GYY53" s="52"/>
      <c r="GYZ53" s="59"/>
      <c r="GZA53" s="56"/>
      <c r="GZB53" s="54"/>
      <c r="GZC53" s="52"/>
      <c r="GZD53" s="59"/>
      <c r="GZE53" s="56"/>
      <c r="GZF53" s="54"/>
      <c r="GZG53" s="52"/>
      <c r="GZH53" s="59"/>
      <c r="GZI53" s="56"/>
      <c r="GZJ53" s="54"/>
      <c r="GZK53" s="52"/>
      <c r="GZL53" s="59"/>
      <c r="GZM53" s="56"/>
      <c r="GZN53" s="54"/>
      <c r="GZO53" s="52"/>
      <c r="GZP53" s="59"/>
      <c r="GZQ53" s="56"/>
      <c r="GZR53" s="54"/>
      <c r="GZS53" s="52"/>
      <c r="GZT53" s="59"/>
      <c r="GZU53" s="56"/>
      <c r="GZV53" s="54"/>
      <c r="GZW53" s="52"/>
      <c r="GZX53" s="59"/>
      <c r="GZY53" s="56"/>
      <c r="GZZ53" s="54"/>
      <c r="HAA53" s="52"/>
      <c r="HAB53" s="59"/>
      <c r="HAC53" s="56"/>
      <c r="HAD53" s="54"/>
      <c r="HAE53" s="52"/>
      <c r="HAF53" s="59"/>
      <c r="HAG53" s="56"/>
      <c r="HAH53" s="54"/>
      <c r="HAI53" s="52"/>
      <c r="HAJ53" s="59"/>
      <c r="HAK53" s="56"/>
      <c r="HAL53" s="54"/>
      <c r="HAM53" s="52"/>
      <c r="HAN53" s="59"/>
      <c r="HAO53" s="56"/>
      <c r="HAP53" s="54"/>
      <c r="HAQ53" s="52"/>
      <c r="HAR53" s="59"/>
      <c r="HAS53" s="56"/>
      <c r="HAT53" s="54"/>
      <c r="HAU53" s="52"/>
      <c r="HAV53" s="59"/>
      <c r="HAW53" s="56"/>
      <c r="HAX53" s="54"/>
      <c r="HAY53" s="52"/>
      <c r="HAZ53" s="59"/>
      <c r="HBA53" s="56"/>
      <c r="HBB53" s="54"/>
      <c r="HBC53" s="52"/>
      <c r="HBD53" s="59"/>
      <c r="HBE53" s="56"/>
      <c r="HBF53" s="54"/>
      <c r="HBG53" s="52"/>
      <c r="HBH53" s="59"/>
      <c r="HBI53" s="56"/>
      <c r="HBJ53" s="54"/>
      <c r="HBK53" s="52"/>
      <c r="HBL53" s="59"/>
      <c r="HBM53" s="56"/>
      <c r="HBN53" s="54"/>
      <c r="HBO53" s="52"/>
      <c r="HBP53" s="59"/>
      <c r="HBQ53" s="56"/>
      <c r="HBR53" s="54"/>
      <c r="HBS53" s="52"/>
      <c r="HBT53" s="59"/>
      <c r="HBU53" s="56"/>
      <c r="HBV53" s="54"/>
      <c r="HBW53" s="52"/>
      <c r="HBX53" s="59"/>
      <c r="HBY53" s="56"/>
      <c r="HBZ53" s="54"/>
      <c r="HCA53" s="52"/>
      <c r="HCB53" s="59"/>
      <c r="HCC53" s="56"/>
      <c r="HCD53" s="54"/>
      <c r="HCE53" s="52"/>
      <c r="HCF53" s="59"/>
      <c r="HCG53" s="56"/>
      <c r="HCH53" s="54"/>
      <c r="HCI53" s="52"/>
      <c r="HCJ53" s="59"/>
      <c r="HCK53" s="56"/>
      <c r="HCL53" s="54"/>
      <c r="HCM53" s="52"/>
      <c r="HCN53" s="59"/>
      <c r="HCO53" s="56"/>
      <c r="HCP53" s="54"/>
      <c r="HCQ53" s="52"/>
      <c r="HCR53" s="59"/>
      <c r="HCS53" s="56"/>
      <c r="HCT53" s="54"/>
      <c r="HCU53" s="52"/>
      <c r="HCV53" s="59"/>
      <c r="HCW53" s="56"/>
      <c r="HCX53" s="54"/>
      <c r="HCY53" s="52"/>
      <c r="HCZ53" s="59"/>
      <c r="HDA53" s="56"/>
      <c r="HDB53" s="54"/>
      <c r="HDC53" s="52"/>
      <c r="HDD53" s="59"/>
      <c r="HDE53" s="56"/>
      <c r="HDF53" s="54"/>
      <c r="HDG53" s="52"/>
      <c r="HDH53" s="59"/>
      <c r="HDI53" s="56"/>
      <c r="HDJ53" s="54"/>
      <c r="HDK53" s="52"/>
      <c r="HDL53" s="59"/>
      <c r="HDM53" s="56"/>
      <c r="HDN53" s="54"/>
      <c r="HDO53" s="52"/>
      <c r="HDP53" s="59"/>
      <c r="HDQ53" s="56"/>
      <c r="HDR53" s="54"/>
      <c r="HDS53" s="52"/>
      <c r="HDT53" s="59"/>
      <c r="HDU53" s="56"/>
      <c r="HDV53" s="54"/>
      <c r="HDW53" s="52"/>
      <c r="HDX53" s="59"/>
      <c r="HDY53" s="56"/>
      <c r="HDZ53" s="54"/>
      <c r="HEA53" s="52"/>
      <c r="HEB53" s="59"/>
      <c r="HEC53" s="56"/>
      <c r="HED53" s="54"/>
      <c r="HEE53" s="52"/>
      <c r="HEF53" s="59"/>
      <c r="HEG53" s="56"/>
      <c r="HEH53" s="54"/>
      <c r="HEI53" s="52"/>
      <c r="HEJ53" s="59"/>
      <c r="HEK53" s="56"/>
      <c r="HEL53" s="54"/>
      <c r="HEM53" s="52"/>
      <c r="HEN53" s="59"/>
      <c r="HEO53" s="56"/>
      <c r="HEP53" s="54"/>
      <c r="HEQ53" s="52"/>
      <c r="HER53" s="59"/>
      <c r="HES53" s="56"/>
      <c r="HET53" s="54"/>
      <c r="HEU53" s="52"/>
      <c r="HEV53" s="59"/>
      <c r="HEW53" s="56"/>
      <c r="HEX53" s="54"/>
      <c r="HEY53" s="52"/>
      <c r="HEZ53" s="59"/>
      <c r="HFA53" s="56"/>
      <c r="HFB53" s="54"/>
      <c r="HFC53" s="52"/>
      <c r="HFD53" s="59"/>
      <c r="HFE53" s="56"/>
      <c r="HFF53" s="54"/>
      <c r="HFG53" s="52"/>
      <c r="HFH53" s="59"/>
      <c r="HFI53" s="56"/>
      <c r="HFJ53" s="54"/>
      <c r="HFK53" s="52"/>
      <c r="HFL53" s="59"/>
      <c r="HFM53" s="56"/>
      <c r="HFN53" s="54"/>
      <c r="HFO53" s="52"/>
      <c r="HFP53" s="59"/>
      <c r="HFQ53" s="56"/>
      <c r="HFR53" s="54"/>
      <c r="HFS53" s="52"/>
      <c r="HFT53" s="59"/>
      <c r="HFU53" s="56"/>
      <c r="HFV53" s="54"/>
      <c r="HFW53" s="52"/>
      <c r="HFX53" s="59"/>
      <c r="HFY53" s="56"/>
      <c r="HFZ53" s="54"/>
      <c r="HGA53" s="52"/>
      <c r="HGB53" s="59"/>
      <c r="HGC53" s="56"/>
      <c r="HGD53" s="54"/>
      <c r="HGE53" s="52"/>
      <c r="HGF53" s="59"/>
      <c r="HGG53" s="56"/>
      <c r="HGH53" s="54"/>
      <c r="HGI53" s="52"/>
      <c r="HGJ53" s="59"/>
      <c r="HGK53" s="56"/>
      <c r="HGL53" s="54"/>
      <c r="HGM53" s="52"/>
      <c r="HGN53" s="59"/>
      <c r="HGO53" s="56"/>
      <c r="HGP53" s="54"/>
      <c r="HGQ53" s="52"/>
      <c r="HGR53" s="59"/>
      <c r="HGS53" s="56"/>
      <c r="HGT53" s="54"/>
      <c r="HGU53" s="52"/>
      <c r="HGV53" s="59"/>
      <c r="HGW53" s="56"/>
      <c r="HGX53" s="54"/>
      <c r="HGY53" s="52"/>
      <c r="HGZ53" s="59"/>
      <c r="HHA53" s="56"/>
      <c r="HHB53" s="54"/>
      <c r="HHC53" s="52"/>
      <c r="HHD53" s="59"/>
      <c r="HHE53" s="56"/>
      <c r="HHF53" s="54"/>
      <c r="HHG53" s="52"/>
      <c r="HHH53" s="59"/>
      <c r="HHI53" s="56"/>
      <c r="HHJ53" s="54"/>
      <c r="HHK53" s="52"/>
      <c r="HHL53" s="59"/>
      <c r="HHM53" s="56"/>
      <c r="HHN53" s="54"/>
      <c r="HHO53" s="52"/>
      <c r="HHP53" s="59"/>
      <c r="HHQ53" s="56"/>
      <c r="HHR53" s="54"/>
      <c r="HHS53" s="52"/>
      <c r="HHT53" s="59"/>
      <c r="HHU53" s="56"/>
      <c r="HHV53" s="54"/>
      <c r="HHW53" s="52"/>
      <c r="HHX53" s="59"/>
      <c r="HHY53" s="56"/>
      <c r="HHZ53" s="54"/>
      <c r="HIA53" s="52"/>
      <c r="HIB53" s="59"/>
      <c r="HIC53" s="56"/>
      <c r="HID53" s="54"/>
      <c r="HIE53" s="52"/>
      <c r="HIF53" s="59"/>
      <c r="HIG53" s="56"/>
      <c r="HIH53" s="54"/>
      <c r="HII53" s="52"/>
      <c r="HIJ53" s="59"/>
      <c r="HIK53" s="56"/>
      <c r="HIL53" s="54"/>
      <c r="HIM53" s="52"/>
      <c r="HIN53" s="59"/>
      <c r="HIO53" s="56"/>
      <c r="HIP53" s="54"/>
      <c r="HIQ53" s="52"/>
      <c r="HIR53" s="59"/>
      <c r="HIS53" s="56"/>
      <c r="HIT53" s="54"/>
      <c r="HIU53" s="52"/>
      <c r="HIV53" s="59"/>
      <c r="HIW53" s="56"/>
      <c r="HIX53" s="54"/>
      <c r="HIY53" s="52"/>
      <c r="HIZ53" s="59"/>
      <c r="HJA53" s="56"/>
      <c r="HJB53" s="54"/>
      <c r="HJC53" s="52"/>
      <c r="HJD53" s="59"/>
      <c r="HJE53" s="56"/>
      <c r="HJF53" s="54"/>
      <c r="HJG53" s="52"/>
      <c r="HJH53" s="59"/>
      <c r="HJI53" s="56"/>
      <c r="HJJ53" s="54"/>
      <c r="HJK53" s="52"/>
      <c r="HJL53" s="59"/>
      <c r="HJM53" s="56"/>
      <c r="HJN53" s="54"/>
      <c r="HJO53" s="52"/>
      <c r="HJP53" s="59"/>
      <c r="HJQ53" s="56"/>
      <c r="HJR53" s="54"/>
      <c r="HJS53" s="52"/>
      <c r="HJT53" s="59"/>
      <c r="HJU53" s="56"/>
      <c r="HJV53" s="54"/>
      <c r="HJW53" s="52"/>
      <c r="HJX53" s="59"/>
      <c r="HJY53" s="56"/>
      <c r="HJZ53" s="54"/>
      <c r="HKA53" s="52"/>
      <c r="HKB53" s="59"/>
      <c r="HKC53" s="56"/>
      <c r="HKD53" s="54"/>
      <c r="HKE53" s="52"/>
      <c r="HKF53" s="59"/>
      <c r="HKG53" s="56"/>
      <c r="HKH53" s="54"/>
      <c r="HKI53" s="52"/>
      <c r="HKJ53" s="59"/>
      <c r="HKK53" s="56"/>
      <c r="HKL53" s="54"/>
      <c r="HKM53" s="52"/>
      <c r="HKN53" s="59"/>
      <c r="HKO53" s="56"/>
      <c r="HKP53" s="54"/>
      <c r="HKQ53" s="52"/>
      <c r="HKR53" s="59"/>
      <c r="HKS53" s="56"/>
      <c r="HKT53" s="54"/>
      <c r="HKU53" s="52"/>
      <c r="HKV53" s="59"/>
      <c r="HKW53" s="56"/>
      <c r="HKX53" s="54"/>
      <c r="HKY53" s="52"/>
      <c r="HKZ53" s="59"/>
      <c r="HLA53" s="56"/>
      <c r="HLB53" s="54"/>
      <c r="HLC53" s="52"/>
      <c r="HLD53" s="59"/>
      <c r="HLE53" s="56"/>
      <c r="HLF53" s="54"/>
      <c r="HLG53" s="52"/>
      <c r="HLH53" s="59"/>
      <c r="HLI53" s="56"/>
      <c r="HLJ53" s="54"/>
      <c r="HLK53" s="52"/>
      <c r="HLL53" s="59"/>
      <c r="HLM53" s="56"/>
      <c r="HLN53" s="54"/>
      <c r="HLO53" s="52"/>
      <c r="HLP53" s="59"/>
      <c r="HLQ53" s="56"/>
      <c r="HLR53" s="54"/>
      <c r="HLS53" s="52"/>
      <c r="HLT53" s="59"/>
      <c r="HLU53" s="56"/>
      <c r="HLV53" s="54"/>
      <c r="HLW53" s="52"/>
      <c r="HLX53" s="59"/>
      <c r="HLY53" s="56"/>
      <c r="HLZ53" s="54"/>
      <c r="HMA53" s="52"/>
      <c r="HMB53" s="59"/>
      <c r="HMC53" s="56"/>
      <c r="HMD53" s="54"/>
      <c r="HME53" s="52"/>
      <c r="HMF53" s="59"/>
      <c r="HMG53" s="56"/>
      <c r="HMH53" s="54"/>
      <c r="HMI53" s="52"/>
      <c r="HMJ53" s="59"/>
      <c r="HMK53" s="56"/>
      <c r="HML53" s="54"/>
      <c r="HMM53" s="52"/>
      <c r="HMN53" s="59"/>
      <c r="HMO53" s="56"/>
      <c r="HMP53" s="54"/>
      <c r="HMQ53" s="52"/>
      <c r="HMR53" s="59"/>
      <c r="HMS53" s="56"/>
      <c r="HMT53" s="54"/>
      <c r="HMU53" s="52"/>
      <c r="HMV53" s="59"/>
      <c r="HMW53" s="56"/>
      <c r="HMX53" s="54"/>
      <c r="HMY53" s="52"/>
      <c r="HMZ53" s="59"/>
      <c r="HNA53" s="56"/>
      <c r="HNB53" s="54"/>
      <c r="HNC53" s="52"/>
      <c r="HND53" s="59"/>
      <c r="HNE53" s="56"/>
      <c r="HNF53" s="54"/>
      <c r="HNG53" s="52"/>
      <c r="HNH53" s="59"/>
      <c r="HNI53" s="56"/>
      <c r="HNJ53" s="54"/>
      <c r="HNK53" s="52"/>
      <c r="HNL53" s="59"/>
      <c r="HNM53" s="56"/>
      <c r="HNN53" s="54"/>
      <c r="HNO53" s="52"/>
      <c r="HNP53" s="59"/>
      <c r="HNQ53" s="56"/>
      <c r="HNR53" s="54"/>
      <c r="HNS53" s="52"/>
      <c r="HNT53" s="59"/>
      <c r="HNU53" s="56"/>
      <c r="HNV53" s="54"/>
      <c r="HNW53" s="52"/>
      <c r="HNX53" s="59"/>
      <c r="HNY53" s="56"/>
      <c r="HNZ53" s="54"/>
      <c r="HOA53" s="52"/>
      <c r="HOB53" s="59"/>
      <c r="HOC53" s="56"/>
      <c r="HOD53" s="54"/>
      <c r="HOE53" s="52"/>
      <c r="HOF53" s="59"/>
      <c r="HOG53" s="56"/>
      <c r="HOH53" s="54"/>
      <c r="HOI53" s="52"/>
      <c r="HOJ53" s="59"/>
      <c r="HOK53" s="56"/>
      <c r="HOL53" s="54"/>
      <c r="HOM53" s="52"/>
      <c r="HON53" s="59"/>
      <c r="HOO53" s="56"/>
      <c r="HOP53" s="54"/>
      <c r="HOQ53" s="52"/>
      <c r="HOR53" s="59"/>
      <c r="HOS53" s="56"/>
      <c r="HOT53" s="54"/>
      <c r="HOU53" s="52"/>
      <c r="HOV53" s="59"/>
      <c r="HOW53" s="56"/>
      <c r="HOX53" s="54"/>
      <c r="HOY53" s="52"/>
      <c r="HOZ53" s="59"/>
      <c r="HPA53" s="56"/>
      <c r="HPB53" s="54"/>
      <c r="HPC53" s="52"/>
      <c r="HPD53" s="59"/>
      <c r="HPE53" s="56"/>
      <c r="HPF53" s="54"/>
      <c r="HPG53" s="52"/>
      <c r="HPH53" s="59"/>
      <c r="HPI53" s="56"/>
      <c r="HPJ53" s="54"/>
      <c r="HPK53" s="52"/>
      <c r="HPL53" s="59"/>
      <c r="HPM53" s="56"/>
      <c r="HPN53" s="54"/>
      <c r="HPO53" s="52"/>
      <c r="HPP53" s="59"/>
      <c r="HPQ53" s="56"/>
      <c r="HPR53" s="54"/>
      <c r="HPS53" s="52"/>
      <c r="HPT53" s="59"/>
      <c r="HPU53" s="56"/>
      <c r="HPV53" s="54"/>
      <c r="HPW53" s="52"/>
      <c r="HPX53" s="59"/>
      <c r="HPY53" s="56"/>
      <c r="HPZ53" s="54"/>
      <c r="HQA53" s="52"/>
      <c r="HQB53" s="59"/>
      <c r="HQC53" s="56"/>
      <c r="HQD53" s="54"/>
      <c r="HQE53" s="52"/>
      <c r="HQF53" s="59"/>
      <c r="HQG53" s="56"/>
      <c r="HQH53" s="54"/>
      <c r="HQI53" s="52"/>
      <c r="HQJ53" s="59"/>
      <c r="HQK53" s="56"/>
      <c r="HQL53" s="54"/>
      <c r="HQM53" s="52"/>
      <c r="HQN53" s="59"/>
      <c r="HQO53" s="56"/>
      <c r="HQP53" s="54"/>
      <c r="HQQ53" s="52"/>
      <c r="HQR53" s="59"/>
      <c r="HQS53" s="56"/>
      <c r="HQT53" s="54"/>
      <c r="HQU53" s="52"/>
      <c r="HQV53" s="59"/>
      <c r="HQW53" s="56"/>
      <c r="HQX53" s="54"/>
      <c r="HQY53" s="52"/>
      <c r="HQZ53" s="59"/>
      <c r="HRA53" s="56"/>
      <c r="HRB53" s="54"/>
      <c r="HRC53" s="52"/>
      <c r="HRD53" s="59"/>
      <c r="HRE53" s="56"/>
      <c r="HRF53" s="54"/>
      <c r="HRG53" s="52"/>
      <c r="HRH53" s="59"/>
      <c r="HRI53" s="56"/>
      <c r="HRJ53" s="54"/>
      <c r="HRK53" s="52"/>
      <c r="HRL53" s="59"/>
      <c r="HRM53" s="56"/>
      <c r="HRN53" s="54"/>
      <c r="HRO53" s="52"/>
      <c r="HRP53" s="59"/>
      <c r="HRQ53" s="56"/>
      <c r="HRR53" s="54"/>
      <c r="HRS53" s="52"/>
      <c r="HRT53" s="59"/>
      <c r="HRU53" s="56"/>
      <c r="HRV53" s="54"/>
      <c r="HRW53" s="52"/>
      <c r="HRX53" s="59"/>
      <c r="HRY53" s="56"/>
      <c r="HRZ53" s="54"/>
      <c r="HSA53" s="52"/>
      <c r="HSB53" s="59"/>
      <c r="HSC53" s="56"/>
      <c r="HSD53" s="54"/>
      <c r="HSE53" s="52"/>
      <c r="HSF53" s="59"/>
      <c r="HSG53" s="56"/>
      <c r="HSH53" s="54"/>
      <c r="HSI53" s="52"/>
      <c r="HSJ53" s="59"/>
      <c r="HSK53" s="56"/>
      <c r="HSL53" s="54"/>
      <c r="HSM53" s="52"/>
      <c r="HSN53" s="59"/>
      <c r="HSO53" s="56"/>
      <c r="HSP53" s="54"/>
      <c r="HSQ53" s="52"/>
      <c r="HSR53" s="59"/>
      <c r="HSS53" s="56"/>
      <c r="HST53" s="54"/>
      <c r="HSU53" s="52"/>
      <c r="HSV53" s="59"/>
      <c r="HSW53" s="56"/>
      <c r="HSX53" s="54"/>
      <c r="HSY53" s="52"/>
      <c r="HSZ53" s="59"/>
      <c r="HTA53" s="56"/>
      <c r="HTB53" s="54"/>
      <c r="HTC53" s="52"/>
      <c r="HTD53" s="59"/>
      <c r="HTE53" s="56"/>
      <c r="HTF53" s="54"/>
      <c r="HTG53" s="52"/>
      <c r="HTH53" s="59"/>
      <c r="HTI53" s="56"/>
      <c r="HTJ53" s="54"/>
      <c r="HTK53" s="52"/>
      <c r="HTL53" s="59"/>
      <c r="HTM53" s="56"/>
      <c r="HTN53" s="54"/>
      <c r="HTO53" s="52"/>
      <c r="HTP53" s="59"/>
      <c r="HTQ53" s="56"/>
      <c r="HTR53" s="54"/>
      <c r="HTS53" s="52"/>
      <c r="HTT53" s="59"/>
      <c r="HTU53" s="56"/>
      <c r="HTV53" s="54"/>
      <c r="HTW53" s="52"/>
      <c r="HTX53" s="59"/>
      <c r="HTY53" s="56"/>
      <c r="HTZ53" s="54"/>
      <c r="HUA53" s="52"/>
      <c r="HUB53" s="59"/>
      <c r="HUC53" s="56"/>
      <c r="HUD53" s="54"/>
      <c r="HUE53" s="52"/>
      <c r="HUF53" s="59"/>
      <c r="HUG53" s="56"/>
      <c r="HUH53" s="54"/>
      <c r="HUI53" s="52"/>
      <c r="HUJ53" s="59"/>
      <c r="HUK53" s="56"/>
      <c r="HUL53" s="54"/>
      <c r="HUM53" s="52"/>
      <c r="HUN53" s="59"/>
      <c r="HUO53" s="56"/>
      <c r="HUP53" s="54"/>
      <c r="HUQ53" s="52"/>
      <c r="HUR53" s="59"/>
      <c r="HUS53" s="56"/>
      <c r="HUT53" s="54"/>
      <c r="HUU53" s="52"/>
      <c r="HUV53" s="59"/>
      <c r="HUW53" s="56"/>
      <c r="HUX53" s="54"/>
      <c r="HUY53" s="52"/>
      <c r="HUZ53" s="59"/>
      <c r="HVA53" s="56"/>
      <c r="HVB53" s="54"/>
      <c r="HVC53" s="52"/>
      <c r="HVD53" s="59"/>
      <c r="HVE53" s="56"/>
      <c r="HVF53" s="54"/>
      <c r="HVG53" s="52"/>
      <c r="HVH53" s="59"/>
      <c r="HVI53" s="56"/>
      <c r="HVJ53" s="54"/>
      <c r="HVK53" s="52"/>
      <c r="HVL53" s="59"/>
      <c r="HVM53" s="56"/>
      <c r="HVN53" s="54"/>
      <c r="HVO53" s="52"/>
      <c r="HVP53" s="59"/>
      <c r="HVQ53" s="56"/>
      <c r="HVR53" s="54"/>
      <c r="HVS53" s="52"/>
      <c r="HVT53" s="59"/>
      <c r="HVU53" s="56"/>
      <c r="HVV53" s="54"/>
      <c r="HVW53" s="52"/>
      <c r="HVX53" s="59"/>
      <c r="HVY53" s="56"/>
      <c r="HVZ53" s="54"/>
      <c r="HWA53" s="52"/>
      <c r="HWB53" s="59"/>
      <c r="HWC53" s="56"/>
      <c r="HWD53" s="54"/>
      <c r="HWE53" s="52"/>
      <c r="HWF53" s="59"/>
      <c r="HWG53" s="56"/>
      <c r="HWH53" s="54"/>
      <c r="HWI53" s="52"/>
      <c r="HWJ53" s="59"/>
      <c r="HWK53" s="56"/>
      <c r="HWL53" s="54"/>
      <c r="HWM53" s="52"/>
      <c r="HWN53" s="59"/>
      <c r="HWO53" s="56"/>
      <c r="HWP53" s="54"/>
      <c r="HWQ53" s="52"/>
      <c r="HWR53" s="59"/>
      <c r="HWS53" s="56"/>
      <c r="HWT53" s="54"/>
      <c r="HWU53" s="52"/>
      <c r="HWV53" s="59"/>
      <c r="HWW53" s="56"/>
      <c r="HWX53" s="54"/>
      <c r="HWY53" s="52"/>
      <c r="HWZ53" s="59"/>
      <c r="HXA53" s="56"/>
      <c r="HXB53" s="54"/>
      <c r="HXC53" s="52"/>
      <c r="HXD53" s="59"/>
      <c r="HXE53" s="56"/>
      <c r="HXF53" s="54"/>
      <c r="HXG53" s="52"/>
      <c r="HXH53" s="59"/>
      <c r="HXI53" s="56"/>
      <c r="HXJ53" s="54"/>
      <c r="HXK53" s="52"/>
      <c r="HXL53" s="59"/>
      <c r="HXM53" s="56"/>
      <c r="HXN53" s="54"/>
      <c r="HXO53" s="52"/>
      <c r="HXP53" s="59"/>
      <c r="HXQ53" s="56"/>
      <c r="HXR53" s="54"/>
      <c r="HXS53" s="52"/>
      <c r="HXT53" s="59"/>
      <c r="HXU53" s="56"/>
      <c r="HXV53" s="54"/>
      <c r="HXW53" s="52"/>
      <c r="HXX53" s="59"/>
      <c r="HXY53" s="56"/>
      <c r="HXZ53" s="54"/>
      <c r="HYA53" s="52"/>
      <c r="HYB53" s="59"/>
      <c r="HYC53" s="56"/>
      <c r="HYD53" s="54"/>
      <c r="HYE53" s="52"/>
      <c r="HYF53" s="59"/>
      <c r="HYG53" s="56"/>
      <c r="HYH53" s="54"/>
      <c r="HYI53" s="52"/>
      <c r="HYJ53" s="59"/>
      <c r="HYK53" s="56"/>
      <c r="HYL53" s="54"/>
      <c r="HYM53" s="52"/>
      <c r="HYN53" s="59"/>
      <c r="HYO53" s="56"/>
      <c r="HYP53" s="54"/>
      <c r="HYQ53" s="52"/>
      <c r="HYR53" s="59"/>
      <c r="HYS53" s="56"/>
      <c r="HYT53" s="54"/>
      <c r="HYU53" s="52"/>
      <c r="HYV53" s="59"/>
      <c r="HYW53" s="56"/>
      <c r="HYX53" s="54"/>
      <c r="HYY53" s="52"/>
      <c r="HYZ53" s="59"/>
      <c r="HZA53" s="56"/>
      <c r="HZB53" s="54"/>
      <c r="HZC53" s="52"/>
      <c r="HZD53" s="59"/>
      <c r="HZE53" s="56"/>
      <c r="HZF53" s="54"/>
      <c r="HZG53" s="52"/>
      <c r="HZH53" s="59"/>
      <c r="HZI53" s="56"/>
      <c r="HZJ53" s="54"/>
      <c r="HZK53" s="52"/>
      <c r="HZL53" s="59"/>
      <c r="HZM53" s="56"/>
      <c r="HZN53" s="54"/>
      <c r="HZO53" s="52"/>
      <c r="HZP53" s="59"/>
      <c r="HZQ53" s="56"/>
      <c r="HZR53" s="54"/>
      <c r="HZS53" s="52"/>
      <c r="HZT53" s="59"/>
      <c r="HZU53" s="56"/>
      <c r="HZV53" s="54"/>
      <c r="HZW53" s="52"/>
      <c r="HZX53" s="59"/>
      <c r="HZY53" s="56"/>
      <c r="HZZ53" s="54"/>
      <c r="IAA53" s="52"/>
      <c r="IAB53" s="59"/>
      <c r="IAC53" s="56"/>
      <c r="IAD53" s="54"/>
      <c r="IAE53" s="52"/>
      <c r="IAF53" s="59"/>
      <c r="IAG53" s="56"/>
      <c r="IAH53" s="54"/>
      <c r="IAI53" s="52"/>
      <c r="IAJ53" s="59"/>
      <c r="IAK53" s="56"/>
      <c r="IAL53" s="54"/>
      <c r="IAM53" s="52"/>
      <c r="IAN53" s="59"/>
      <c r="IAO53" s="56"/>
      <c r="IAP53" s="54"/>
      <c r="IAQ53" s="52"/>
      <c r="IAR53" s="59"/>
      <c r="IAS53" s="56"/>
      <c r="IAT53" s="54"/>
      <c r="IAU53" s="52"/>
      <c r="IAV53" s="59"/>
      <c r="IAW53" s="56"/>
      <c r="IAX53" s="54"/>
      <c r="IAY53" s="52"/>
      <c r="IAZ53" s="59"/>
      <c r="IBA53" s="56"/>
      <c r="IBB53" s="54"/>
      <c r="IBC53" s="52"/>
      <c r="IBD53" s="59"/>
      <c r="IBE53" s="56"/>
      <c r="IBF53" s="54"/>
      <c r="IBG53" s="52"/>
      <c r="IBH53" s="59"/>
      <c r="IBI53" s="56"/>
      <c r="IBJ53" s="54"/>
      <c r="IBK53" s="52"/>
      <c r="IBL53" s="59"/>
      <c r="IBM53" s="56"/>
      <c r="IBN53" s="54"/>
      <c r="IBO53" s="52"/>
      <c r="IBP53" s="59"/>
      <c r="IBQ53" s="56"/>
      <c r="IBR53" s="54"/>
      <c r="IBS53" s="52"/>
      <c r="IBT53" s="59"/>
      <c r="IBU53" s="56"/>
      <c r="IBV53" s="54"/>
      <c r="IBW53" s="52"/>
      <c r="IBX53" s="59"/>
      <c r="IBY53" s="56"/>
      <c r="IBZ53" s="54"/>
      <c r="ICA53" s="52"/>
      <c r="ICB53" s="59"/>
      <c r="ICC53" s="56"/>
      <c r="ICD53" s="54"/>
      <c r="ICE53" s="52"/>
      <c r="ICF53" s="59"/>
      <c r="ICG53" s="56"/>
      <c r="ICH53" s="54"/>
      <c r="ICI53" s="52"/>
      <c r="ICJ53" s="59"/>
      <c r="ICK53" s="56"/>
      <c r="ICL53" s="54"/>
      <c r="ICM53" s="52"/>
      <c r="ICN53" s="59"/>
      <c r="ICO53" s="56"/>
      <c r="ICP53" s="54"/>
      <c r="ICQ53" s="52"/>
      <c r="ICR53" s="59"/>
      <c r="ICS53" s="56"/>
      <c r="ICT53" s="54"/>
      <c r="ICU53" s="52"/>
      <c r="ICV53" s="59"/>
      <c r="ICW53" s="56"/>
      <c r="ICX53" s="54"/>
      <c r="ICY53" s="52"/>
      <c r="ICZ53" s="59"/>
      <c r="IDA53" s="56"/>
      <c r="IDB53" s="54"/>
      <c r="IDC53" s="52"/>
      <c r="IDD53" s="59"/>
      <c r="IDE53" s="56"/>
      <c r="IDF53" s="54"/>
      <c r="IDG53" s="52"/>
      <c r="IDH53" s="59"/>
      <c r="IDI53" s="56"/>
      <c r="IDJ53" s="54"/>
      <c r="IDK53" s="52"/>
      <c r="IDL53" s="59"/>
      <c r="IDM53" s="56"/>
      <c r="IDN53" s="54"/>
      <c r="IDO53" s="52"/>
      <c r="IDP53" s="59"/>
      <c r="IDQ53" s="56"/>
      <c r="IDR53" s="54"/>
      <c r="IDS53" s="52"/>
      <c r="IDT53" s="59"/>
      <c r="IDU53" s="56"/>
      <c r="IDV53" s="54"/>
      <c r="IDW53" s="52"/>
      <c r="IDX53" s="59"/>
      <c r="IDY53" s="56"/>
      <c r="IDZ53" s="54"/>
      <c r="IEA53" s="52"/>
      <c r="IEB53" s="59"/>
      <c r="IEC53" s="56"/>
      <c r="IED53" s="54"/>
      <c r="IEE53" s="52"/>
      <c r="IEF53" s="59"/>
      <c r="IEG53" s="56"/>
      <c r="IEH53" s="54"/>
      <c r="IEI53" s="52"/>
      <c r="IEJ53" s="59"/>
      <c r="IEK53" s="56"/>
      <c r="IEL53" s="54"/>
      <c r="IEM53" s="52"/>
      <c r="IEN53" s="59"/>
      <c r="IEO53" s="56"/>
      <c r="IEP53" s="54"/>
      <c r="IEQ53" s="52"/>
      <c r="IER53" s="59"/>
      <c r="IES53" s="56"/>
      <c r="IET53" s="54"/>
      <c r="IEU53" s="52"/>
      <c r="IEV53" s="59"/>
      <c r="IEW53" s="56"/>
      <c r="IEX53" s="54"/>
      <c r="IEY53" s="52"/>
      <c r="IEZ53" s="59"/>
      <c r="IFA53" s="56"/>
      <c r="IFB53" s="54"/>
      <c r="IFC53" s="52"/>
      <c r="IFD53" s="59"/>
      <c r="IFE53" s="56"/>
      <c r="IFF53" s="54"/>
      <c r="IFG53" s="52"/>
      <c r="IFH53" s="59"/>
      <c r="IFI53" s="56"/>
      <c r="IFJ53" s="54"/>
      <c r="IFK53" s="52"/>
      <c r="IFL53" s="59"/>
      <c r="IFM53" s="56"/>
      <c r="IFN53" s="54"/>
      <c r="IFO53" s="52"/>
      <c r="IFP53" s="59"/>
      <c r="IFQ53" s="56"/>
      <c r="IFR53" s="54"/>
      <c r="IFS53" s="52"/>
      <c r="IFT53" s="59"/>
      <c r="IFU53" s="56"/>
      <c r="IFV53" s="54"/>
      <c r="IFW53" s="52"/>
      <c r="IFX53" s="59"/>
      <c r="IFY53" s="56"/>
      <c r="IFZ53" s="54"/>
      <c r="IGA53" s="52"/>
      <c r="IGB53" s="59"/>
      <c r="IGC53" s="56"/>
      <c r="IGD53" s="54"/>
      <c r="IGE53" s="52"/>
      <c r="IGF53" s="59"/>
      <c r="IGG53" s="56"/>
      <c r="IGH53" s="54"/>
      <c r="IGI53" s="52"/>
      <c r="IGJ53" s="59"/>
      <c r="IGK53" s="56"/>
      <c r="IGL53" s="54"/>
      <c r="IGM53" s="52"/>
      <c r="IGN53" s="59"/>
      <c r="IGO53" s="56"/>
      <c r="IGP53" s="54"/>
      <c r="IGQ53" s="52"/>
      <c r="IGR53" s="59"/>
      <c r="IGS53" s="56"/>
      <c r="IGT53" s="54"/>
      <c r="IGU53" s="52"/>
      <c r="IGV53" s="59"/>
      <c r="IGW53" s="56"/>
      <c r="IGX53" s="54"/>
      <c r="IGY53" s="52"/>
      <c r="IGZ53" s="59"/>
      <c r="IHA53" s="56"/>
      <c r="IHB53" s="54"/>
      <c r="IHC53" s="52"/>
      <c r="IHD53" s="59"/>
      <c r="IHE53" s="56"/>
      <c r="IHF53" s="54"/>
      <c r="IHG53" s="52"/>
      <c r="IHH53" s="59"/>
      <c r="IHI53" s="56"/>
      <c r="IHJ53" s="54"/>
      <c r="IHK53" s="52"/>
      <c r="IHL53" s="59"/>
      <c r="IHM53" s="56"/>
      <c r="IHN53" s="54"/>
      <c r="IHO53" s="52"/>
      <c r="IHP53" s="59"/>
      <c r="IHQ53" s="56"/>
      <c r="IHR53" s="54"/>
      <c r="IHS53" s="52"/>
      <c r="IHT53" s="59"/>
      <c r="IHU53" s="56"/>
      <c r="IHV53" s="54"/>
      <c r="IHW53" s="52"/>
      <c r="IHX53" s="59"/>
      <c r="IHY53" s="56"/>
      <c r="IHZ53" s="54"/>
      <c r="IIA53" s="52"/>
      <c r="IIB53" s="59"/>
      <c r="IIC53" s="56"/>
      <c r="IID53" s="54"/>
      <c r="IIE53" s="52"/>
      <c r="IIF53" s="59"/>
      <c r="IIG53" s="56"/>
      <c r="IIH53" s="54"/>
      <c r="III53" s="52"/>
      <c r="IIJ53" s="59"/>
      <c r="IIK53" s="56"/>
      <c r="IIL53" s="54"/>
      <c r="IIM53" s="52"/>
      <c r="IIN53" s="59"/>
      <c r="IIO53" s="56"/>
      <c r="IIP53" s="54"/>
      <c r="IIQ53" s="52"/>
      <c r="IIR53" s="59"/>
      <c r="IIS53" s="56"/>
      <c r="IIT53" s="54"/>
      <c r="IIU53" s="52"/>
      <c r="IIV53" s="59"/>
      <c r="IIW53" s="56"/>
      <c r="IIX53" s="54"/>
      <c r="IIY53" s="52"/>
      <c r="IIZ53" s="59"/>
      <c r="IJA53" s="56"/>
      <c r="IJB53" s="54"/>
      <c r="IJC53" s="52"/>
      <c r="IJD53" s="59"/>
      <c r="IJE53" s="56"/>
      <c r="IJF53" s="54"/>
      <c r="IJG53" s="52"/>
      <c r="IJH53" s="59"/>
      <c r="IJI53" s="56"/>
      <c r="IJJ53" s="54"/>
      <c r="IJK53" s="52"/>
      <c r="IJL53" s="59"/>
      <c r="IJM53" s="56"/>
      <c r="IJN53" s="54"/>
      <c r="IJO53" s="52"/>
      <c r="IJP53" s="59"/>
      <c r="IJQ53" s="56"/>
      <c r="IJR53" s="54"/>
      <c r="IJS53" s="52"/>
      <c r="IJT53" s="59"/>
      <c r="IJU53" s="56"/>
      <c r="IJV53" s="54"/>
      <c r="IJW53" s="52"/>
      <c r="IJX53" s="59"/>
      <c r="IJY53" s="56"/>
      <c r="IJZ53" s="54"/>
      <c r="IKA53" s="52"/>
      <c r="IKB53" s="59"/>
      <c r="IKC53" s="56"/>
      <c r="IKD53" s="54"/>
      <c r="IKE53" s="52"/>
      <c r="IKF53" s="59"/>
      <c r="IKG53" s="56"/>
      <c r="IKH53" s="54"/>
      <c r="IKI53" s="52"/>
      <c r="IKJ53" s="59"/>
      <c r="IKK53" s="56"/>
      <c r="IKL53" s="54"/>
      <c r="IKM53" s="52"/>
      <c r="IKN53" s="59"/>
      <c r="IKO53" s="56"/>
      <c r="IKP53" s="54"/>
      <c r="IKQ53" s="52"/>
      <c r="IKR53" s="59"/>
      <c r="IKS53" s="56"/>
      <c r="IKT53" s="54"/>
      <c r="IKU53" s="52"/>
      <c r="IKV53" s="59"/>
      <c r="IKW53" s="56"/>
      <c r="IKX53" s="54"/>
      <c r="IKY53" s="52"/>
      <c r="IKZ53" s="59"/>
      <c r="ILA53" s="56"/>
      <c r="ILB53" s="54"/>
      <c r="ILC53" s="52"/>
      <c r="ILD53" s="59"/>
      <c r="ILE53" s="56"/>
      <c r="ILF53" s="54"/>
      <c r="ILG53" s="52"/>
      <c r="ILH53" s="59"/>
      <c r="ILI53" s="56"/>
      <c r="ILJ53" s="54"/>
      <c r="ILK53" s="52"/>
      <c r="ILL53" s="59"/>
      <c r="ILM53" s="56"/>
      <c r="ILN53" s="54"/>
      <c r="ILO53" s="52"/>
      <c r="ILP53" s="59"/>
      <c r="ILQ53" s="56"/>
      <c r="ILR53" s="54"/>
      <c r="ILS53" s="52"/>
      <c r="ILT53" s="59"/>
      <c r="ILU53" s="56"/>
      <c r="ILV53" s="54"/>
      <c r="ILW53" s="52"/>
      <c r="ILX53" s="59"/>
      <c r="ILY53" s="56"/>
      <c r="ILZ53" s="54"/>
      <c r="IMA53" s="52"/>
      <c r="IMB53" s="59"/>
      <c r="IMC53" s="56"/>
      <c r="IMD53" s="54"/>
      <c r="IME53" s="52"/>
      <c r="IMF53" s="59"/>
      <c r="IMG53" s="56"/>
      <c r="IMH53" s="54"/>
      <c r="IMI53" s="52"/>
      <c r="IMJ53" s="59"/>
      <c r="IMK53" s="56"/>
      <c r="IML53" s="54"/>
      <c r="IMM53" s="52"/>
      <c r="IMN53" s="59"/>
      <c r="IMO53" s="56"/>
      <c r="IMP53" s="54"/>
      <c r="IMQ53" s="52"/>
      <c r="IMR53" s="59"/>
      <c r="IMS53" s="56"/>
      <c r="IMT53" s="54"/>
      <c r="IMU53" s="52"/>
      <c r="IMV53" s="59"/>
      <c r="IMW53" s="56"/>
      <c r="IMX53" s="54"/>
      <c r="IMY53" s="52"/>
      <c r="IMZ53" s="59"/>
      <c r="INA53" s="56"/>
      <c r="INB53" s="54"/>
      <c r="INC53" s="52"/>
      <c r="IND53" s="59"/>
      <c r="INE53" s="56"/>
      <c r="INF53" s="54"/>
      <c r="ING53" s="52"/>
      <c r="INH53" s="59"/>
      <c r="INI53" s="56"/>
      <c r="INJ53" s="54"/>
      <c r="INK53" s="52"/>
      <c r="INL53" s="59"/>
      <c r="INM53" s="56"/>
      <c r="INN53" s="54"/>
      <c r="INO53" s="52"/>
      <c r="INP53" s="59"/>
      <c r="INQ53" s="56"/>
      <c r="INR53" s="54"/>
      <c r="INS53" s="52"/>
      <c r="INT53" s="59"/>
      <c r="INU53" s="56"/>
      <c r="INV53" s="54"/>
      <c r="INW53" s="52"/>
      <c r="INX53" s="59"/>
      <c r="INY53" s="56"/>
      <c r="INZ53" s="54"/>
      <c r="IOA53" s="52"/>
      <c r="IOB53" s="59"/>
      <c r="IOC53" s="56"/>
      <c r="IOD53" s="54"/>
      <c r="IOE53" s="52"/>
      <c r="IOF53" s="59"/>
      <c r="IOG53" s="56"/>
      <c r="IOH53" s="54"/>
      <c r="IOI53" s="52"/>
      <c r="IOJ53" s="59"/>
      <c r="IOK53" s="56"/>
      <c r="IOL53" s="54"/>
      <c r="IOM53" s="52"/>
      <c r="ION53" s="59"/>
      <c r="IOO53" s="56"/>
      <c r="IOP53" s="54"/>
      <c r="IOQ53" s="52"/>
      <c r="IOR53" s="59"/>
      <c r="IOS53" s="56"/>
      <c r="IOT53" s="54"/>
      <c r="IOU53" s="52"/>
      <c r="IOV53" s="59"/>
      <c r="IOW53" s="56"/>
      <c r="IOX53" s="54"/>
      <c r="IOY53" s="52"/>
      <c r="IOZ53" s="59"/>
      <c r="IPA53" s="56"/>
      <c r="IPB53" s="54"/>
      <c r="IPC53" s="52"/>
      <c r="IPD53" s="59"/>
      <c r="IPE53" s="56"/>
      <c r="IPF53" s="54"/>
      <c r="IPG53" s="52"/>
      <c r="IPH53" s="59"/>
      <c r="IPI53" s="56"/>
      <c r="IPJ53" s="54"/>
      <c r="IPK53" s="52"/>
      <c r="IPL53" s="59"/>
      <c r="IPM53" s="56"/>
      <c r="IPN53" s="54"/>
      <c r="IPO53" s="52"/>
      <c r="IPP53" s="59"/>
      <c r="IPQ53" s="56"/>
      <c r="IPR53" s="54"/>
      <c r="IPS53" s="52"/>
      <c r="IPT53" s="59"/>
      <c r="IPU53" s="56"/>
      <c r="IPV53" s="54"/>
      <c r="IPW53" s="52"/>
      <c r="IPX53" s="59"/>
      <c r="IPY53" s="56"/>
      <c r="IPZ53" s="54"/>
      <c r="IQA53" s="52"/>
      <c r="IQB53" s="59"/>
      <c r="IQC53" s="56"/>
      <c r="IQD53" s="54"/>
      <c r="IQE53" s="52"/>
      <c r="IQF53" s="59"/>
      <c r="IQG53" s="56"/>
      <c r="IQH53" s="54"/>
      <c r="IQI53" s="52"/>
      <c r="IQJ53" s="59"/>
      <c r="IQK53" s="56"/>
      <c r="IQL53" s="54"/>
      <c r="IQM53" s="52"/>
      <c r="IQN53" s="59"/>
      <c r="IQO53" s="56"/>
      <c r="IQP53" s="54"/>
      <c r="IQQ53" s="52"/>
      <c r="IQR53" s="59"/>
      <c r="IQS53" s="56"/>
      <c r="IQT53" s="54"/>
      <c r="IQU53" s="52"/>
      <c r="IQV53" s="59"/>
      <c r="IQW53" s="56"/>
      <c r="IQX53" s="54"/>
      <c r="IQY53" s="52"/>
      <c r="IQZ53" s="59"/>
      <c r="IRA53" s="56"/>
      <c r="IRB53" s="54"/>
      <c r="IRC53" s="52"/>
      <c r="IRD53" s="59"/>
      <c r="IRE53" s="56"/>
      <c r="IRF53" s="54"/>
      <c r="IRG53" s="52"/>
      <c r="IRH53" s="59"/>
      <c r="IRI53" s="56"/>
      <c r="IRJ53" s="54"/>
      <c r="IRK53" s="52"/>
      <c r="IRL53" s="59"/>
      <c r="IRM53" s="56"/>
      <c r="IRN53" s="54"/>
      <c r="IRO53" s="52"/>
      <c r="IRP53" s="59"/>
      <c r="IRQ53" s="56"/>
      <c r="IRR53" s="54"/>
      <c r="IRS53" s="52"/>
      <c r="IRT53" s="59"/>
      <c r="IRU53" s="56"/>
      <c r="IRV53" s="54"/>
      <c r="IRW53" s="52"/>
      <c r="IRX53" s="59"/>
      <c r="IRY53" s="56"/>
      <c r="IRZ53" s="54"/>
      <c r="ISA53" s="52"/>
      <c r="ISB53" s="59"/>
      <c r="ISC53" s="56"/>
      <c r="ISD53" s="54"/>
      <c r="ISE53" s="52"/>
      <c r="ISF53" s="59"/>
      <c r="ISG53" s="56"/>
      <c r="ISH53" s="54"/>
      <c r="ISI53" s="52"/>
      <c r="ISJ53" s="59"/>
      <c r="ISK53" s="56"/>
      <c r="ISL53" s="54"/>
      <c r="ISM53" s="52"/>
      <c r="ISN53" s="59"/>
      <c r="ISO53" s="56"/>
      <c r="ISP53" s="54"/>
      <c r="ISQ53" s="52"/>
      <c r="ISR53" s="59"/>
      <c r="ISS53" s="56"/>
      <c r="IST53" s="54"/>
      <c r="ISU53" s="52"/>
      <c r="ISV53" s="59"/>
      <c r="ISW53" s="56"/>
      <c r="ISX53" s="54"/>
      <c r="ISY53" s="52"/>
      <c r="ISZ53" s="59"/>
      <c r="ITA53" s="56"/>
      <c r="ITB53" s="54"/>
      <c r="ITC53" s="52"/>
      <c r="ITD53" s="59"/>
      <c r="ITE53" s="56"/>
      <c r="ITF53" s="54"/>
      <c r="ITG53" s="52"/>
      <c r="ITH53" s="59"/>
      <c r="ITI53" s="56"/>
      <c r="ITJ53" s="54"/>
      <c r="ITK53" s="52"/>
      <c r="ITL53" s="59"/>
      <c r="ITM53" s="56"/>
      <c r="ITN53" s="54"/>
      <c r="ITO53" s="52"/>
      <c r="ITP53" s="59"/>
      <c r="ITQ53" s="56"/>
      <c r="ITR53" s="54"/>
      <c r="ITS53" s="52"/>
      <c r="ITT53" s="59"/>
      <c r="ITU53" s="56"/>
      <c r="ITV53" s="54"/>
      <c r="ITW53" s="52"/>
      <c r="ITX53" s="59"/>
      <c r="ITY53" s="56"/>
      <c r="ITZ53" s="54"/>
      <c r="IUA53" s="52"/>
      <c r="IUB53" s="59"/>
      <c r="IUC53" s="56"/>
      <c r="IUD53" s="54"/>
      <c r="IUE53" s="52"/>
      <c r="IUF53" s="59"/>
      <c r="IUG53" s="56"/>
      <c r="IUH53" s="54"/>
      <c r="IUI53" s="52"/>
      <c r="IUJ53" s="59"/>
      <c r="IUK53" s="56"/>
      <c r="IUL53" s="54"/>
      <c r="IUM53" s="52"/>
      <c r="IUN53" s="59"/>
      <c r="IUO53" s="56"/>
      <c r="IUP53" s="54"/>
      <c r="IUQ53" s="52"/>
      <c r="IUR53" s="59"/>
      <c r="IUS53" s="56"/>
      <c r="IUT53" s="54"/>
      <c r="IUU53" s="52"/>
      <c r="IUV53" s="59"/>
      <c r="IUW53" s="56"/>
      <c r="IUX53" s="54"/>
      <c r="IUY53" s="52"/>
      <c r="IUZ53" s="59"/>
      <c r="IVA53" s="56"/>
      <c r="IVB53" s="54"/>
      <c r="IVC53" s="52"/>
      <c r="IVD53" s="59"/>
      <c r="IVE53" s="56"/>
      <c r="IVF53" s="54"/>
      <c r="IVG53" s="52"/>
      <c r="IVH53" s="59"/>
      <c r="IVI53" s="56"/>
      <c r="IVJ53" s="54"/>
      <c r="IVK53" s="52"/>
      <c r="IVL53" s="59"/>
      <c r="IVM53" s="56"/>
      <c r="IVN53" s="54"/>
      <c r="IVO53" s="52"/>
      <c r="IVP53" s="59"/>
      <c r="IVQ53" s="56"/>
      <c r="IVR53" s="54"/>
      <c r="IVS53" s="52"/>
      <c r="IVT53" s="59"/>
      <c r="IVU53" s="56"/>
      <c r="IVV53" s="54"/>
      <c r="IVW53" s="52"/>
      <c r="IVX53" s="59"/>
      <c r="IVY53" s="56"/>
      <c r="IVZ53" s="54"/>
      <c r="IWA53" s="52"/>
      <c r="IWB53" s="59"/>
      <c r="IWC53" s="56"/>
      <c r="IWD53" s="54"/>
      <c r="IWE53" s="52"/>
      <c r="IWF53" s="59"/>
      <c r="IWG53" s="56"/>
      <c r="IWH53" s="54"/>
      <c r="IWI53" s="52"/>
      <c r="IWJ53" s="59"/>
      <c r="IWK53" s="56"/>
      <c r="IWL53" s="54"/>
      <c r="IWM53" s="52"/>
      <c r="IWN53" s="59"/>
      <c r="IWO53" s="56"/>
      <c r="IWP53" s="54"/>
      <c r="IWQ53" s="52"/>
      <c r="IWR53" s="59"/>
      <c r="IWS53" s="56"/>
      <c r="IWT53" s="54"/>
      <c r="IWU53" s="52"/>
      <c r="IWV53" s="59"/>
      <c r="IWW53" s="56"/>
      <c r="IWX53" s="54"/>
      <c r="IWY53" s="52"/>
      <c r="IWZ53" s="59"/>
      <c r="IXA53" s="56"/>
      <c r="IXB53" s="54"/>
      <c r="IXC53" s="52"/>
      <c r="IXD53" s="59"/>
      <c r="IXE53" s="56"/>
      <c r="IXF53" s="54"/>
      <c r="IXG53" s="52"/>
      <c r="IXH53" s="59"/>
      <c r="IXI53" s="56"/>
      <c r="IXJ53" s="54"/>
      <c r="IXK53" s="52"/>
      <c r="IXL53" s="59"/>
      <c r="IXM53" s="56"/>
      <c r="IXN53" s="54"/>
      <c r="IXO53" s="52"/>
      <c r="IXP53" s="59"/>
      <c r="IXQ53" s="56"/>
      <c r="IXR53" s="54"/>
      <c r="IXS53" s="52"/>
      <c r="IXT53" s="59"/>
      <c r="IXU53" s="56"/>
      <c r="IXV53" s="54"/>
      <c r="IXW53" s="52"/>
      <c r="IXX53" s="59"/>
      <c r="IXY53" s="56"/>
      <c r="IXZ53" s="54"/>
      <c r="IYA53" s="52"/>
      <c r="IYB53" s="59"/>
      <c r="IYC53" s="56"/>
      <c r="IYD53" s="54"/>
      <c r="IYE53" s="52"/>
      <c r="IYF53" s="59"/>
      <c r="IYG53" s="56"/>
      <c r="IYH53" s="54"/>
      <c r="IYI53" s="52"/>
      <c r="IYJ53" s="59"/>
      <c r="IYK53" s="56"/>
      <c r="IYL53" s="54"/>
      <c r="IYM53" s="52"/>
      <c r="IYN53" s="59"/>
      <c r="IYO53" s="56"/>
      <c r="IYP53" s="54"/>
      <c r="IYQ53" s="52"/>
      <c r="IYR53" s="59"/>
      <c r="IYS53" s="56"/>
      <c r="IYT53" s="54"/>
      <c r="IYU53" s="52"/>
      <c r="IYV53" s="59"/>
      <c r="IYW53" s="56"/>
      <c r="IYX53" s="54"/>
      <c r="IYY53" s="52"/>
      <c r="IYZ53" s="59"/>
      <c r="IZA53" s="56"/>
      <c r="IZB53" s="54"/>
      <c r="IZC53" s="52"/>
      <c r="IZD53" s="59"/>
      <c r="IZE53" s="56"/>
      <c r="IZF53" s="54"/>
      <c r="IZG53" s="52"/>
      <c r="IZH53" s="59"/>
      <c r="IZI53" s="56"/>
      <c r="IZJ53" s="54"/>
      <c r="IZK53" s="52"/>
      <c r="IZL53" s="59"/>
      <c r="IZM53" s="56"/>
      <c r="IZN53" s="54"/>
      <c r="IZO53" s="52"/>
      <c r="IZP53" s="59"/>
      <c r="IZQ53" s="56"/>
      <c r="IZR53" s="54"/>
      <c r="IZS53" s="52"/>
      <c r="IZT53" s="59"/>
      <c r="IZU53" s="56"/>
      <c r="IZV53" s="54"/>
      <c r="IZW53" s="52"/>
      <c r="IZX53" s="59"/>
      <c r="IZY53" s="56"/>
      <c r="IZZ53" s="54"/>
      <c r="JAA53" s="52"/>
      <c r="JAB53" s="59"/>
      <c r="JAC53" s="56"/>
      <c r="JAD53" s="54"/>
      <c r="JAE53" s="52"/>
      <c r="JAF53" s="59"/>
      <c r="JAG53" s="56"/>
      <c r="JAH53" s="54"/>
      <c r="JAI53" s="52"/>
      <c r="JAJ53" s="59"/>
      <c r="JAK53" s="56"/>
      <c r="JAL53" s="54"/>
      <c r="JAM53" s="52"/>
      <c r="JAN53" s="59"/>
      <c r="JAO53" s="56"/>
      <c r="JAP53" s="54"/>
      <c r="JAQ53" s="52"/>
      <c r="JAR53" s="59"/>
      <c r="JAS53" s="56"/>
      <c r="JAT53" s="54"/>
      <c r="JAU53" s="52"/>
      <c r="JAV53" s="59"/>
      <c r="JAW53" s="56"/>
      <c r="JAX53" s="54"/>
      <c r="JAY53" s="52"/>
      <c r="JAZ53" s="59"/>
      <c r="JBA53" s="56"/>
      <c r="JBB53" s="54"/>
      <c r="JBC53" s="52"/>
      <c r="JBD53" s="59"/>
      <c r="JBE53" s="56"/>
      <c r="JBF53" s="54"/>
      <c r="JBG53" s="52"/>
      <c r="JBH53" s="59"/>
      <c r="JBI53" s="56"/>
      <c r="JBJ53" s="54"/>
      <c r="JBK53" s="52"/>
      <c r="JBL53" s="59"/>
      <c r="JBM53" s="56"/>
      <c r="JBN53" s="54"/>
      <c r="JBO53" s="52"/>
      <c r="JBP53" s="59"/>
      <c r="JBQ53" s="56"/>
      <c r="JBR53" s="54"/>
      <c r="JBS53" s="52"/>
      <c r="JBT53" s="59"/>
      <c r="JBU53" s="56"/>
      <c r="JBV53" s="54"/>
      <c r="JBW53" s="52"/>
      <c r="JBX53" s="59"/>
      <c r="JBY53" s="56"/>
      <c r="JBZ53" s="54"/>
      <c r="JCA53" s="52"/>
      <c r="JCB53" s="59"/>
      <c r="JCC53" s="56"/>
      <c r="JCD53" s="54"/>
      <c r="JCE53" s="52"/>
      <c r="JCF53" s="59"/>
      <c r="JCG53" s="56"/>
      <c r="JCH53" s="54"/>
      <c r="JCI53" s="52"/>
      <c r="JCJ53" s="59"/>
      <c r="JCK53" s="56"/>
      <c r="JCL53" s="54"/>
      <c r="JCM53" s="52"/>
      <c r="JCN53" s="59"/>
      <c r="JCO53" s="56"/>
      <c r="JCP53" s="54"/>
      <c r="JCQ53" s="52"/>
      <c r="JCR53" s="59"/>
      <c r="JCS53" s="56"/>
      <c r="JCT53" s="54"/>
      <c r="JCU53" s="52"/>
      <c r="JCV53" s="59"/>
      <c r="JCW53" s="56"/>
      <c r="JCX53" s="54"/>
      <c r="JCY53" s="52"/>
      <c r="JCZ53" s="59"/>
      <c r="JDA53" s="56"/>
      <c r="JDB53" s="54"/>
      <c r="JDC53" s="52"/>
      <c r="JDD53" s="59"/>
      <c r="JDE53" s="56"/>
      <c r="JDF53" s="54"/>
      <c r="JDG53" s="52"/>
      <c r="JDH53" s="59"/>
      <c r="JDI53" s="56"/>
      <c r="JDJ53" s="54"/>
      <c r="JDK53" s="52"/>
      <c r="JDL53" s="59"/>
      <c r="JDM53" s="56"/>
      <c r="JDN53" s="54"/>
      <c r="JDO53" s="52"/>
      <c r="JDP53" s="59"/>
      <c r="JDQ53" s="56"/>
      <c r="JDR53" s="54"/>
      <c r="JDS53" s="52"/>
      <c r="JDT53" s="59"/>
      <c r="JDU53" s="56"/>
      <c r="JDV53" s="54"/>
      <c r="JDW53" s="52"/>
      <c r="JDX53" s="59"/>
      <c r="JDY53" s="56"/>
      <c r="JDZ53" s="54"/>
      <c r="JEA53" s="52"/>
      <c r="JEB53" s="59"/>
      <c r="JEC53" s="56"/>
      <c r="JED53" s="54"/>
      <c r="JEE53" s="52"/>
      <c r="JEF53" s="59"/>
      <c r="JEG53" s="56"/>
      <c r="JEH53" s="54"/>
      <c r="JEI53" s="52"/>
      <c r="JEJ53" s="59"/>
      <c r="JEK53" s="56"/>
      <c r="JEL53" s="54"/>
      <c r="JEM53" s="52"/>
      <c r="JEN53" s="59"/>
      <c r="JEO53" s="56"/>
      <c r="JEP53" s="54"/>
      <c r="JEQ53" s="52"/>
      <c r="JER53" s="59"/>
      <c r="JES53" s="56"/>
      <c r="JET53" s="54"/>
      <c r="JEU53" s="52"/>
      <c r="JEV53" s="59"/>
      <c r="JEW53" s="56"/>
      <c r="JEX53" s="54"/>
      <c r="JEY53" s="52"/>
      <c r="JEZ53" s="59"/>
      <c r="JFA53" s="56"/>
      <c r="JFB53" s="54"/>
      <c r="JFC53" s="52"/>
      <c r="JFD53" s="59"/>
      <c r="JFE53" s="56"/>
      <c r="JFF53" s="54"/>
      <c r="JFG53" s="52"/>
      <c r="JFH53" s="59"/>
      <c r="JFI53" s="56"/>
      <c r="JFJ53" s="54"/>
      <c r="JFK53" s="52"/>
      <c r="JFL53" s="59"/>
      <c r="JFM53" s="56"/>
      <c r="JFN53" s="54"/>
      <c r="JFO53" s="52"/>
      <c r="JFP53" s="59"/>
      <c r="JFQ53" s="56"/>
      <c r="JFR53" s="54"/>
      <c r="JFS53" s="52"/>
      <c r="JFT53" s="59"/>
      <c r="JFU53" s="56"/>
      <c r="JFV53" s="54"/>
      <c r="JFW53" s="52"/>
      <c r="JFX53" s="59"/>
      <c r="JFY53" s="56"/>
      <c r="JFZ53" s="54"/>
      <c r="JGA53" s="52"/>
      <c r="JGB53" s="59"/>
      <c r="JGC53" s="56"/>
      <c r="JGD53" s="54"/>
      <c r="JGE53" s="52"/>
      <c r="JGF53" s="59"/>
      <c r="JGG53" s="56"/>
      <c r="JGH53" s="54"/>
      <c r="JGI53" s="52"/>
      <c r="JGJ53" s="59"/>
      <c r="JGK53" s="56"/>
      <c r="JGL53" s="54"/>
      <c r="JGM53" s="52"/>
      <c r="JGN53" s="59"/>
      <c r="JGO53" s="56"/>
      <c r="JGP53" s="54"/>
      <c r="JGQ53" s="52"/>
      <c r="JGR53" s="59"/>
      <c r="JGS53" s="56"/>
      <c r="JGT53" s="54"/>
      <c r="JGU53" s="52"/>
      <c r="JGV53" s="59"/>
      <c r="JGW53" s="56"/>
      <c r="JGX53" s="54"/>
      <c r="JGY53" s="52"/>
      <c r="JGZ53" s="59"/>
      <c r="JHA53" s="56"/>
      <c r="JHB53" s="54"/>
      <c r="JHC53" s="52"/>
      <c r="JHD53" s="59"/>
      <c r="JHE53" s="56"/>
      <c r="JHF53" s="54"/>
      <c r="JHG53" s="52"/>
      <c r="JHH53" s="59"/>
      <c r="JHI53" s="56"/>
      <c r="JHJ53" s="54"/>
      <c r="JHK53" s="52"/>
      <c r="JHL53" s="59"/>
      <c r="JHM53" s="56"/>
      <c r="JHN53" s="54"/>
      <c r="JHO53" s="52"/>
      <c r="JHP53" s="59"/>
      <c r="JHQ53" s="56"/>
      <c r="JHR53" s="54"/>
      <c r="JHS53" s="52"/>
      <c r="JHT53" s="59"/>
      <c r="JHU53" s="56"/>
      <c r="JHV53" s="54"/>
      <c r="JHW53" s="52"/>
      <c r="JHX53" s="59"/>
      <c r="JHY53" s="56"/>
      <c r="JHZ53" s="54"/>
      <c r="JIA53" s="52"/>
      <c r="JIB53" s="59"/>
      <c r="JIC53" s="56"/>
      <c r="JID53" s="54"/>
      <c r="JIE53" s="52"/>
      <c r="JIF53" s="59"/>
      <c r="JIG53" s="56"/>
      <c r="JIH53" s="54"/>
      <c r="JII53" s="52"/>
      <c r="JIJ53" s="59"/>
      <c r="JIK53" s="56"/>
      <c r="JIL53" s="54"/>
      <c r="JIM53" s="52"/>
      <c r="JIN53" s="59"/>
      <c r="JIO53" s="56"/>
      <c r="JIP53" s="54"/>
      <c r="JIQ53" s="52"/>
      <c r="JIR53" s="59"/>
      <c r="JIS53" s="56"/>
      <c r="JIT53" s="54"/>
      <c r="JIU53" s="52"/>
      <c r="JIV53" s="59"/>
      <c r="JIW53" s="56"/>
      <c r="JIX53" s="54"/>
      <c r="JIY53" s="52"/>
      <c r="JIZ53" s="59"/>
      <c r="JJA53" s="56"/>
      <c r="JJB53" s="54"/>
      <c r="JJC53" s="52"/>
      <c r="JJD53" s="59"/>
      <c r="JJE53" s="56"/>
      <c r="JJF53" s="54"/>
      <c r="JJG53" s="52"/>
      <c r="JJH53" s="59"/>
      <c r="JJI53" s="56"/>
      <c r="JJJ53" s="54"/>
      <c r="JJK53" s="52"/>
      <c r="JJL53" s="59"/>
      <c r="JJM53" s="56"/>
      <c r="JJN53" s="54"/>
      <c r="JJO53" s="52"/>
      <c r="JJP53" s="59"/>
      <c r="JJQ53" s="56"/>
      <c r="JJR53" s="54"/>
      <c r="JJS53" s="52"/>
      <c r="JJT53" s="59"/>
      <c r="JJU53" s="56"/>
      <c r="JJV53" s="54"/>
      <c r="JJW53" s="52"/>
      <c r="JJX53" s="59"/>
      <c r="JJY53" s="56"/>
      <c r="JJZ53" s="54"/>
      <c r="JKA53" s="52"/>
      <c r="JKB53" s="59"/>
      <c r="JKC53" s="56"/>
      <c r="JKD53" s="54"/>
      <c r="JKE53" s="52"/>
      <c r="JKF53" s="59"/>
      <c r="JKG53" s="56"/>
      <c r="JKH53" s="54"/>
      <c r="JKI53" s="52"/>
      <c r="JKJ53" s="59"/>
      <c r="JKK53" s="56"/>
      <c r="JKL53" s="54"/>
      <c r="JKM53" s="52"/>
      <c r="JKN53" s="59"/>
      <c r="JKO53" s="56"/>
      <c r="JKP53" s="54"/>
      <c r="JKQ53" s="52"/>
      <c r="JKR53" s="59"/>
      <c r="JKS53" s="56"/>
      <c r="JKT53" s="54"/>
      <c r="JKU53" s="52"/>
      <c r="JKV53" s="59"/>
      <c r="JKW53" s="56"/>
      <c r="JKX53" s="54"/>
      <c r="JKY53" s="52"/>
      <c r="JKZ53" s="59"/>
      <c r="JLA53" s="56"/>
      <c r="JLB53" s="54"/>
      <c r="JLC53" s="52"/>
      <c r="JLD53" s="59"/>
      <c r="JLE53" s="56"/>
      <c r="JLF53" s="54"/>
      <c r="JLG53" s="52"/>
      <c r="JLH53" s="59"/>
      <c r="JLI53" s="56"/>
      <c r="JLJ53" s="54"/>
      <c r="JLK53" s="52"/>
      <c r="JLL53" s="59"/>
      <c r="JLM53" s="56"/>
      <c r="JLN53" s="54"/>
      <c r="JLO53" s="52"/>
      <c r="JLP53" s="59"/>
      <c r="JLQ53" s="56"/>
      <c r="JLR53" s="54"/>
      <c r="JLS53" s="52"/>
      <c r="JLT53" s="59"/>
      <c r="JLU53" s="56"/>
      <c r="JLV53" s="54"/>
      <c r="JLW53" s="52"/>
      <c r="JLX53" s="59"/>
      <c r="JLY53" s="56"/>
      <c r="JLZ53" s="54"/>
      <c r="JMA53" s="52"/>
      <c r="JMB53" s="59"/>
      <c r="JMC53" s="56"/>
      <c r="JMD53" s="54"/>
      <c r="JME53" s="52"/>
      <c r="JMF53" s="59"/>
      <c r="JMG53" s="56"/>
      <c r="JMH53" s="54"/>
      <c r="JMI53" s="52"/>
      <c r="JMJ53" s="59"/>
      <c r="JMK53" s="56"/>
      <c r="JML53" s="54"/>
      <c r="JMM53" s="52"/>
      <c r="JMN53" s="59"/>
      <c r="JMO53" s="56"/>
      <c r="JMP53" s="54"/>
      <c r="JMQ53" s="52"/>
      <c r="JMR53" s="59"/>
      <c r="JMS53" s="56"/>
      <c r="JMT53" s="54"/>
      <c r="JMU53" s="52"/>
      <c r="JMV53" s="59"/>
      <c r="JMW53" s="56"/>
      <c r="JMX53" s="54"/>
      <c r="JMY53" s="52"/>
      <c r="JMZ53" s="59"/>
      <c r="JNA53" s="56"/>
      <c r="JNB53" s="54"/>
      <c r="JNC53" s="52"/>
      <c r="JND53" s="59"/>
      <c r="JNE53" s="56"/>
      <c r="JNF53" s="54"/>
      <c r="JNG53" s="52"/>
      <c r="JNH53" s="59"/>
      <c r="JNI53" s="56"/>
      <c r="JNJ53" s="54"/>
      <c r="JNK53" s="52"/>
      <c r="JNL53" s="59"/>
      <c r="JNM53" s="56"/>
      <c r="JNN53" s="54"/>
      <c r="JNO53" s="52"/>
      <c r="JNP53" s="59"/>
      <c r="JNQ53" s="56"/>
      <c r="JNR53" s="54"/>
      <c r="JNS53" s="52"/>
      <c r="JNT53" s="59"/>
      <c r="JNU53" s="56"/>
      <c r="JNV53" s="54"/>
      <c r="JNW53" s="52"/>
      <c r="JNX53" s="59"/>
      <c r="JNY53" s="56"/>
      <c r="JNZ53" s="54"/>
      <c r="JOA53" s="52"/>
      <c r="JOB53" s="59"/>
      <c r="JOC53" s="56"/>
      <c r="JOD53" s="54"/>
      <c r="JOE53" s="52"/>
      <c r="JOF53" s="59"/>
      <c r="JOG53" s="56"/>
      <c r="JOH53" s="54"/>
      <c r="JOI53" s="52"/>
      <c r="JOJ53" s="59"/>
      <c r="JOK53" s="56"/>
      <c r="JOL53" s="54"/>
      <c r="JOM53" s="52"/>
      <c r="JON53" s="59"/>
      <c r="JOO53" s="56"/>
      <c r="JOP53" s="54"/>
      <c r="JOQ53" s="52"/>
      <c r="JOR53" s="59"/>
      <c r="JOS53" s="56"/>
      <c r="JOT53" s="54"/>
      <c r="JOU53" s="52"/>
      <c r="JOV53" s="59"/>
      <c r="JOW53" s="56"/>
      <c r="JOX53" s="54"/>
      <c r="JOY53" s="52"/>
      <c r="JOZ53" s="59"/>
      <c r="JPA53" s="56"/>
      <c r="JPB53" s="54"/>
      <c r="JPC53" s="52"/>
      <c r="JPD53" s="59"/>
      <c r="JPE53" s="56"/>
      <c r="JPF53" s="54"/>
      <c r="JPG53" s="52"/>
      <c r="JPH53" s="59"/>
      <c r="JPI53" s="56"/>
      <c r="JPJ53" s="54"/>
      <c r="JPK53" s="52"/>
      <c r="JPL53" s="59"/>
      <c r="JPM53" s="56"/>
      <c r="JPN53" s="54"/>
      <c r="JPO53" s="52"/>
      <c r="JPP53" s="59"/>
      <c r="JPQ53" s="56"/>
      <c r="JPR53" s="54"/>
      <c r="JPS53" s="52"/>
      <c r="JPT53" s="59"/>
      <c r="JPU53" s="56"/>
      <c r="JPV53" s="54"/>
      <c r="JPW53" s="52"/>
      <c r="JPX53" s="59"/>
      <c r="JPY53" s="56"/>
      <c r="JPZ53" s="54"/>
      <c r="JQA53" s="52"/>
      <c r="JQB53" s="59"/>
      <c r="JQC53" s="56"/>
      <c r="JQD53" s="54"/>
      <c r="JQE53" s="52"/>
      <c r="JQF53" s="59"/>
      <c r="JQG53" s="56"/>
      <c r="JQH53" s="54"/>
      <c r="JQI53" s="52"/>
      <c r="JQJ53" s="59"/>
      <c r="JQK53" s="56"/>
      <c r="JQL53" s="54"/>
      <c r="JQM53" s="52"/>
      <c r="JQN53" s="59"/>
      <c r="JQO53" s="56"/>
      <c r="JQP53" s="54"/>
      <c r="JQQ53" s="52"/>
      <c r="JQR53" s="59"/>
      <c r="JQS53" s="56"/>
      <c r="JQT53" s="54"/>
      <c r="JQU53" s="52"/>
      <c r="JQV53" s="59"/>
      <c r="JQW53" s="56"/>
      <c r="JQX53" s="54"/>
      <c r="JQY53" s="52"/>
      <c r="JQZ53" s="59"/>
      <c r="JRA53" s="56"/>
      <c r="JRB53" s="54"/>
      <c r="JRC53" s="52"/>
      <c r="JRD53" s="59"/>
      <c r="JRE53" s="56"/>
      <c r="JRF53" s="54"/>
      <c r="JRG53" s="52"/>
      <c r="JRH53" s="59"/>
      <c r="JRI53" s="56"/>
      <c r="JRJ53" s="54"/>
      <c r="JRK53" s="52"/>
      <c r="JRL53" s="59"/>
      <c r="JRM53" s="56"/>
      <c r="JRN53" s="54"/>
      <c r="JRO53" s="52"/>
      <c r="JRP53" s="59"/>
      <c r="JRQ53" s="56"/>
      <c r="JRR53" s="54"/>
      <c r="JRS53" s="52"/>
      <c r="JRT53" s="59"/>
      <c r="JRU53" s="56"/>
      <c r="JRV53" s="54"/>
      <c r="JRW53" s="52"/>
      <c r="JRX53" s="59"/>
      <c r="JRY53" s="56"/>
      <c r="JRZ53" s="54"/>
      <c r="JSA53" s="52"/>
      <c r="JSB53" s="59"/>
      <c r="JSC53" s="56"/>
      <c r="JSD53" s="54"/>
      <c r="JSE53" s="52"/>
      <c r="JSF53" s="59"/>
      <c r="JSG53" s="56"/>
      <c r="JSH53" s="54"/>
      <c r="JSI53" s="52"/>
      <c r="JSJ53" s="59"/>
      <c r="JSK53" s="56"/>
      <c r="JSL53" s="54"/>
      <c r="JSM53" s="52"/>
      <c r="JSN53" s="59"/>
      <c r="JSO53" s="56"/>
      <c r="JSP53" s="54"/>
      <c r="JSQ53" s="52"/>
      <c r="JSR53" s="59"/>
      <c r="JSS53" s="56"/>
      <c r="JST53" s="54"/>
      <c r="JSU53" s="52"/>
      <c r="JSV53" s="59"/>
      <c r="JSW53" s="56"/>
      <c r="JSX53" s="54"/>
      <c r="JSY53" s="52"/>
      <c r="JSZ53" s="59"/>
      <c r="JTA53" s="56"/>
      <c r="JTB53" s="54"/>
      <c r="JTC53" s="52"/>
      <c r="JTD53" s="59"/>
      <c r="JTE53" s="56"/>
      <c r="JTF53" s="54"/>
      <c r="JTG53" s="52"/>
      <c r="JTH53" s="59"/>
      <c r="JTI53" s="56"/>
      <c r="JTJ53" s="54"/>
      <c r="JTK53" s="52"/>
      <c r="JTL53" s="59"/>
      <c r="JTM53" s="56"/>
      <c r="JTN53" s="54"/>
      <c r="JTO53" s="52"/>
      <c r="JTP53" s="59"/>
      <c r="JTQ53" s="56"/>
      <c r="JTR53" s="54"/>
      <c r="JTS53" s="52"/>
      <c r="JTT53" s="59"/>
      <c r="JTU53" s="56"/>
      <c r="JTV53" s="54"/>
      <c r="JTW53" s="52"/>
      <c r="JTX53" s="59"/>
      <c r="JTY53" s="56"/>
      <c r="JTZ53" s="54"/>
      <c r="JUA53" s="52"/>
      <c r="JUB53" s="59"/>
      <c r="JUC53" s="56"/>
      <c r="JUD53" s="54"/>
      <c r="JUE53" s="52"/>
      <c r="JUF53" s="59"/>
      <c r="JUG53" s="56"/>
      <c r="JUH53" s="54"/>
      <c r="JUI53" s="52"/>
      <c r="JUJ53" s="59"/>
      <c r="JUK53" s="56"/>
      <c r="JUL53" s="54"/>
      <c r="JUM53" s="52"/>
      <c r="JUN53" s="59"/>
      <c r="JUO53" s="56"/>
      <c r="JUP53" s="54"/>
      <c r="JUQ53" s="52"/>
      <c r="JUR53" s="59"/>
      <c r="JUS53" s="56"/>
      <c r="JUT53" s="54"/>
      <c r="JUU53" s="52"/>
      <c r="JUV53" s="59"/>
      <c r="JUW53" s="56"/>
      <c r="JUX53" s="54"/>
      <c r="JUY53" s="52"/>
      <c r="JUZ53" s="59"/>
      <c r="JVA53" s="56"/>
      <c r="JVB53" s="54"/>
      <c r="JVC53" s="52"/>
      <c r="JVD53" s="59"/>
      <c r="JVE53" s="56"/>
      <c r="JVF53" s="54"/>
      <c r="JVG53" s="52"/>
      <c r="JVH53" s="59"/>
      <c r="JVI53" s="56"/>
      <c r="JVJ53" s="54"/>
      <c r="JVK53" s="52"/>
      <c r="JVL53" s="59"/>
      <c r="JVM53" s="56"/>
      <c r="JVN53" s="54"/>
      <c r="JVO53" s="52"/>
      <c r="JVP53" s="59"/>
      <c r="JVQ53" s="56"/>
      <c r="JVR53" s="54"/>
      <c r="JVS53" s="52"/>
      <c r="JVT53" s="59"/>
      <c r="JVU53" s="56"/>
      <c r="JVV53" s="54"/>
      <c r="JVW53" s="52"/>
      <c r="JVX53" s="59"/>
      <c r="JVY53" s="56"/>
      <c r="JVZ53" s="54"/>
      <c r="JWA53" s="52"/>
      <c r="JWB53" s="59"/>
      <c r="JWC53" s="56"/>
      <c r="JWD53" s="54"/>
      <c r="JWE53" s="52"/>
      <c r="JWF53" s="59"/>
      <c r="JWG53" s="56"/>
      <c r="JWH53" s="54"/>
      <c r="JWI53" s="52"/>
      <c r="JWJ53" s="59"/>
      <c r="JWK53" s="56"/>
      <c r="JWL53" s="54"/>
      <c r="JWM53" s="52"/>
      <c r="JWN53" s="59"/>
      <c r="JWO53" s="56"/>
      <c r="JWP53" s="54"/>
      <c r="JWQ53" s="52"/>
      <c r="JWR53" s="59"/>
      <c r="JWS53" s="56"/>
      <c r="JWT53" s="54"/>
      <c r="JWU53" s="52"/>
      <c r="JWV53" s="59"/>
      <c r="JWW53" s="56"/>
      <c r="JWX53" s="54"/>
      <c r="JWY53" s="52"/>
      <c r="JWZ53" s="59"/>
      <c r="JXA53" s="56"/>
      <c r="JXB53" s="54"/>
      <c r="JXC53" s="52"/>
      <c r="JXD53" s="59"/>
      <c r="JXE53" s="56"/>
      <c r="JXF53" s="54"/>
      <c r="JXG53" s="52"/>
      <c r="JXH53" s="59"/>
      <c r="JXI53" s="56"/>
      <c r="JXJ53" s="54"/>
      <c r="JXK53" s="52"/>
      <c r="JXL53" s="59"/>
      <c r="JXM53" s="56"/>
      <c r="JXN53" s="54"/>
      <c r="JXO53" s="52"/>
      <c r="JXP53" s="59"/>
      <c r="JXQ53" s="56"/>
      <c r="JXR53" s="54"/>
      <c r="JXS53" s="52"/>
      <c r="JXT53" s="59"/>
      <c r="JXU53" s="56"/>
      <c r="JXV53" s="54"/>
      <c r="JXW53" s="52"/>
      <c r="JXX53" s="59"/>
      <c r="JXY53" s="56"/>
      <c r="JXZ53" s="54"/>
      <c r="JYA53" s="52"/>
      <c r="JYB53" s="59"/>
      <c r="JYC53" s="56"/>
      <c r="JYD53" s="54"/>
      <c r="JYE53" s="52"/>
      <c r="JYF53" s="59"/>
      <c r="JYG53" s="56"/>
      <c r="JYH53" s="54"/>
      <c r="JYI53" s="52"/>
      <c r="JYJ53" s="59"/>
      <c r="JYK53" s="56"/>
      <c r="JYL53" s="54"/>
      <c r="JYM53" s="52"/>
      <c r="JYN53" s="59"/>
      <c r="JYO53" s="56"/>
      <c r="JYP53" s="54"/>
      <c r="JYQ53" s="52"/>
      <c r="JYR53" s="59"/>
      <c r="JYS53" s="56"/>
      <c r="JYT53" s="54"/>
      <c r="JYU53" s="52"/>
      <c r="JYV53" s="59"/>
      <c r="JYW53" s="56"/>
      <c r="JYX53" s="54"/>
      <c r="JYY53" s="52"/>
      <c r="JYZ53" s="59"/>
      <c r="JZA53" s="56"/>
      <c r="JZB53" s="54"/>
      <c r="JZC53" s="52"/>
      <c r="JZD53" s="59"/>
      <c r="JZE53" s="56"/>
      <c r="JZF53" s="54"/>
      <c r="JZG53" s="52"/>
      <c r="JZH53" s="59"/>
      <c r="JZI53" s="56"/>
      <c r="JZJ53" s="54"/>
      <c r="JZK53" s="52"/>
      <c r="JZL53" s="59"/>
      <c r="JZM53" s="56"/>
      <c r="JZN53" s="54"/>
      <c r="JZO53" s="52"/>
      <c r="JZP53" s="59"/>
      <c r="JZQ53" s="56"/>
      <c r="JZR53" s="54"/>
      <c r="JZS53" s="52"/>
      <c r="JZT53" s="59"/>
      <c r="JZU53" s="56"/>
      <c r="JZV53" s="54"/>
      <c r="JZW53" s="52"/>
      <c r="JZX53" s="59"/>
      <c r="JZY53" s="56"/>
      <c r="JZZ53" s="54"/>
      <c r="KAA53" s="52"/>
      <c r="KAB53" s="59"/>
      <c r="KAC53" s="56"/>
      <c r="KAD53" s="54"/>
      <c r="KAE53" s="52"/>
      <c r="KAF53" s="59"/>
      <c r="KAG53" s="56"/>
      <c r="KAH53" s="54"/>
      <c r="KAI53" s="52"/>
      <c r="KAJ53" s="59"/>
      <c r="KAK53" s="56"/>
      <c r="KAL53" s="54"/>
      <c r="KAM53" s="52"/>
      <c r="KAN53" s="59"/>
      <c r="KAO53" s="56"/>
      <c r="KAP53" s="54"/>
      <c r="KAQ53" s="52"/>
      <c r="KAR53" s="59"/>
      <c r="KAS53" s="56"/>
      <c r="KAT53" s="54"/>
      <c r="KAU53" s="52"/>
      <c r="KAV53" s="59"/>
      <c r="KAW53" s="56"/>
      <c r="KAX53" s="54"/>
      <c r="KAY53" s="52"/>
      <c r="KAZ53" s="59"/>
      <c r="KBA53" s="56"/>
      <c r="KBB53" s="54"/>
      <c r="KBC53" s="52"/>
      <c r="KBD53" s="59"/>
      <c r="KBE53" s="56"/>
      <c r="KBF53" s="54"/>
      <c r="KBG53" s="52"/>
      <c r="KBH53" s="59"/>
      <c r="KBI53" s="56"/>
      <c r="KBJ53" s="54"/>
      <c r="KBK53" s="52"/>
      <c r="KBL53" s="59"/>
      <c r="KBM53" s="56"/>
      <c r="KBN53" s="54"/>
      <c r="KBO53" s="52"/>
      <c r="KBP53" s="59"/>
      <c r="KBQ53" s="56"/>
      <c r="KBR53" s="54"/>
      <c r="KBS53" s="52"/>
      <c r="KBT53" s="59"/>
      <c r="KBU53" s="56"/>
      <c r="KBV53" s="54"/>
      <c r="KBW53" s="52"/>
      <c r="KBX53" s="59"/>
      <c r="KBY53" s="56"/>
      <c r="KBZ53" s="54"/>
      <c r="KCA53" s="52"/>
      <c r="KCB53" s="59"/>
      <c r="KCC53" s="56"/>
      <c r="KCD53" s="54"/>
      <c r="KCE53" s="52"/>
      <c r="KCF53" s="59"/>
      <c r="KCG53" s="56"/>
      <c r="KCH53" s="54"/>
      <c r="KCI53" s="52"/>
      <c r="KCJ53" s="59"/>
      <c r="KCK53" s="56"/>
      <c r="KCL53" s="54"/>
      <c r="KCM53" s="52"/>
      <c r="KCN53" s="59"/>
      <c r="KCO53" s="56"/>
      <c r="KCP53" s="54"/>
      <c r="KCQ53" s="52"/>
      <c r="KCR53" s="59"/>
      <c r="KCS53" s="56"/>
      <c r="KCT53" s="54"/>
      <c r="KCU53" s="52"/>
      <c r="KCV53" s="59"/>
      <c r="KCW53" s="56"/>
      <c r="KCX53" s="54"/>
      <c r="KCY53" s="52"/>
      <c r="KCZ53" s="59"/>
      <c r="KDA53" s="56"/>
      <c r="KDB53" s="54"/>
      <c r="KDC53" s="52"/>
      <c r="KDD53" s="59"/>
      <c r="KDE53" s="56"/>
      <c r="KDF53" s="54"/>
      <c r="KDG53" s="52"/>
      <c r="KDH53" s="59"/>
      <c r="KDI53" s="56"/>
      <c r="KDJ53" s="54"/>
      <c r="KDK53" s="52"/>
      <c r="KDL53" s="59"/>
      <c r="KDM53" s="56"/>
      <c r="KDN53" s="54"/>
      <c r="KDO53" s="52"/>
      <c r="KDP53" s="59"/>
      <c r="KDQ53" s="56"/>
      <c r="KDR53" s="54"/>
      <c r="KDS53" s="52"/>
      <c r="KDT53" s="59"/>
      <c r="KDU53" s="56"/>
      <c r="KDV53" s="54"/>
      <c r="KDW53" s="52"/>
      <c r="KDX53" s="59"/>
      <c r="KDY53" s="56"/>
      <c r="KDZ53" s="54"/>
      <c r="KEA53" s="52"/>
      <c r="KEB53" s="59"/>
      <c r="KEC53" s="56"/>
      <c r="KED53" s="54"/>
      <c r="KEE53" s="52"/>
      <c r="KEF53" s="59"/>
      <c r="KEG53" s="56"/>
      <c r="KEH53" s="54"/>
      <c r="KEI53" s="52"/>
      <c r="KEJ53" s="59"/>
      <c r="KEK53" s="56"/>
      <c r="KEL53" s="54"/>
      <c r="KEM53" s="52"/>
      <c r="KEN53" s="59"/>
      <c r="KEO53" s="56"/>
      <c r="KEP53" s="54"/>
      <c r="KEQ53" s="52"/>
      <c r="KER53" s="59"/>
      <c r="KES53" s="56"/>
      <c r="KET53" s="54"/>
      <c r="KEU53" s="52"/>
      <c r="KEV53" s="59"/>
      <c r="KEW53" s="56"/>
      <c r="KEX53" s="54"/>
      <c r="KEY53" s="52"/>
      <c r="KEZ53" s="59"/>
      <c r="KFA53" s="56"/>
      <c r="KFB53" s="54"/>
      <c r="KFC53" s="52"/>
      <c r="KFD53" s="59"/>
      <c r="KFE53" s="56"/>
      <c r="KFF53" s="54"/>
      <c r="KFG53" s="52"/>
      <c r="KFH53" s="59"/>
      <c r="KFI53" s="56"/>
      <c r="KFJ53" s="54"/>
      <c r="KFK53" s="52"/>
      <c r="KFL53" s="59"/>
      <c r="KFM53" s="56"/>
      <c r="KFN53" s="54"/>
      <c r="KFO53" s="52"/>
      <c r="KFP53" s="59"/>
      <c r="KFQ53" s="56"/>
      <c r="KFR53" s="54"/>
      <c r="KFS53" s="52"/>
      <c r="KFT53" s="59"/>
      <c r="KFU53" s="56"/>
      <c r="KFV53" s="54"/>
      <c r="KFW53" s="52"/>
      <c r="KFX53" s="59"/>
      <c r="KFY53" s="56"/>
      <c r="KFZ53" s="54"/>
      <c r="KGA53" s="52"/>
      <c r="KGB53" s="59"/>
      <c r="KGC53" s="56"/>
      <c r="KGD53" s="54"/>
      <c r="KGE53" s="52"/>
      <c r="KGF53" s="59"/>
      <c r="KGG53" s="56"/>
      <c r="KGH53" s="54"/>
      <c r="KGI53" s="52"/>
      <c r="KGJ53" s="59"/>
      <c r="KGK53" s="56"/>
      <c r="KGL53" s="54"/>
      <c r="KGM53" s="52"/>
      <c r="KGN53" s="59"/>
      <c r="KGO53" s="56"/>
      <c r="KGP53" s="54"/>
      <c r="KGQ53" s="52"/>
      <c r="KGR53" s="59"/>
      <c r="KGS53" s="56"/>
      <c r="KGT53" s="54"/>
      <c r="KGU53" s="52"/>
      <c r="KGV53" s="59"/>
      <c r="KGW53" s="56"/>
      <c r="KGX53" s="54"/>
      <c r="KGY53" s="52"/>
      <c r="KGZ53" s="59"/>
      <c r="KHA53" s="56"/>
      <c r="KHB53" s="54"/>
      <c r="KHC53" s="52"/>
      <c r="KHD53" s="59"/>
      <c r="KHE53" s="56"/>
      <c r="KHF53" s="54"/>
      <c r="KHG53" s="52"/>
      <c r="KHH53" s="59"/>
      <c r="KHI53" s="56"/>
      <c r="KHJ53" s="54"/>
      <c r="KHK53" s="52"/>
      <c r="KHL53" s="59"/>
      <c r="KHM53" s="56"/>
      <c r="KHN53" s="54"/>
      <c r="KHO53" s="52"/>
      <c r="KHP53" s="59"/>
      <c r="KHQ53" s="56"/>
      <c r="KHR53" s="54"/>
      <c r="KHS53" s="52"/>
      <c r="KHT53" s="59"/>
      <c r="KHU53" s="56"/>
      <c r="KHV53" s="54"/>
      <c r="KHW53" s="52"/>
      <c r="KHX53" s="59"/>
      <c r="KHY53" s="56"/>
      <c r="KHZ53" s="54"/>
      <c r="KIA53" s="52"/>
      <c r="KIB53" s="59"/>
      <c r="KIC53" s="56"/>
      <c r="KID53" s="54"/>
      <c r="KIE53" s="52"/>
      <c r="KIF53" s="59"/>
      <c r="KIG53" s="56"/>
      <c r="KIH53" s="54"/>
      <c r="KII53" s="52"/>
      <c r="KIJ53" s="59"/>
      <c r="KIK53" s="56"/>
      <c r="KIL53" s="54"/>
      <c r="KIM53" s="52"/>
      <c r="KIN53" s="59"/>
      <c r="KIO53" s="56"/>
      <c r="KIP53" s="54"/>
      <c r="KIQ53" s="52"/>
      <c r="KIR53" s="59"/>
      <c r="KIS53" s="56"/>
      <c r="KIT53" s="54"/>
      <c r="KIU53" s="52"/>
      <c r="KIV53" s="59"/>
      <c r="KIW53" s="56"/>
      <c r="KIX53" s="54"/>
      <c r="KIY53" s="52"/>
      <c r="KIZ53" s="59"/>
      <c r="KJA53" s="56"/>
      <c r="KJB53" s="54"/>
      <c r="KJC53" s="52"/>
      <c r="KJD53" s="59"/>
      <c r="KJE53" s="56"/>
      <c r="KJF53" s="54"/>
      <c r="KJG53" s="52"/>
      <c r="KJH53" s="59"/>
      <c r="KJI53" s="56"/>
      <c r="KJJ53" s="54"/>
      <c r="KJK53" s="52"/>
      <c r="KJL53" s="59"/>
      <c r="KJM53" s="56"/>
      <c r="KJN53" s="54"/>
      <c r="KJO53" s="52"/>
      <c r="KJP53" s="59"/>
      <c r="KJQ53" s="56"/>
      <c r="KJR53" s="54"/>
      <c r="KJS53" s="52"/>
      <c r="KJT53" s="59"/>
      <c r="KJU53" s="56"/>
      <c r="KJV53" s="54"/>
      <c r="KJW53" s="52"/>
      <c r="KJX53" s="59"/>
      <c r="KJY53" s="56"/>
      <c r="KJZ53" s="54"/>
      <c r="KKA53" s="52"/>
      <c r="KKB53" s="59"/>
      <c r="KKC53" s="56"/>
      <c r="KKD53" s="54"/>
      <c r="KKE53" s="52"/>
      <c r="KKF53" s="59"/>
      <c r="KKG53" s="56"/>
      <c r="KKH53" s="54"/>
      <c r="KKI53" s="52"/>
      <c r="KKJ53" s="59"/>
      <c r="KKK53" s="56"/>
      <c r="KKL53" s="54"/>
      <c r="KKM53" s="52"/>
      <c r="KKN53" s="59"/>
      <c r="KKO53" s="56"/>
      <c r="KKP53" s="54"/>
      <c r="KKQ53" s="52"/>
      <c r="KKR53" s="59"/>
      <c r="KKS53" s="56"/>
      <c r="KKT53" s="54"/>
      <c r="KKU53" s="52"/>
      <c r="KKV53" s="59"/>
      <c r="KKW53" s="56"/>
      <c r="KKX53" s="54"/>
      <c r="KKY53" s="52"/>
      <c r="KKZ53" s="59"/>
      <c r="KLA53" s="56"/>
      <c r="KLB53" s="54"/>
      <c r="KLC53" s="52"/>
      <c r="KLD53" s="59"/>
      <c r="KLE53" s="56"/>
      <c r="KLF53" s="54"/>
      <c r="KLG53" s="52"/>
      <c r="KLH53" s="59"/>
      <c r="KLI53" s="56"/>
      <c r="KLJ53" s="54"/>
      <c r="KLK53" s="52"/>
      <c r="KLL53" s="59"/>
      <c r="KLM53" s="56"/>
      <c r="KLN53" s="54"/>
      <c r="KLO53" s="52"/>
      <c r="KLP53" s="59"/>
      <c r="KLQ53" s="56"/>
      <c r="KLR53" s="54"/>
      <c r="KLS53" s="52"/>
      <c r="KLT53" s="59"/>
      <c r="KLU53" s="56"/>
      <c r="KLV53" s="54"/>
      <c r="KLW53" s="52"/>
      <c r="KLX53" s="59"/>
      <c r="KLY53" s="56"/>
      <c r="KLZ53" s="54"/>
      <c r="KMA53" s="52"/>
      <c r="KMB53" s="59"/>
      <c r="KMC53" s="56"/>
      <c r="KMD53" s="54"/>
      <c r="KME53" s="52"/>
      <c r="KMF53" s="59"/>
      <c r="KMG53" s="56"/>
      <c r="KMH53" s="54"/>
      <c r="KMI53" s="52"/>
      <c r="KMJ53" s="59"/>
      <c r="KMK53" s="56"/>
      <c r="KML53" s="54"/>
      <c r="KMM53" s="52"/>
      <c r="KMN53" s="59"/>
      <c r="KMO53" s="56"/>
      <c r="KMP53" s="54"/>
      <c r="KMQ53" s="52"/>
      <c r="KMR53" s="59"/>
      <c r="KMS53" s="56"/>
      <c r="KMT53" s="54"/>
      <c r="KMU53" s="52"/>
      <c r="KMV53" s="59"/>
      <c r="KMW53" s="56"/>
      <c r="KMX53" s="54"/>
      <c r="KMY53" s="52"/>
      <c r="KMZ53" s="59"/>
      <c r="KNA53" s="56"/>
      <c r="KNB53" s="54"/>
      <c r="KNC53" s="52"/>
      <c r="KND53" s="59"/>
      <c r="KNE53" s="56"/>
      <c r="KNF53" s="54"/>
      <c r="KNG53" s="52"/>
      <c r="KNH53" s="59"/>
      <c r="KNI53" s="56"/>
      <c r="KNJ53" s="54"/>
      <c r="KNK53" s="52"/>
      <c r="KNL53" s="59"/>
      <c r="KNM53" s="56"/>
      <c r="KNN53" s="54"/>
      <c r="KNO53" s="52"/>
      <c r="KNP53" s="59"/>
      <c r="KNQ53" s="56"/>
      <c r="KNR53" s="54"/>
      <c r="KNS53" s="52"/>
      <c r="KNT53" s="59"/>
      <c r="KNU53" s="56"/>
      <c r="KNV53" s="54"/>
      <c r="KNW53" s="52"/>
      <c r="KNX53" s="59"/>
      <c r="KNY53" s="56"/>
      <c r="KNZ53" s="54"/>
      <c r="KOA53" s="52"/>
      <c r="KOB53" s="59"/>
      <c r="KOC53" s="56"/>
      <c r="KOD53" s="54"/>
      <c r="KOE53" s="52"/>
      <c r="KOF53" s="59"/>
      <c r="KOG53" s="56"/>
      <c r="KOH53" s="54"/>
      <c r="KOI53" s="52"/>
      <c r="KOJ53" s="59"/>
      <c r="KOK53" s="56"/>
      <c r="KOL53" s="54"/>
      <c r="KOM53" s="52"/>
      <c r="KON53" s="59"/>
      <c r="KOO53" s="56"/>
      <c r="KOP53" s="54"/>
      <c r="KOQ53" s="52"/>
      <c r="KOR53" s="59"/>
      <c r="KOS53" s="56"/>
      <c r="KOT53" s="54"/>
      <c r="KOU53" s="52"/>
      <c r="KOV53" s="59"/>
      <c r="KOW53" s="56"/>
      <c r="KOX53" s="54"/>
      <c r="KOY53" s="52"/>
      <c r="KOZ53" s="59"/>
      <c r="KPA53" s="56"/>
      <c r="KPB53" s="54"/>
      <c r="KPC53" s="52"/>
      <c r="KPD53" s="59"/>
      <c r="KPE53" s="56"/>
      <c r="KPF53" s="54"/>
      <c r="KPG53" s="52"/>
      <c r="KPH53" s="59"/>
      <c r="KPI53" s="56"/>
      <c r="KPJ53" s="54"/>
      <c r="KPK53" s="52"/>
      <c r="KPL53" s="59"/>
      <c r="KPM53" s="56"/>
      <c r="KPN53" s="54"/>
      <c r="KPO53" s="52"/>
      <c r="KPP53" s="59"/>
      <c r="KPQ53" s="56"/>
      <c r="KPR53" s="54"/>
      <c r="KPS53" s="52"/>
      <c r="KPT53" s="59"/>
      <c r="KPU53" s="56"/>
      <c r="KPV53" s="54"/>
      <c r="KPW53" s="52"/>
      <c r="KPX53" s="59"/>
      <c r="KPY53" s="56"/>
      <c r="KPZ53" s="54"/>
      <c r="KQA53" s="52"/>
      <c r="KQB53" s="59"/>
      <c r="KQC53" s="56"/>
      <c r="KQD53" s="54"/>
      <c r="KQE53" s="52"/>
      <c r="KQF53" s="59"/>
      <c r="KQG53" s="56"/>
      <c r="KQH53" s="54"/>
      <c r="KQI53" s="52"/>
      <c r="KQJ53" s="59"/>
      <c r="KQK53" s="56"/>
      <c r="KQL53" s="54"/>
      <c r="KQM53" s="52"/>
      <c r="KQN53" s="59"/>
      <c r="KQO53" s="56"/>
      <c r="KQP53" s="54"/>
      <c r="KQQ53" s="52"/>
      <c r="KQR53" s="59"/>
      <c r="KQS53" s="56"/>
      <c r="KQT53" s="54"/>
      <c r="KQU53" s="52"/>
      <c r="KQV53" s="59"/>
      <c r="KQW53" s="56"/>
      <c r="KQX53" s="54"/>
      <c r="KQY53" s="52"/>
      <c r="KQZ53" s="59"/>
      <c r="KRA53" s="56"/>
      <c r="KRB53" s="54"/>
      <c r="KRC53" s="52"/>
      <c r="KRD53" s="59"/>
      <c r="KRE53" s="56"/>
      <c r="KRF53" s="54"/>
      <c r="KRG53" s="52"/>
      <c r="KRH53" s="59"/>
      <c r="KRI53" s="56"/>
      <c r="KRJ53" s="54"/>
      <c r="KRK53" s="52"/>
      <c r="KRL53" s="59"/>
      <c r="KRM53" s="56"/>
      <c r="KRN53" s="54"/>
      <c r="KRO53" s="52"/>
      <c r="KRP53" s="59"/>
      <c r="KRQ53" s="56"/>
      <c r="KRR53" s="54"/>
      <c r="KRS53" s="52"/>
      <c r="KRT53" s="59"/>
      <c r="KRU53" s="56"/>
      <c r="KRV53" s="54"/>
      <c r="KRW53" s="52"/>
      <c r="KRX53" s="59"/>
      <c r="KRY53" s="56"/>
      <c r="KRZ53" s="54"/>
      <c r="KSA53" s="52"/>
      <c r="KSB53" s="59"/>
      <c r="KSC53" s="56"/>
      <c r="KSD53" s="54"/>
      <c r="KSE53" s="52"/>
      <c r="KSF53" s="59"/>
      <c r="KSG53" s="56"/>
      <c r="KSH53" s="54"/>
      <c r="KSI53" s="52"/>
      <c r="KSJ53" s="59"/>
      <c r="KSK53" s="56"/>
      <c r="KSL53" s="54"/>
      <c r="KSM53" s="52"/>
      <c r="KSN53" s="59"/>
      <c r="KSO53" s="56"/>
      <c r="KSP53" s="54"/>
      <c r="KSQ53" s="52"/>
      <c r="KSR53" s="59"/>
      <c r="KSS53" s="56"/>
      <c r="KST53" s="54"/>
      <c r="KSU53" s="52"/>
      <c r="KSV53" s="59"/>
      <c r="KSW53" s="56"/>
      <c r="KSX53" s="54"/>
      <c r="KSY53" s="52"/>
      <c r="KSZ53" s="59"/>
      <c r="KTA53" s="56"/>
      <c r="KTB53" s="54"/>
      <c r="KTC53" s="52"/>
      <c r="KTD53" s="59"/>
      <c r="KTE53" s="56"/>
      <c r="KTF53" s="54"/>
      <c r="KTG53" s="52"/>
      <c r="KTH53" s="59"/>
      <c r="KTI53" s="56"/>
      <c r="KTJ53" s="54"/>
      <c r="KTK53" s="52"/>
      <c r="KTL53" s="59"/>
      <c r="KTM53" s="56"/>
      <c r="KTN53" s="54"/>
      <c r="KTO53" s="52"/>
      <c r="KTP53" s="59"/>
      <c r="KTQ53" s="56"/>
      <c r="KTR53" s="54"/>
      <c r="KTS53" s="52"/>
      <c r="KTT53" s="59"/>
      <c r="KTU53" s="56"/>
      <c r="KTV53" s="54"/>
      <c r="KTW53" s="52"/>
      <c r="KTX53" s="59"/>
      <c r="KTY53" s="56"/>
      <c r="KTZ53" s="54"/>
      <c r="KUA53" s="52"/>
      <c r="KUB53" s="59"/>
      <c r="KUC53" s="56"/>
      <c r="KUD53" s="54"/>
      <c r="KUE53" s="52"/>
      <c r="KUF53" s="59"/>
      <c r="KUG53" s="56"/>
      <c r="KUH53" s="54"/>
      <c r="KUI53" s="52"/>
      <c r="KUJ53" s="59"/>
      <c r="KUK53" s="56"/>
      <c r="KUL53" s="54"/>
      <c r="KUM53" s="52"/>
      <c r="KUN53" s="59"/>
      <c r="KUO53" s="56"/>
      <c r="KUP53" s="54"/>
      <c r="KUQ53" s="52"/>
      <c r="KUR53" s="59"/>
      <c r="KUS53" s="56"/>
      <c r="KUT53" s="54"/>
      <c r="KUU53" s="52"/>
      <c r="KUV53" s="59"/>
      <c r="KUW53" s="56"/>
      <c r="KUX53" s="54"/>
      <c r="KUY53" s="52"/>
      <c r="KUZ53" s="59"/>
      <c r="KVA53" s="56"/>
      <c r="KVB53" s="54"/>
      <c r="KVC53" s="52"/>
      <c r="KVD53" s="59"/>
      <c r="KVE53" s="56"/>
      <c r="KVF53" s="54"/>
      <c r="KVG53" s="52"/>
      <c r="KVH53" s="59"/>
      <c r="KVI53" s="56"/>
      <c r="KVJ53" s="54"/>
      <c r="KVK53" s="52"/>
      <c r="KVL53" s="59"/>
      <c r="KVM53" s="56"/>
      <c r="KVN53" s="54"/>
      <c r="KVO53" s="52"/>
      <c r="KVP53" s="59"/>
      <c r="KVQ53" s="56"/>
      <c r="KVR53" s="54"/>
      <c r="KVS53" s="52"/>
      <c r="KVT53" s="59"/>
      <c r="KVU53" s="56"/>
      <c r="KVV53" s="54"/>
      <c r="KVW53" s="52"/>
      <c r="KVX53" s="59"/>
      <c r="KVY53" s="56"/>
      <c r="KVZ53" s="54"/>
      <c r="KWA53" s="52"/>
      <c r="KWB53" s="59"/>
      <c r="KWC53" s="56"/>
      <c r="KWD53" s="54"/>
      <c r="KWE53" s="52"/>
      <c r="KWF53" s="59"/>
      <c r="KWG53" s="56"/>
      <c r="KWH53" s="54"/>
      <c r="KWI53" s="52"/>
      <c r="KWJ53" s="59"/>
      <c r="KWK53" s="56"/>
      <c r="KWL53" s="54"/>
      <c r="KWM53" s="52"/>
      <c r="KWN53" s="59"/>
      <c r="KWO53" s="56"/>
      <c r="KWP53" s="54"/>
      <c r="KWQ53" s="52"/>
      <c r="KWR53" s="59"/>
      <c r="KWS53" s="56"/>
      <c r="KWT53" s="54"/>
      <c r="KWU53" s="52"/>
      <c r="KWV53" s="59"/>
      <c r="KWW53" s="56"/>
      <c r="KWX53" s="54"/>
      <c r="KWY53" s="52"/>
      <c r="KWZ53" s="59"/>
      <c r="KXA53" s="56"/>
      <c r="KXB53" s="54"/>
      <c r="KXC53" s="52"/>
      <c r="KXD53" s="59"/>
      <c r="KXE53" s="56"/>
      <c r="KXF53" s="54"/>
      <c r="KXG53" s="52"/>
      <c r="KXH53" s="59"/>
      <c r="KXI53" s="56"/>
      <c r="KXJ53" s="54"/>
      <c r="KXK53" s="52"/>
      <c r="KXL53" s="59"/>
      <c r="KXM53" s="56"/>
      <c r="KXN53" s="54"/>
      <c r="KXO53" s="52"/>
      <c r="KXP53" s="59"/>
      <c r="KXQ53" s="56"/>
      <c r="KXR53" s="54"/>
      <c r="KXS53" s="52"/>
      <c r="KXT53" s="59"/>
      <c r="KXU53" s="56"/>
      <c r="KXV53" s="54"/>
      <c r="KXW53" s="52"/>
      <c r="KXX53" s="59"/>
      <c r="KXY53" s="56"/>
      <c r="KXZ53" s="54"/>
      <c r="KYA53" s="52"/>
      <c r="KYB53" s="59"/>
      <c r="KYC53" s="56"/>
      <c r="KYD53" s="54"/>
      <c r="KYE53" s="52"/>
      <c r="KYF53" s="59"/>
      <c r="KYG53" s="56"/>
      <c r="KYH53" s="54"/>
      <c r="KYI53" s="52"/>
      <c r="KYJ53" s="59"/>
      <c r="KYK53" s="56"/>
      <c r="KYL53" s="54"/>
      <c r="KYM53" s="52"/>
      <c r="KYN53" s="59"/>
      <c r="KYO53" s="56"/>
      <c r="KYP53" s="54"/>
      <c r="KYQ53" s="52"/>
      <c r="KYR53" s="59"/>
      <c r="KYS53" s="56"/>
      <c r="KYT53" s="54"/>
      <c r="KYU53" s="52"/>
      <c r="KYV53" s="59"/>
      <c r="KYW53" s="56"/>
      <c r="KYX53" s="54"/>
      <c r="KYY53" s="52"/>
      <c r="KYZ53" s="59"/>
      <c r="KZA53" s="56"/>
      <c r="KZB53" s="54"/>
      <c r="KZC53" s="52"/>
      <c r="KZD53" s="59"/>
      <c r="KZE53" s="56"/>
      <c r="KZF53" s="54"/>
      <c r="KZG53" s="52"/>
      <c r="KZH53" s="59"/>
      <c r="KZI53" s="56"/>
      <c r="KZJ53" s="54"/>
      <c r="KZK53" s="52"/>
      <c r="KZL53" s="59"/>
      <c r="KZM53" s="56"/>
      <c r="KZN53" s="54"/>
      <c r="KZO53" s="52"/>
      <c r="KZP53" s="59"/>
      <c r="KZQ53" s="56"/>
      <c r="KZR53" s="54"/>
      <c r="KZS53" s="52"/>
      <c r="KZT53" s="59"/>
      <c r="KZU53" s="56"/>
      <c r="KZV53" s="54"/>
      <c r="KZW53" s="52"/>
      <c r="KZX53" s="59"/>
      <c r="KZY53" s="56"/>
      <c r="KZZ53" s="54"/>
      <c r="LAA53" s="52"/>
      <c r="LAB53" s="59"/>
      <c r="LAC53" s="56"/>
      <c r="LAD53" s="54"/>
      <c r="LAE53" s="52"/>
      <c r="LAF53" s="59"/>
      <c r="LAG53" s="56"/>
      <c r="LAH53" s="54"/>
      <c r="LAI53" s="52"/>
      <c r="LAJ53" s="59"/>
      <c r="LAK53" s="56"/>
      <c r="LAL53" s="54"/>
      <c r="LAM53" s="52"/>
      <c r="LAN53" s="59"/>
      <c r="LAO53" s="56"/>
      <c r="LAP53" s="54"/>
      <c r="LAQ53" s="52"/>
      <c r="LAR53" s="59"/>
      <c r="LAS53" s="56"/>
      <c r="LAT53" s="54"/>
      <c r="LAU53" s="52"/>
      <c r="LAV53" s="59"/>
      <c r="LAW53" s="56"/>
      <c r="LAX53" s="54"/>
      <c r="LAY53" s="52"/>
      <c r="LAZ53" s="59"/>
      <c r="LBA53" s="56"/>
      <c r="LBB53" s="54"/>
      <c r="LBC53" s="52"/>
      <c r="LBD53" s="59"/>
      <c r="LBE53" s="56"/>
      <c r="LBF53" s="54"/>
      <c r="LBG53" s="52"/>
      <c r="LBH53" s="59"/>
      <c r="LBI53" s="56"/>
      <c r="LBJ53" s="54"/>
      <c r="LBK53" s="52"/>
      <c r="LBL53" s="59"/>
      <c r="LBM53" s="56"/>
      <c r="LBN53" s="54"/>
      <c r="LBO53" s="52"/>
      <c r="LBP53" s="59"/>
      <c r="LBQ53" s="56"/>
      <c r="LBR53" s="54"/>
      <c r="LBS53" s="52"/>
      <c r="LBT53" s="59"/>
      <c r="LBU53" s="56"/>
      <c r="LBV53" s="54"/>
      <c r="LBW53" s="52"/>
      <c r="LBX53" s="59"/>
      <c r="LBY53" s="56"/>
      <c r="LBZ53" s="54"/>
      <c r="LCA53" s="52"/>
      <c r="LCB53" s="59"/>
      <c r="LCC53" s="56"/>
      <c r="LCD53" s="54"/>
      <c r="LCE53" s="52"/>
      <c r="LCF53" s="59"/>
      <c r="LCG53" s="56"/>
      <c r="LCH53" s="54"/>
      <c r="LCI53" s="52"/>
      <c r="LCJ53" s="59"/>
      <c r="LCK53" s="56"/>
      <c r="LCL53" s="54"/>
      <c r="LCM53" s="52"/>
      <c r="LCN53" s="59"/>
      <c r="LCO53" s="56"/>
      <c r="LCP53" s="54"/>
      <c r="LCQ53" s="52"/>
      <c r="LCR53" s="59"/>
      <c r="LCS53" s="56"/>
      <c r="LCT53" s="54"/>
      <c r="LCU53" s="52"/>
      <c r="LCV53" s="59"/>
      <c r="LCW53" s="56"/>
      <c r="LCX53" s="54"/>
      <c r="LCY53" s="52"/>
      <c r="LCZ53" s="59"/>
      <c r="LDA53" s="56"/>
      <c r="LDB53" s="54"/>
      <c r="LDC53" s="52"/>
      <c r="LDD53" s="59"/>
      <c r="LDE53" s="56"/>
      <c r="LDF53" s="54"/>
      <c r="LDG53" s="52"/>
      <c r="LDH53" s="59"/>
      <c r="LDI53" s="56"/>
      <c r="LDJ53" s="54"/>
      <c r="LDK53" s="52"/>
      <c r="LDL53" s="59"/>
      <c r="LDM53" s="56"/>
      <c r="LDN53" s="54"/>
      <c r="LDO53" s="52"/>
      <c r="LDP53" s="59"/>
      <c r="LDQ53" s="56"/>
      <c r="LDR53" s="54"/>
      <c r="LDS53" s="52"/>
      <c r="LDT53" s="59"/>
      <c r="LDU53" s="56"/>
      <c r="LDV53" s="54"/>
      <c r="LDW53" s="52"/>
      <c r="LDX53" s="59"/>
      <c r="LDY53" s="56"/>
      <c r="LDZ53" s="54"/>
      <c r="LEA53" s="52"/>
      <c r="LEB53" s="59"/>
      <c r="LEC53" s="56"/>
      <c r="LED53" s="54"/>
      <c r="LEE53" s="52"/>
      <c r="LEF53" s="59"/>
      <c r="LEG53" s="56"/>
      <c r="LEH53" s="54"/>
      <c r="LEI53" s="52"/>
      <c r="LEJ53" s="59"/>
      <c r="LEK53" s="56"/>
      <c r="LEL53" s="54"/>
      <c r="LEM53" s="52"/>
      <c r="LEN53" s="59"/>
      <c r="LEO53" s="56"/>
      <c r="LEP53" s="54"/>
      <c r="LEQ53" s="52"/>
      <c r="LER53" s="59"/>
      <c r="LES53" s="56"/>
      <c r="LET53" s="54"/>
      <c r="LEU53" s="52"/>
      <c r="LEV53" s="59"/>
      <c r="LEW53" s="56"/>
      <c r="LEX53" s="54"/>
      <c r="LEY53" s="52"/>
      <c r="LEZ53" s="59"/>
      <c r="LFA53" s="56"/>
      <c r="LFB53" s="54"/>
      <c r="LFC53" s="52"/>
      <c r="LFD53" s="59"/>
      <c r="LFE53" s="56"/>
      <c r="LFF53" s="54"/>
      <c r="LFG53" s="52"/>
      <c r="LFH53" s="59"/>
      <c r="LFI53" s="56"/>
      <c r="LFJ53" s="54"/>
      <c r="LFK53" s="52"/>
      <c r="LFL53" s="59"/>
      <c r="LFM53" s="56"/>
      <c r="LFN53" s="54"/>
      <c r="LFO53" s="52"/>
      <c r="LFP53" s="59"/>
      <c r="LFQ53" s="56"/>
      <c r="LFR53" s="54"/>
      <c r="LFS53" s="52"/>
      <c r="LFT53" s="59"/>
      <c r="LFU53" s="56"/>
      <c r="LFV53" s="54"/>
      <c r="LFW53" s="52"/>
      <c r="LFX53" s="59"/>
      <c r="LFY53" s="56"/>
      <c r="LFZ53" s="54"/>
      <c r="LGA53" s="52"/>
      <c r="LGB53" s="59"/>
      <c r="LGC53" s="56"/>
      <c r="LGD53" s="54"/>
      <c r="LGE53" s="52"/>
      <c r="LGF53" s="59"/>
      <c r="LGG53" s="56"/>
      <c r="LGH53" s="54"/>
      <c r="LGI53" s="52"/>
      <c r="LGJ53" s="59"/>
      <c r="LGK53" s="56"/>
      <c r="LGL53" s="54"/>
      <c r="LGM53" s="52"/>
      <c r="LGN53" s="59"/>
      <c r="LGO53" s="56"/>
      <c r="LGP53" s="54"/>
      <c r="LGQ53" s="52"/>
      <c r="LGR53" s="59"/>
      <c r="LGS53" s="56"/>
      <c r="LGT53" s="54"/>
      <c r="LGU53" s="52"/>
      <c r="LGV53" s="59"/>
      <c r="LGW53" s="56"/>
      <c r="LGX53" s="54"/>
      <c r="LGY53" s="52"/>
      <c r="LGZ53" s="59"/>
      <c r="LHA53" s="56"/>
      <c r="LHB53" s="54"/>
      <c r="LHC53" s="52"/>
      <c r="LHD53" s="59"/>
      <c r="LHE53" s="56"/>
      <c r="LHF53" s="54"/>
      <c r="LHG53" s="52"/>
      <c r="LHH53" s="59"/>
      <c r="LHI53" s="56"/>
      <c r="LHJ53" s="54"/>
      <c r="LHK53" s="52"/>
      <c r="LHL53" s="59"/>
      <c r="LHM53" s="56"/>
      <c r="LHN53" s="54"/>
      <c r="LHO53" s="52"/>
      <c r="LHP53" s="59"/>
      <c r="LHQ53" s="56"/>
      <c r="LHR53" s="54"/>
      <c r="LHS53" s="52"/>
      <c r="LHT53" s="59"/>
      <c r="LHU53" s="56"/>
      <c r="LHV53" s="54"/>
      <c r="LHW53" s="52"/>
      <c r="LHX53" s="59"/>
      <c r="LHY53" s="56"/>
      <c r="LHZ53" s="54"/>
      <c r="LIA53" s="52"/>
      <c r="LIB53" s="59"/>
      <c r="LIC53" s="56"/>
      <c r="LID53" s="54"/>
      <c r="LIE53" s="52"/>
      <c r="LIF53" s="59"/>
      <c r="LIG53" s="56"/>
      <c r="LIH53" s="54"/>
      <c r="LII53" s="52"/>
      <c r="LIJ53" s="59"/>
      <c r="LIK53" s="56"/>
      <c r="LIL53" s="54"/>
      <c r="LIM53" s="52"/>
      <c r="LIN53" s="59"/>
      <c r="LIO53" s="56"/>
      <c r="LIP53" s="54"/>
      <c r="LIQ53" s="52"/>
      <c r="LIR53" s="59"/>
      <c r="LIS53" s="56"/>
      <c r="LIT53" s="54"/>
      <c r="LIU53" s="52"/>
      <c r="LIV53" s="59"/>
      <c r="LIW53" s="56"/>
      <c r="LIX53" s="54"/>
      <c r="LIY53" s="52"/>
      <c r="LIZ53" s="59"/>
      <c r="LJA53" s="56"/>
      <c r="LJB53" s="54"/>
      <c r="LJC53" s="52"/>
      <c r="LJD53" s="59"/>
      <c r="LJE53" s="56"/>
      <c r="LJF53" s="54"/>
      <c r="LJG53" s="52"/>
      <c r="LJH53" s="59"/>
      <c r="LJI53" s="56"/>
      <c r="LJJ53" s="54"/>
      <c r="LJK53" s="52"/>
      <c r="LJL53" s="59"/>
      <c r="LJM53" s="56"/>
      <c r="LJN53" s="54"/>
      <c r="LJO53" s="52"/>
      <c r="LJP53" s="59"/>
      <c r="LJQ53" s="56"/>
      <c r="LJR53" s="54"/>
      <c r="LJS53" s="52"/>
      <c r="LJT53" s="59"/>
      <c r="LJU53" s="56"/>
      <c r="LJV53" s="54"/>
      <c r="LJW53" s="52"/>
      <c r="LJX53" s="59"/>
      <c r="LJY53" s="56"/>
      <c r="LJZ53" s="54"/>
      <c r="LKA53" s="52"/>
      <c r="LKB53" s="59"/>
      <c r="LKC53" s="56"/>
      <c r="LKD53" s="54"/>
      <c r="LKE53" s="52"/>
      <c r="LKF53" s="59"/>
      <c r="LKG53" s="56"/>
      <c r="LKH53" s="54"/>
      <c r="LKI53" s="52"/>
      <c r="LKJ53" s="59"/>
      <c r="LKK53" s="56"/>
      <c r="LKL53" s="54"/>
      <c r="LKM53" s="52"/>
      <c r="LKN53" s="59"/>
      <c r="LKO53" s="56"/>
      <c r="LKP53" s="54"/>
      <c r="LKQ53" s="52"/>
      <c r="LKR53" s="59"/>
      <c r="LKS53" s="56"/>
      <c r="LKT53" s="54"/>
      <c r="LKU53" s="52"/>
      <c r="LKV53" s="59"/>
      <c r="LKW53" s="56"/>
      <c r="LKX53" s="54"/>
      <c r="LKY53" s="52"/>
      <c r="LKZ53" s="59"/>
      <c r="LLA53" s="56"/>
      <c r="LLB53" s="54"/>
      <c r="LLC53" s="52"/>
      <c r="LLD53" s="59"/>
      <c r="LLE53" s="56"/>
      <c r="LLF53" s="54"/>
      <c r="LLG53" s="52"/>
      <c r="LLH53" s="59"/>
      <c r="LLI53" s="56"/>
      <c r="LLJ53" s="54"/>
      <c r="LLK53" s="52"/>
      <c r="LLL53" s="59"/>
      <c r="LLM53" s="56"/>
      <c r="LLN53" s="54"/>
      <c r="LLO53" s="52"/>
      <c r="LLP53" s="59"/>
      <c r="LLQ53" s="56"/>
      <c r="LLR53" s="54"/>
      <c r="LLS53" s="52"/>
      <c r="LLT53" s="59"/>
      <c r="LLU53" s="56"/>
      <c r="LLV53" s="54"/>
      <c r="LLW53" s="52"/>
      <c r="LLX53" s="59"/>
      <c r="LLY53" s="56"/>
      <c r="LLZ53" s="54"/>
      <c r="LMA53" s="52"/>
      <c r="LMB53" s="59"/>
      <c r="LMC53" s="56"/>
      <c r="LMD53" s="54"/>
      <c r="LME53" s="52"/>
      <c r="LMF53" s="59"/>
      <c r="LMG53" s="56"/>
      <c r="LMH53" s="54"/>
      <c r="LMI53" s="52"/>
      <c r="LMJ53" s="59"/>
      <c r="LMK53" s="56"/>
      <c r="LML53" s="54"/>
      <c r="LMM53" s="52"/>
      <c r="LMN53" s="59"/>
      <c r="LMO53" s="56"/>
      <c r="LMP53" s="54"/>
      <c r="LMQ53" s="52"/>
      <c r="LMR53" s="59"/>
      <c r="LMS53" s="56"/>
      <c r="LMT53" s="54"/>
      <c r="LMU53" s="52"/>
      <c r="LMV53" s="59"/>
      <c r="LMW53" s="56"/>
      <c r="LMX53" s="54"/>
      <c r="LMY53" s="52"/>
      <c r="LMZ53" s="59"/>
      <c r="LNA53" s="56"/>
      <c r="LNB53" s="54"/>
      <c r="LNC53" s="52"/>
      <c r="LND53" s="59"/>
      <c r="LNE53" s="56"/>
      <c r="LNF53" s="54"/>
      <c r="LNG53" s="52"/>
      <c r="LNH53" s="59"/>
      <c r="LNI53" s="56"/>
      <c r="LNJ53" s="54"/>
      <c r="LNK53" s="52"/>
      <c r="LNL53" s="59"/>
      <c r="LNM53" s="56"/>
      <c r="LNN53" s="54"/>
      <c r="LNO53" s="52"/>
      <c r="LNP53" s="59"/>
      <c r="LNQ53" s="56"/>
      <c r="LNR53" s="54"/>
      <c r="LNS53" s="52"/>
      <c r="LNT53" s="59"/>
      <c r="LNU53" s="56"/>
      <c r="LNV53" s="54"/>
      <c r="LNW53" s="52"/>
      <c r="LNX53" s="59"/>
      <c r="LNY53" s="56"/>
      <c r="LNZ53" s="54"/>
      <c r="LOA53" s="52"/>
      <c r="LOB53" s="59"/>
      <c r="LOC53" s="56"/>
      <c r="LOD53" s="54"/>
      <c r="LOE53" s="52"/>
      <c r="LOF53" s="59"/>
      <c r="LOG53" s="56"/>
      <c r="LOH53" s="54"/>
      <c r="LOI53" s="52"/>
      <c r="LOJ53" s="59"/>
      <c r="LOK53" s="56"/>
      <c r="LOL53" s="54"/>
      <c r="LOM53" s="52"/>
      <c r="LON53" s="59"/>
      <c r="LOO53" s="56"/>
      <c r="LOP53" s="54"/>
      <c r="LOQ53" s="52"/>
      <c r="LOR53" s="59"/>
      <c r="LOS53" s="56"/>
      <c r="LOT53" s="54"/>
      <c r="LOU53" s="52"/>
      <c r="LOV53" s="59"/>
      <c r="LOW53" s="56"/>
      <c r="LOX53" s="54"/>
      <c r="LOY53" s="52"/>
      <c r="LOZ53" s="59"/>
      <c r="LPA53" s="56"/>
      <c r="LPB53" s="54"/>
      <c r="LPC53" s="52"/>
      <c r="LPD53" s="59"/>
      <c r="LPE53" s="56"/>
      <c r="LPF53" s="54"/>
      <c r="LPG53" s="52"/>
      <c r="LPH53" s="59"/>
      <c r="LPI53" s="56"/>
      <c r="LPJ53" s="54"/>
      <c r="LPK53" s="52"/>
      <c r="LPL53" s="59"/>
      <c r="LPM53" s="56"/>
      <c r="LPN53" s="54"/>
      <c r="LPO53" s="52"/>
      <c r="LPP53" s="59"/>
      <c r="LPQ53" s="56"/>
      <c r="LPR53" s="54"/>
      <c r="LPS53" s="52"/>
      <c r="LPT53" s="59"/>
      <c r="LPU53" s="56"/>
      <c r="LPV53" s="54"/>
      <c r="LPW53" s="52"/>
      <c r="LPX53" s="59"/>
      <c r="LPY53" s="56"/>
      <c r="LPZ53" s="54"/>
      <c r="LQA53" s="52"/>
      <c r="LQB53" s="59"/>
      <c r="LQC53" s="56"/>
      <c r="LQD53" s="54"/>
      <c r="LQE53" s="52"/>
      <c r="LQF53" s="59"/>
      <c r="LQG53" s="56"/>
      <c r="LQH53" s="54"/>
      <c r="LQI53" s="52"/>
      <c r="LQJ53" s="59"/>
      <c r="LQK53" s="56"/>
      <c r="LQL53" s="54"/>
      <c r="LQM53" s="52"/>
      <c r="LQN53" s="59"/>
      <c r="LQO53" s="56"/>
      <c r="LQP53" s="54"/>
      <c r="LQQ53" s="52"/>
      <c r="LQR53" s="59"/>
      <c r="LQS53" s="56"/>
      <c r="LQT53" s="54"/>
      <c r="LQU53" s="52"/>
      <c r="LQV53" s="59"/>
      <c r="LQW53" s="56"/>
      <c r="LQX53" s="54"/>
      <c r="LQY53" s="52"/>
      <c r="LQZ53" s="59"/>
      <c r="LRA53" s="56"/>
      <c r="LRB53" s="54"/>
      <c r="LRC53" s="52"/>
      <c r="LRD53" s="59"/>
      <c r="LRE53" s="56"/>
      <c r="LRF53" s="54"/>
      <c r="LRG53" s="52"/>
      <c r="LRH53" s="59"/>
      <c r="LRI53" s="56"/>
      <c r="LRJ53" s="54"/>
      <c r="LRK53" s="52"/>
      <c r="LRL53" s="59"/>
      <c r="LRM53" s="56"/>
      <c r="LRN53" s="54"/>
      <c r="LRO53" s="52"/>
      <c r="LRP53" s="59"/>
      <c r="LRQ53" s="56"/>
      <c r="LRR53" s="54"/>
      <c r="LRS53" s="52"/>
      <c r="LRT53" s="59"/>
      <c r="LRU53" s="56"/>
      <c r="LRV53" s="54"/>
      <c r="LRW53" s="52"/>
      <c r="LRX53" s="59"/>
      <c r="LRY53" s="56"/>
      <c r="LRZ53" s="54"/>
      <c r="LSA53" s="52"/>
      <c r="LSB53" s="59"/>
      <c r="LSC53" s="56"/>
      <c r="LSD53" s="54"/>
      <c r="LSE53" s="52"/>
      <c r="LSF53" s="59"/>
      <c r="LSG53" s="56"/>
      <c r="LSH53" s="54"/>
      <c r="LSI53" s="52"/>
      <c r="LSJ53" s="59"/>
      <c r="LSK53" s="56"/>
      <c r="LSL53" s="54"/>
      <c r="LSM53" s="52"/>
      <c r="LSN53" s="59"/>
      <c r="LSO53" s="56"/>
      <c r="LSP53" s="54"/>
      <c r="LSQ53" s="52"/>
      <c r="LSR53" s="59"/>
      <c r="LSS53" s="56"/>
      <c r="LST53" s="54"/>
      <c r="LSU53" s="52"/>
      <c r="LSV53" s="59"/>
      <c r="LSW53" s="56"/>
      <c r="LSX53" s="54"/>
      <c r="LSY53" s="52"/>
      <c r="LSZ53" s="59"/>
      <c r="LTA53" s="56"/>
      <c r="LTB53" s="54"/>
      <c r="LTC53" s="52"/>
      <c r="LTD53" s="59"/>
      <c r="LTE53" s="56"/>
      <c r="LTF53" s="54"/>
      <c r="LTG53" s="52"/>
      <c r="LTH53" s="59"/>
      <c r="LTI53" s="56"/>
      <c r="LTJ53" s="54"/>
      <c r="LTK53" s="52"/>
      <c r="LTL53" s="59"/>
      <c r="LTM53" s="56"/>
      <c r="LTN53" s="54"/>
      <c r="LTO53" s="52"/>
      <c r="LTP53" s="59"/>
      <c r="LTQ53" s="56"/>
      <c r="LTR53" s="54"/>
      <c r="LTS53" s="52"/>
      <c r="LTT53" s="59"/>
      <c r="LTU53" s="56"/>
      <c r="LTV53" s="54"/>
      <c r="LTW53" s="52"/>
      <c r="LTX53" s="59"/>
      <c r="LTY53" s="56"/>
      <c r="LTZ53" s="54"/>
      <c r="LUA53" s="52"/>
      <c r="LUB53" s="59"/>
      <c r="LUC53" s="56"/>
      <c r="LUD53" s="54"/>
      <c r="LUE53" s="52"/>
      <c r="LUF53" s="59"/>
      <c r="LUG53" s="56"/>
      <c r="LUH53" s="54"/>
      <c r="LUI53" s="52"/>
      <c r="LUJ53" s="59"/>
      <c r="LUK53" s="56"/>
      <c r="LUL53" s="54"/>
      <c r="LUM53" s="52"/>
      <c r="LUN53" s="59"/>
      <c r="LUO53" s="56"/>
      <c r="LUP53" s="54"/>
      <c r="LUQ53" s="52"/>
      <c r="LUR53" s="59"/>
      <c r="LUS53" s="56"/>
      <c r="LUT53" s="54"/>
      <c r="LUU53" s="52"/>
      <c r="LUV53" s="59"/>
      <c r="LUW53" s="56"/>
      <c r="LUX53" s="54"/>
      <c r="LUY53" s="52"/>
      <c r="LUZ53" s="59"/>
      <c r="LVA53" s="56"/>
      <c r="LVB53" s="54"/>
      <c r="LVC53" s="52"/>
      <c r="LVD53" s="59"/>
      <c r="LVE53" s="56"/>
      <c r="LVF53" s="54"/>
      <c r="LVG53" s="52"/>
      <c r="LVH53" s="59"/>
      <c r="LVI53" s="56"/>
      <c r="LVJ53" s="54"/>
      <c r="LVK53" s="52"/>
      <c r="LVL53" s="59"/>
      <c r="LVM53" s="56"/>
      <c r="LVN53" s="54"/>
      <c r="LVO53" s="52"/>
      <c r="LVP53" s="59"/>
      <c r="LVQ53" s="56"/>
      <c r="LVR53" s="54"/>
      <c r="LVS53" s="52"/>
      <c r="LVT53" s="59"/>
      <c r="LVU53" s="56"/>
      <c r="LVV53" s="54"/>
      <c r="LVW53" s="52"/>
      <c r="LVX53" s="59"/>
      <c r="LVY53" s="56"/>
      <c r="LVZ53" s="54"/>
      <c r="LWA53" s="52"/>
      <c r="LWB53" s="59"/>
      <c r="LWC53" s="56"/>
      <c r="LWD53" s="54"/>
      <c r="LWE53" s="52"/>
      <c r="LWF53" s="59"/>
      <c r="LWG53" s="56"/>
      <c r="LWH53" s="54"/>
      <c r="LWI53" s="52"/>
      <c r="LWJ53" s="59"/>
      <c r="LWK53" s="56"/>
      <c r="LWL53" s="54"/>
      <c r="LWM53" s="52"/>
      <c r="LWN53" s="59"/>
      <c r="LWO53" s="56"/>
      <c r="LWP53" s="54"/>
      <c r="LWQ53" s="52"/>
      <c r="LWR53" s="59"/>
      <c r="LWS53" s="56"/>
      <c r="LWT53" s="54"/>
      <c r="LWU53" s="52"/>
      <c r="LWV53" s="59"/>
      <c r="LWW53" s="56"/>
      <c r="LWX53" s="54"/>
      <c r="LWY53" s="52"/>
      <c r="LWZ53" s="59"/>
      <c r="LXA53" s="56"/>
      <c r="LXB53" s="54"/>
      <c r="LXC53" s="52"/>
      <c r="LXD53" s="59"/>
      <c r="LXE53" s="56"/>
      <c r="LXF53" s="54"/>
      <c r="LXG53" s="52"/>
      <c r="LXH53" s="59"/>
      <c r="LXI53" s="56"/>
      <c r="LXJ53" s="54"/>
      <c r="LXK53" s="52"/>
      <c r="LXL53" s="59"/>
      <c r="LXM53" s="56"/>
      <c r="LXN53" s="54"/>
      <c r="LXO53" s="52"/>
      <c r="LXP53" s="59"/>
      <c r="LXQ53" s="56"/>
      <c r="LXR53" s="54"/>
      <c r="LXS53" s="52"/>
      <c r="LXT53" s="59"/>
      <c r="LXU53" s="56"/>
      <c r="LXV53" s="54"/>
      <c r="LXW53" s="52"/>
      <c r="LXX53" s="59"/>
      <c r="LXY53" s="56"/>
      <c r="LXZ53" s="54"/>
      <c r="LYA53" s="52"/>
      <c r="LYB53" s="59"/>
      <c r="LYC53" s="56"/>
      <c r="LYD53" s="54"/>
      <c r="LYE53" s="52"/>
      <c r="LYF53" s="59"/>
      <c r="LYG53" s="56"/>
      <c r="LYH53" s="54"/>
      <c r="LYI53" s="52"/>
      <c r="LYJ53" s="59"/>
      <c r="LYK53" s="56"/>
      <c r="LYL53" s="54"/>
      <c r="LYM53" s="52"/>
      <c r="LYN53" s="59"/>
      <c r="LYO53" s="56"/>
      <c r="LYP53" s="54"/>
      <c r="LYQ53" s="52"/>
      <c r="LYR53" s="59"/>
      <c r="LYS53" s="56"/>
      <c r="LYT53" s="54"/>
      <c r="LYU53" s="52"/>
      <c r="LYV53" s="59"/>
      <c r="LYW53" s="56"/>
      <c r="LYX53" s="54"/>
      <c r="LYY53" s="52"/>
      <c r="LYZ53" s="59"/>
      <c r="LZA53" s="56"/>
      <c r="LZB53" s="54"/>
      <c r="LZC53" s="52"/>
      <c r="LZD53" s="59"/>
      <c r="LZE53" s="56"/>
      <c r="LZF53" s="54"/>
      <c r="LZG53" s="52"/>
      <c r="LZH53" s="59"/>
      <c r="LZI53" s="56"/>
      <c r="LZJ53" s="54"/>
      <c r="LZK53" s="52"/>
      <c r="LZL53" s="59"/>
      <c r="LZM53" s="56"/>
      <c r="LZN53" s="54"/>
      <c r="LZO53" s="52"/>
      <c r="LZP53" s="59"/>
      <c r="LZQ53" s="56"/>
      <c r="LZR53" s="54"/>
      <c r="LZS53" s="52"/>
      <c r="LZT53" s="59"/>
      <c r="LZU53" s="56"/>
      <c r="LZV53" s="54"/>
      <c r="LZW53" s="52"/>
      <c r="LZX53" s="59"/>
      <c r="LZY53" s="56"/>
      <c r="LZZ53" s="54"/>
      <c r="MAA53" s="52"/>
      <c r="MAB53" s="59"/>
      <c r="MAC53" s="56"/>
      <c r="MAD53" s="54"/>
      <c r="MAE53" s="52"/>
      <c r="MAF53" s="59"/>
      <c r="MAG53" s="56"/>
      <c r="MAH53" s="54"/>
      <c r="MAI53" s="52"/>
      <c r="MAJ53" s="59"/>
      <c r="MAK53" s="56"/>
      <c r="MAL53" s="54"/>
      <c r="MAM53" s="52"/>
      <c r="MAN53" s="59"/>
      <c r="MAO53" s="56"/>
      <c r="MAP53" s="54"/>
      <c r="MAQ53" s="52"/>
      <c r="MAR53" s="59"/>
      <c r="MAS53" s="56"/>
      <c r="MAT53" s="54"/>
      <c r="MAU53" s="52"/>
      <c r="MAV53" s="59"/>
      <c r="MAW53" s="56"/>
      <c r="MAX53" s="54"/>
      <c r="MAY53" s="52"/>
      <c r="MAZ53" s="59"/>
      <c r="MBA53" s="56"/>
      <c r="MBB53" s="54"/>
      <c r="MBC53" s="52"/>
      <c r="MBD53" s="59"/>
      <c r="MBE53" s="56"/>
      <c r="MBF53" s="54"/>
      <c r="MBG53" s="52"/>
      <c r="MBH53" s="59"/>
      <c r="MBI53" s="56"/>
      <c r="MBJ53" s="54"/>
      <c r="MBK53" s="52"/>
      <c r="MBL53" s="59"/>
      <c r="MBM53" s="56"/>
      <c r="MBN53" s="54"/>
      <c r="MBO53" s="52"/>
      <c r="MBP53" s="59"/>
      <c r="MBQ53" s="56"/>
      <c r="MBR53" s="54"/>
      <c r="MBS53" s="52"/>
      <c r="MBT53" s="59"/>
      <c r="MBU53" s="56"/>
      <c r="MBV53" s="54"/>
      <c r="MBW53" s="52"/>
      <c r="MBX53" s="59"/>
      <c r="MBY53" s="56"/>
      <c r="MBZ53" s="54"/>
      <c r="MCA53" s="52"/>
      <c r="MCB53" s="59"/>
      <c r="MCC53" s="56"/>
      <c r="MCD53" s="54"/>
      <c r="MCE53" s="52"/>
      <c r="MCF53" s="59"/>
      <c r="MCG53" s="56"/>
      <c r="MCH53" s="54"/>
      <c r="MCI53" s="52"/>
      <c r="MCJ53" s="59"/>
      <c r="MCK53" s="56"/>
      <c r="MCL53" s="54"/>
      <c r="MCM53" s="52"/>
      <c r="MCN53" s="59"/>
      <c r="MCO53" s="56"/>
      <c r="MCP53" s="54"/>
      <c r="MCQ53" s="52"/>
      <c r="MCR53" s="59"/>
      <c r="MCS53" s="56"/>
      <c r="MCT53" s="54"/>
      <c r="MCU53" s="52"/>
      <c r="MCV53" s="59"/>
      <c r="MCW53" s="56"/>
      <c r="MCX53" s="54"/>
      <c r="MCY53" s="52"/>
      <c r="MCZ53" s="59"/>
      <c r="MDA53" s="56"/>
      <c r="MDB53" s="54"/>
      <c r="MDC53" s="52"/>
      <c r="MDD53" s="59"/>
      <c r="MDE53" s="56"/>
      <c r="MDF53" s="54"/>
      <c r="MDG53" s="52"/>
      <c r="MDH53" s="59"/>
      <c r="MDI53" s="56"/>
      <c r="MDJ53" s="54"/>
      <c r="MDK53" s="52"/>
      <c r="MDL53" s="59"/>
      <c r="MDM53" s="56"/>
      <c r="MDN53" s="54"/>
      <c r="MDO53" s="52"/>
      <c r="MDP53" s="59"/>
      <c r="MDQ53" s="56"/>
      <c r="MDR53" s="54"/>
      <c r="MDS53" s="52"/>
      <c r="MDT53" s="59"/>
      <c r="MDU53" s="56"/>
      <c r="MDV53" s="54"/>
      <c r="MDW53" s="52"/>
      <c r="MDX53" s="59"/>
      <c r="MDY53" s="56"/>
      <c r="MDZ53" s="54"/>
      <c r="MEA53" s="52"/>
      <c r="MEB53" s="59"/>
      <c r="MEC53" s="56"/>
      <c r="MED53" s="54"/>
      <c r="MEE53" s="52"/>
      <c r="MEF53" s="59"/>
      <c r="MEG53" s="56"/>
      <c r="MEH53" s="54"/>
      <c r="MEI53" s="52"/>
      <c r="MEJ53" s="59"/>
      <c r="MEK53" s="56"/>
      <c r="MEL53" s="54"/>
      <c r="MEM53" s="52"/>
      <c r="MEN53" s="59"/>
      <c r="MEO53" s="56"/>
      <c r="MEP53" s="54"/>
      <c r="MEQ53" s="52"/>
      <c r="MER53" s="59"/>
      <c r="MES53" s="56"/>
      <c r="MET53" s="54"/>
      <c r="MEU53" s="52"/>
      <c r="MEV53" s="59"/>
      <c r="MEW53" s="56"/>
      <c r="MEX53" s="54"/>
      <c r="MEY53" s="52"/>
      <c r="MEZ53" s="59"/>
      <c r="MFA53" s="56"/>
      <c r="MFB53" s="54"/>
      <c r="MFC53" s="52"/>
      <c r="MFD53" s="59"/>
      <c r="MFE53" s="56"/>
      <c r="MFF53" s="54"/>
      <c r="MFG53" s="52"/>
      <c r="MFH53" s="59"/>
      <c r="MFI53" s="56"/>
      <c r="MFJ53" s="54"/>
      <c r="MFK53" s="52"/>
      <c r="MFL53" s="59"/>
      <c r="MFM53" s="56"/>
      <c r="MFN53" s="54"/>
      <c r="MFO53" s="52"/>
      <c r="MFP53" s="59"/>
      <c r="MFQ53" s="56"/>
      <c r="MFR53" s="54"/>
      <c r="MFS53" s="52"/>
      <c r="MFT53" s="59"/>
      <c r="MFU53" s="56"/>
      <c r="MFV53" s="54"/>
      <c r="MFW53" s="52"/>
      <c r="MFX53" s="59"/>
      <c r="MFY53" s="56"/>
      <c r="MFZ53" s="54"/>
      <c r="MGA53" s="52"/>
      <c r="MGB53" s="59"/>
      <c r="MGC53" s="56"/>
      <c r="MGD53" s="54"/>
      <c r="MGE53" s="52"/>
      <c r="MGF53" s="59"/>
      <c r="MGG53" s="56"/>
      <c r="MGH53" s="54"/>
      <c r="MGI53" s="52"/>
      <c r="MGJ53" s="59"/>
      <c r="MGK53" s="56"/>
      <c r="MGL53" s="54"/>
      <c r="MGM53" s="52"/>
      <c r="MGN53" s="59"/>
      <c r="MGO53" s="56"/>
      <c r="MGP53" s="54"/>
      <c r="MGQ53" s="52"/>
      <c r="MGR53" s="59"/>
      <c r="MGS53" s="56"/>
      <c r="MGT53" s="54"/>
      <c r="MGU53" s="52"/>
      <c r="MGV53" s="59"/>
      <c r="MGW53" s="56"/>
      <c r="MGX53" s="54"/>
      <c r="MGY53" s="52"/>
      <c r="MGZ53" s="59"/>
      <c r="MHA53" s="56"/>
      <c r="MHB53" s="54"/>
      <c r="MHC53" s="52"/>
      <c r="MHD53" s="59"/>
      <c r="MHE53" s="56"/>
      <c r="MHF53" s="54"/>
      <c r="MHG53" s="52"/>
      <c r="MHH53" s="59"/>
      <c r="MHI53" s="56"/>
      <c r="MHJ53" s="54"/>
      <c r="MHK53" s="52"/>
      <c r="MHL53" s="59"/>
      <c r="MHM53" s="56"/>
      <c r="MHN53" s="54"/>
      <c r="MHO53" s="52"/>
      <c r="MHP53" s="59"/>
      <c r="MHQ53" s="56"/>
      <c r="MHR53" s="54"/>
      <c r="MHS53" s="52"/>
      <c r="MHT53" s="59"/>
      <c r="MHU53" s="56"/>
      <c r="MHV53" s="54"/>
      <c r="MHW53" s="52"/>
      <c r="MHX53" s="59"/>
      <c r="MHY53" s="56"/>
      <c r="MHZ53" s="54"/>
      <c r="MIA53" s="52"/>
      <c r="MIB53" s="59"/>
      <c r="MIC53" s="56"/>
      <c r="MID53" s="54"/>
      <c r="MIE53" s="52"/>
      <c r="MIF53" s="59"/>
      <c r="MIG53" s="56"/>
      <c r="MIH53" s="54"/>
      <c r="MII53" s="52"/>
      <c r="MIJ53" s="59"/>
      <c r="MIK53" s="56"/>
      <c r="MIL53" s="54"/>
      <c r="MIM53" s="52"/>
      <c r="MIN53" s="59"/>
      <c r="MIO53" s="56"/>
      <c r="MIP53" s="54"/>
      <c r="MIQ53" s="52"/>
      <c r="MIR53" s="59"/>
      <c r="MIS53" s="56"/>
      <c r="MIT53" s="54"/>
      <c r="MIU53" s="52"/>
      <c r="MIV53" s="59"/>
      <c r="MIW53" s="56"/>
      <c r="MIX53" s="54"/>
      <c r="MIY53" s="52"/>
      <c r="MIZ53" s="59"/>
      <c r="MJA53" s="56"/>
      <c r="MJB53" s="54"/>
      <c r="MJC53" s="52"/>
      <c r="MJD53" s="59"/>
      <c r="MJE53" s="56"/>
      <c r="MJF53" s="54"/>
      <c r="MJG53" s="52"/>
      <c r="MJH53" s="59"/>
      <c r="MJI53" s="56"/>
      <c r="MJJ53" s="54"/>
      <c r="MJK53" s="52"/>
      <c r="MJL53" s="59"/>
      <c r="MJM53" s="56"/>
      <c r="MJN53" s="54"/>
      <c r="MJO53" s="52"/>
      <c r="MJP53" s="59"/>
      <c r="MJQ53" s="56"/>
      <c r="MJR53" s="54"/>
      <c r="MJS53" s="52"/>
      <c r="MJT53" s="59"/>
      <c r="MJU53" s="56"/>
      <c r="MJV53" s="54"/>
      <c r="MJW53" s="52"/>
      <c r="MJX53" s="59"/>
      <c r="MJY53" s="56"/>
      <c r="MJZ53" s="54"/>
      <c r="MKA53" s="52"/>
      <c r="MKB53" s="59"/>
      <c r="MKC53" s="56"/>
      <c r="MKD53" s="54"/>
      <c r="MKE53" s="52"/>
      <c r="MKF53" s="59"/>
      <c r="MKG53" s="56"/>
      <c r="MKH53" s="54"/>
      <c r="MKI53" s="52"/>
      <c r="MKJ53" s="59"/>
      <c r="MKK53" s="56"/>
      <c r="MKL53" s="54"/>
      <c r="MKM53" s="52"/>
      <c r="MKN53" s="59"/>
      <c r="MKO53" s="56"/>
      <c r="MKP53" s="54"/>
      <c r="MKQ53" s="52"/>
      <c r="MKR53" s="59"/>
      <c r="MKS53" s="56"/>
      <c r="MKT53" s="54"/>
      <c r="MKU53" s="52"/>
      <c r="MKV53" s="59"/>
      <c r="MKW53" s="56"/>
      <c r="MKX53" s="54"/>
      <c r="MKY53" s="52"/>
      <c r="MKZ53" s="59"/>
      <c r="MLA53" s="56"/>
      <c r="MLB53" s="54"/>
      <c r="MLC53" s="52"/>
      <c r="MLD53" s="59"/>
      <c r="MLE53" s="56"/>
      <c r="MLF53" s="54"/>
      <c r="MLG53" s="52"/>
      <c r="MLH53" s="59"/>
      <c r="MLI53" s="56"/>
      <c r="MLJ53" s="54"/>
      <c r="MLK53" s="52"/>
      <c r="MLL53" s="59"/>
      <c r="MLM53" s="56"/>
      <c r="MLN53" s="54"/>
      <c r="MLO53" s="52"/>
      <c r="MLP53" s="59"/>
      <c r="MLQ53" s="56"/>
      <c r="MLR53" s="54"/>
      <c r="MLS53" s="52"/>
      <c r="MLT53" s="59"/>
      <c r="MLU53" s="56"/>
      <c r="MLV53" s="54"/>
      <c r="MLW53" s="52"/>
      <c r="MLX53" s="59"/>
      <c r="MLY53" s="56"/>
      <c r="MLZ53" s="54"/>
      <c r="MMA53" s="52"/>
      <c r="MMB53" s="59"/>
      <c r="MMC53" s="56"/>
      <c r="MMD53" s="54"/>
      <c r="MME53" s="52"/>
      <c r="MMF53" s="59"/>
      <c r="MMG53" s="56"/>
      <c r="MMH53" s="54"/>
      <c r="MMI53" s="52"/>
      <c r="MMJ53" s="59"/>
      <c r="MMK53" s="56"/>
      <c r="MML53" s="54"/>
      <c r="MMM53" s="52"/>
      <c r="MMN53" s="59"/>
      <c r="MMO53" s="56"/>
      <c r="MMP53" s="54"/>
      <c r="MMQ53" s="52"/>
      <c r="MMR53" s="59"/>
      <c r="MMS53" s="56"/>
      <c r="MMT53" s="54"/>
      <c r="MMU53" s="52"/>
      <c r="MMV53" s="59"/>
      <c r="MMW53" s="56"/>
      <c r="MMX53" s="54"/>
      <c r="MMY53" s="52"/>
      <c r="MMZ53" s="59"/>
      <c r="MNA53" s="56"/>
      <c r="MNB53" s="54"/>
      <c r="MNC53" s="52"/>
      <c r="MND53" s="59"/>
      <c r="MNE53" s="56"/>
      <c r="MNF53" s="54"/>
      <c r="MNG53" s="52"/>
      <c r="MNH53" s="59"/>
      <c r="MNI53" s="56"/>
      <c r="MNJ53" s="54"/>
      <c r="MNK53" s="52"/>
      <c r="MNL53" s="59"/>
      <c r="MNM53" s="56"/>
      <c r="MNN53" s="54"/>
      <c r="MNO53" s="52"/>
      <c r="MNP53" s="59"/>
      <c r="MNQ53" s="56"/>
      <c r="MNR53" s="54"/>
      <c r="MNS53" s="52"/>
      <c r="MNT53" s="59"/>
      <c r="MNU53" s="56"/>
      <c r="MNV53" s="54"/>
      <c r="MNW53" s="52"/>
      <c r="MNX53" s="59"/>
      <c r="MNY53" s="56"/>
      <c r="MNZ53" s="54"/>
      <c r="MOA53" s="52"/>
      <c r="MOB53" s="59"/>
      <c r="MOC53" s="56"/>
      <c r="MOD53" s="54"/>
      <c r="MOE53" s="52"/>
      <c r="MOF53" s="59"/>
      <c r="MOG53" s="56"/>
      <c r="MOH53" s="54"/>
      <c r="MOI53" s="52"/>
      <c r="MOJ53" s="59"/>
      <c r="MOK53" s="56"/>
      <c r="MOL53" s="54"/>
      <c r="MOM53" s="52"/>
      <c r="MON53" s="59"/>
      <c r="MOO53" s="56"/>
      <c r="MOP53" s="54"/>
      <c r="MOQ53" s="52"/>
      <c r="MOR53" s="59"/>
      <c r="MOS53" s="56"/>
      <c r="MOT53" s="54"/>
      <c r="MOU53" s="52"/>
      <c r="MOV53" s="59"/>
      <c r="MOW53" s="56"/>
      <c r="MOX53" s="54"/>
      <c r="MOY53" s="52"/>
      <c r="MOZ53" s="59"/>
      <c r="MPA53" s="56"/>
      <c r="MPB53" s="54"/>
      <c r="MPC53" s="52"/>
      <c r="MPD53" s="59"/>
      <c r="MPE53" s="56"/>
      <c r="MPF53" s="54"/>
      <c r="MPG53" s="52"/>
      <c r="MPH53" s="59"/>
      <c r="MPI53" s="56"/>
      <c r="MPJ53" s="54"/>
      <c r="MPK53" s="52"/>
      <c r="MPL53" s="59"/>
      <c r="MPM53" s="56"/>
      <c r="MPN53" s="54"/>
      <c r="MPO53" s="52"/>
      <c r="MPP53" s="59"/>
      <c r="MPQ53" s="56"/>
      <c r="MPR53" s="54"/>
      <c r="MPS53" s="52"/>
      <c r="MPT53" s="59"/>
      <c r="MPU53" s="56"/>
      <c r="MPV53" s="54"/>
      <c r="MPW53" s="52"/>
      <c r="MPX53" s="59"/>
      <c r="MPY53" s="56"/>
      <c r="MPZ53" s="54"/>
      <c r="MQA53" s="52"/>
      <c r="MQB53" s="59"/>
      <c r="MQC53" s="56"/>
      <c r="MQD53" s="54"/>
      <c r="MQE53" s="52"/>
      <c r="MQF53" s="59"/>
      <c r="MQG53" s="56"/>
      <c r="MQH53" s="54"/>
      <c r="MQI53" s="52"/>
      <c r="MQJ53" s="59"/>
      <c r="MQK53" s="56"/>
      <c r="MQL53" s="54"/>
      <c r="MQM53" s="52"/>
      <c r="MQN53" s="59"/>
      <c r="MQO53" s="56"/>
      <c r="MQP53" s="54"/>
      <c r="MQQ53" s="52"/>
      <c r="MQR53" s="59"/>
      <c r="MQS53" s="56"/>
      <c r="MQT53" s="54"/>
      <c r="MQU53" s="52"/>
      <c r="MQV53" s="59"/>
      <c r="MQW53" s="56"/>
      <c r="MQX53" s="54"/>
      <c r="MQY53" s="52"/>
      <c r="MQZ53" s="59"/>
      <c r="MRA53" s="56"/>
      <c r="MRB53" s="54"/>
      <c r="MRC53" s="52"/>
      <c r="MRD53" s="59"/>
      <c r="MRE53" s="56"/>
      <c r="MRF53" s="54"/>
      <c r="MRG53" s="52"/>
      <c r="MRH53" s="59"/>
      <c r="MRI53" s="56"/>
      <c r="MRJ53" s="54"/>
      <c r="MRK53" s="52"/>
      <c r="MRL53" s="59"/>
      <c r="MRM53" s="56"/>
      <c r="MRN53" s="54"/>
      <c r="MRO53" s="52"/>
      <c r="MRP53" s="59"/>
      <c r="MRQ53" s="56"/>
      <c r="MRR53" s="54"/>
      <c r="MRS53" s="52"/>
      <c r="MRT53" s="59"/>
      <c r="MRU53" s="56"/>
      <c r="MRV53" s="54"/>
      <c r="MRW53" s="52"/>
      <c r="MRX53" s="59"/>
      <c r="MRY53" s="56"/>
      <c r="MRZ53" s="54"/>
      <c r="MSA53" s="52"/>
      <c r="MSB53" s="59"/>
      <c r="MSC53" s="56"/>
      <c r="MSD53" s="54"/>
      <c r="MSE53" s="52"/>
      <c r="MSF53" s="59"/>
      <c r="MSG53" s="56"/>
      <c r="MSH53" s="54"/>
      <c r="MSI53" s="52"/>
      <c r="MSJ53" s="59"/>
      <c r="MSK53" s="56"/>
      <c r="MSL53" s="54"/>
      <c r="MSM53" s="52"/>
      <c r="MSN53" s="59"/>
      <c r="MSO53" s="56"/>
      <c r="MSP53" s="54"/>
      <c r="MSQ53" s="52"/>
      <c r="MSR53" s="59"/>
      <c r="MSS53" s="56"/>
      <c r="MST53" s="54"/>
      <c r="MSU53" s="52"/>
      <c r="MSV53" s="59"/>
      <c r="MSW53" s="56"/>
      <c r="MSX53" s="54"/>
      <c r="MSY53" s="52"/>
      <c r="MSZ53" s="59"/>
      <c r="MTA53" s="56"/>
      <c r="MTB53" s="54"/>
      <c r="MTC53" s="52"/>
      <c r="MTD53" s="59"/>
      <c r="MTE53" s="56"/>
      <c r="MTF53" s="54"/>
      <c r="MTG53" s="52"/>
      <c r="MTH53" s="59"/>
      <c r="MTI53" s="56"/>
      <c r="MTJ53" s="54"/>
      <c r="MTK53" s="52"/>
      <c r="MTL53" s="59"/>
      <c r="MTM53" s="56"/>
      <c r="MTN53" s="54"/>
      <c r="MTO53" s="52"/>
      <c r="MTP53" s="59"/>
      <c r="MTQ53" s="56"/>
      <c r="MTR53" s="54"/>
      <c r="MTS53" s="52"/>
      <c r="MTT53" s="59"/>
      <c r="MTU53" s="56"/>
      <c r="MTV53" s="54"/>
      <c r="MTW53" s="52"/>
      <c r="MTX53" s="59"/>
      <c r="MTY53" s="56"/>
      <c r="MTZ53" s="54"/>
      <c r="MUA53" s="52"/>
      <c r="MUB53" s="59"/>
      <c r="MUC53" s="56"/>
      <c r="MUD53" s="54"/>
      <c r="MUE53" s="52"/>
      <c r="MUF53" s="59"/>
      <c r="MUG53" s="56"/>
      <c r="MUH53" s="54"/>
      <c r="MUI53" s="52"/>
      <c r="MUJ53" s="59"/>
      <c r="MUK53" s="56"/>
      <c r="MUL53" s="54"/>
      <c r="MUM53" s="52"/>
      <c r="MUN53" s="59"/>
      <c r="MUO53" s="56"/>
      <c r="MUP53" s="54"/>
      <c r="MUQ53" s="52"/>
      <c r="MUR53" s="59"/>
      <c r="MUS53" s="56"/>
      <c r="MUT53" s="54"/>
      <c r="MUU53" s="52"/>
      <c r="MUV53" s="59"/>
      <c r="MUW53" s="56"/>
      <c r="MUX53" s="54"/>
      <c r="MUY53" s="52"/>
      <c r="MUZ53" s="59"/>
      <c r="MVA53" s="56"/>
      <c r="MVB53" s="54"/>
      <c r="MVC53" s="52"/>
      <c r="MVD53" s="59"/>
      <c r="MVE53" s="56"/>
      <c r="MVF53" s="54"/>
      <c r="MVG53" s="52"/>
      <c r="MVH53" s="59"/>
      <c r="MVI53" s="56"/>
      <c r="MVJ53" s="54"/>
      <c r="MVK53" s="52"/>
      <c r="MVL53" s="59"/>
      <c r="MVM53" s="56"/>
      <c r="MVN53" s="54"/>
      <c r="MVO53" s="52"/>
      <c r="MVP53" s="59"/>
      <c r="MVQ53" s="56"/>
      <c r="MVR53" s="54"/>
      <c r="MVS53" s="52"/>
      <c r="MVT53" s="59"/>
      <c r="MVU53" s="56"/>
      <c r="MVV53" s="54"/>
      <c r="MVW53" s="52"/>
      <c r="MVX53" s="59"/>
      <c r="MVY53" s="56"/>
      <c r="MVZ53" s="54"/>
      <c r="MWA53" s="52"/>
      <c r="MWB53" s="59"/>
      <c r="MWC53" s="56"/>
      <c r="MWD53" s="54"/>
      <c r="MWE53" s="52"/>
      <c r="MWF53" s="59"/>
      <c r="MWG53" s="56"/>
      <c r="MWH53" s="54"/>
      <c r="MWI53" s="52"/>
      <c r="MWJ53" s="59"/>
      <c r="MWK53" s="56"/>
      <c r="MWL53" s="54"/>
      <c r="MWM53" s="52"/>
      <c r="MWN53" s="59"/>
      <c r="MWO53" s="56"/>
      <c r="MWP53" s="54"/>
      <c r="MWQ53" s="52"/>
      <c r="MWR53" s="59"/>
      <c r="MWS53" s="56"/>
      <c r="MWT53" s="54"/>
      <c r="MWU53" s="52"/>
      <c r="MWV53" s="59"/>
      <c r="MWW53" s="56"/>
      <c r="MWX53" s="54"/>
      <c r="MWY53" s="52"/>
      <c r="MWZ53" s="59"/>
      <c r="MXA53" s="56"/>
      <c r="MXB53" s="54"/>
      <c r="MXC53" s="52"/>
      <c r="MXD53" s="59"/>
      <c r="MXE53" s="56"/>
      <c r="MXF53" s="54"/>
      <c r="MXG53" s="52"/>
      <c r="MXH53" s="59"/>
      <c r="MXI53" s="56"/>
      <c r="MXJ53" s="54"/>
      <c r="MXK53" s="52"/>
      <c r="MXL53" s="59"/>
      <c r="MXM53" s="56"/>
      <c r="MXN53" s="54"/>
      <c r="MXO53" s="52"/>
      <c r="MXP53" s="59"/>
      <c r="MXQ53" s="56"/>
      <c r="MXR53" s="54"/>
      <c r="MXS53" s="52"/>
      <c r="MXT53" s="59"/>
      <c r="MXU53" s="56"/>
      <c r="MXV53" s="54"/>
      <c r="MXW53" s="52"/>
      <c r="MXX53" s="59"/>
      <c r="MXY53" s="56"/>
      <c r="MXZ53" s="54"/>
      <c r="MYA53" s="52"/>
      <c r="MYB53" s="59"/>
      <c r="MYC53" s="56"/>
      <c r="MYD53" s="54"/>
      <c r="MYE53" s="52"/>
      <c r="MYF53" s="59"/>
      <c r="MYG53" s="56"/>
      <c r="MYH53" s="54"/>
      <c r="MYI53" s="52"/>
      <c r="MYJ53" s="59"/>
      <c r="MYK53" s="56"/>
      <c r="MYL53" s="54"/>
      <c r="MYM53" s="52"/>
      <c r="MYN53" s="59"/>
      <c r="MYO53" s="56"/>
      <c r="MYP53" s="54"/>
      <c r="MYQ53" s="52"/>
      <c r="MYR53" s="59"/>
      <c r="MYS53" s="56"/>
      <c r="MYT53" s="54"/>
      <c r="MYU53" s="52"/>
      <c r="MYV53" s="59"/>
      <c r="MYW53" s="56"/>
      <c r="MYX53" s="54"/>
      <c r="MYY53" s="52"/>
      <c r="MYZ53" s="59"/>
      <c r="MZA53" s="56"/>
      <c r="MZB53" s="54"/>
      <c r="MZC53" s="52"/>
      <c r="MZD53" s="59"/>
      <c r="MZE53" s="56"/>
      <c r="MZF53" s="54"/>
      <c r="MZG53" s="52"/>
      <c r="MZH53" s="59"/>
      <c r="MZI53" s="56"/>
      <c r="MZJ53" s="54"/>
      <c r="MZK53" s="52"/>
      <c r="MZL53" s="59"/>
      <c r="MZM53" s="56"/>
      <c r="MZN53" s="54"/>
      <c r="MZO53" s="52"/>
      <c r="MZP53" s="59"/>
      <c r="MZQ53" s="56"/>
      <c r="MZR53" s="54"/>
      <c r="MZS53" s="52"/>
      <c r="MZT53" s="59"/>
      <c r="MZU53" s="56"/>
      <c r="MZV53" s="54"/>
      <c r="MZW53" s="52"/>
      <c r="MZX53" s="59"/>
      <c r="MZY53" s="56"/>
      <c r="MZZ53" s="54"/>
      <c r="NAA53" s="52"/>
      <c r="NAB53" s="59"/>
      <c r="NAC53" s="56"/>
      <c r="NAD53" s="54"/>
      <c r="NAE53" s="52"/>
      <c r="NAF53" s="59"/>
      <c r="NAG53" s="56"/>
      <c r="NAH53" s="54"/>
      <c r="NAI53" s="52"/>
      <c r="NAJ53" s="59"/>
      <c r="NAK53" s="56"/>
      <c r="NAL53" s="54"/>
      <c r="NAM53" s="52"/>
      <c r="NAN53" s="59"/>
      <c r="NAO53" s="56"/>
      <c r="NAP53" s="54"/>
      <c r="NAQ53" s="52"/>
      <c r="NAR53" s="59"/>
      <c r="NAS53" s="56"/>
      <c r="NAT53" s="54"/>
      <c r="NAU53" s="52"/>
      <c r="NAV53" s="59"/>
      <c r="NAW53" s="56"/>
      <c r="NAX53" s="54"/>
      <c r="NAY53" s="52"/>
      <c r="NAZ53" s="59"/>
      <c r="NBA53" s="56"/>
      <c r="NBB53" s="54"/>
      <c r="NBC53" s="52"/>
      <c r="NBD53" s="59"/>
      <c r="NBE53" s="56"/>
      <c r="NBF53" s="54"/>
      <c r="NBG53" s="52"/>
      <c r="NBH53" s="59"/>
      <c r="NBI53" s="56"/>
      <c r="NBJ53" s="54"/>
      <c r="NBK53" s="52"/>
      <c r="NBL53" s="59"/>
      <c r="NBM53" s="56"/>
      <c r="NBN53" s="54"/>
      <c r="NBO53" s="52"/>
      <c r="NBP53" s="59"/>
      <c r="NBQ53" s="56"/>
      <c r="NBR53" s="54"/>
      <c r="NBS53" s="52"/>
      <c r="NBT53" s="59"/>
      <c r="NBU53" s="56"/>
      <c r="NBV53" s="54"/>
      <c r="NBW53" s="52"/>
      <c r="NBX53" s="59"/>
      <c r="NBY53" s="56"/>
      <c r="NBZ53" s="54"/>
      <c r="NCA53" s="52"/>
      <c r="NCB53" s="59"/>
      <c r="NCC53" s="56"/>
      <c r="NCD53" s="54"/>
      <c r="NCE53" s="52"/>
      <c r="NCF53" s="59"/>
      <c r="NCG53" s="56"/>
      <c r="NCH53" s="54"/>
      <c r="NCI53" s="52"/>
      <c r="NCJ53" s="59"/>
      <c r="NCK53" s="56"/>
      <c r="NCL53" s="54"/>
      <c r="NCM53" s="52"/>
      <c r="NCN53" s="59"/>
      <c r="NCO53" s="56"/>
      <c r="NCP53" s="54"/>
      <c r="NCQ53" s="52"/>
      <c r="NCR53" s="59"/>
      <c r="NCS53" s="56"/>
      <c r="NCT53" s="54"/>
      <c r="NCU53" s="52"/>
      <c r="NCV53" s="59"/>
      <c r="NCW53" s="56"/>
      <c r="NCX53" s="54"/>
      <c r="NCY53" s="52"/>
      <c r="NCZ53" s="59"/>
      <c r="NDA53" s="56"/>
      <c r="NDB53" s="54"/>
      <c r="NDC53" s="52"/>
      <c r="NDD53" s="59"/>
      <c r="NDE53" s="56"/>
      <c r="NDF53" s="54"/>
      <c r="NDG53" s="52"/>
      <c r="NDH53" s="59"/>
      <c r="NDI53" s="56"/>
      <c r="NDJ53" s="54"/>
      <c r="NDK53" s="52"/>
      <c r="NDL53" s="59"/>
      <c r="NDM53" s="56"/>
      <c r="NDN53" s="54"/>
      <c r="NDO53" s="52"/>
      <c r="NDP53" s="59"/>
      <c r="NDQ53" s="56"/>
      <c r="NDR53" s="54"/>
      <c r="NDS53" s="52"/>
      <c r="NDT53" s="59"/>
      <c r="NDU53" s="56"/>
      <c r="NDV53" s="54"/>
      <c r="NDW53" s="52"/>
      <c r="NDX53" s="59"/>
      <c r="NDY53" s="56"/>
      <c r="NDZ53" s="54"/>
      <c r="NEA53" s="52"/>
      <c r="NEB53" s="59"/>
      <c r="NEC53" s="56"/>
      <c r="NED53" s="54"/>
      <c r="NEE53" s="52"/>
      <c r="NEF53" s="59"/>
      <c r="NEG53" s="56"/>
      <c r="NEH53" s="54"/>
      <c r="NEI53" s="52"/>
      <c r="NEJ53" s="59"/>
      <c r="NEK53" s="56"/>
      <c r="NEL53" s="54"/>
      <c r="NEM53" s="52"/>
      <c r="NEN53" s="59"/>
      <c r="NEO53" s="56"/>
      <c r="NEP53" s="54"/>
      <c r="NEQ53" s="52"/>
      <c r="NER53" s="59"/>
      <c r="NES53" s="56"/>
      <c r="NET53" s="54"/>
      <c r="NEU53" s="52"/>
      <c r="NEV53" s="59"/>
      <c r="NEW53" s="56"/>
      <c r="NEX53" s="54"/>
      <c r="NEY53" s="52"/>
      <c r="NEZ53" s="59"/>
      <c r="NFA53" s="56"/>
      <c r="NFB53" s="54"/>
      <c r="NFC53" s="52"/>
      <c r="NFD53" s="59"/>
      <c r="NFE53" s="56"/>
      <c r="NFF53" s="54"/>
      <c r="NFG53" s="52"/>
      <c r="NFH53" s="59"/>
      <c r="NFI53" s="56"/>
      <c r="NFJ53" s="54"/>
      <c r="NFK53" s="52"/>
      <c r="NFL53" s="59"/>
      <c r="NFM53" s="56"/>
      <c r="NFN53" s="54"/>
      <c r="NFO53" s="52"/>
      <c r="NFP53" s="59"/>
      <c r="NFQ53" s="56"/>
      <c r="NFR53" s="54"/>
      <c r="NFS53" s="52"/>
      <c r="NFT53" s="59"/>
      <c r="NFU53" s="56"/>
      <c r="NFV53" s="54"/>
      <c r="NFW53" s="52"/>
      <c r="NFX53" s="59"/>
      <c r="NFY53" s="56"/>
      <c r="NFZ53" s="54"/>
      <c r="NGA53" s="52"/>
      <c r="NGB53" s="59"/>
      <c r="NGC53" s="56"/>
      <c r="NGD53" s="54"/>
      <c r="NGE53" s="52"/>
      <c r="NGF53" s="59"/>
      <c r="NGG53" s="56"/>
      <c r="NGH53" s="54"/>
      <c r="NGI53" s="52"/>
      <c r="NGJ53" s="59"/>
      <c r="NGK53" s="56"/>
      <c r="NGL53" s="54"/>
      <c r="NGM53" s="52"/>
      <c r="NGN53" s="59"/>
      <c r="NGO53" s="56"/>
      <c r="NGP53" s="54"/>
      <c r="NGQ53" s="52"/>
      <c r="NGR53" s="59"/>
      <c r="NGS53" s="56"/>
      <c r="NGT53" s="54"/>
      <c r="NGU53" s="52"/>
      <c r="NGV53" s="59"/>
      <c r="NGW53" s="56"/>
      <c r="NGX53" s="54"/>
      <c r="NGY53" s="52"/>
      <c r="NGZ53" s="59"/>
      <c r="NHA53" s="56"/>
      <c r="NHB53" s="54"/>
      <c r="NHC53" s="52"/>
      <c r="NHD53" s="59"/>
      <c r="NHE53" s="56"/>
      <c r="NHF53" s="54"/>
      <c r="NHG53" s="52"/>
      <c r="NHH53" s="59"/>
      <c r="NHI53" s="56"/>
      <c r="NHJ53" s="54"/>
      <c r="NHK53" s="52"/>
      <c r="NHL53" s="59"/>
      <c r="NHM53" s="56"/>
      <c r="NHN53" s="54"/>
      <c r="NHO53" s="52"/>
      <c r="NHP53" s="59"/>
      <c r="NHQ53" s="56"/>
      <c r="NHR53" s="54"/>
      <c r="NHS53" s="52"/>
      <c r="NHT53" s="59"/>
      <c r="NHU53" s="56"/>
      <c r="NHV53" s="54"/>
      <c r="NHW53" s="52"/>
      <c r="NHX53" s="59"/>
      <c r="NHY53" s="56"/>
      <c r="NHZ53" s="54"/>
      <c r="NIA53" s="52"/>
      <c r="NIB53" s="59"/>
      <c r="NIC53" s="56"/>
      <c r="NID53" s="54"/>
      <c r="NIE53" s="52"/>
      <c r="NIF53" s="59"/>
      <c r="NIG53" s="56"/>
      <c r="NIH53" s="54"/>
      <c r="NII53" s="52"/>
      <c r="NIJ53" s="59"/>
      <c r="NIK53" s="56"/>
      <c r="NIL53" s="54"/>
      <c r="NIM53" s="52"/>
      <c r="NIN53" s="59"/>
      <c r="NIO53" s="56"/>
      <c r="NIP53" s="54"/>
      <c r="NIQ53" s="52"/>
      <c r="NIR53" s="59"/>
      <c r="NIS53" s="56"/>
      <c r="NIT53" s="54"/>
      <c r="NIU53" s="52"/>
      <c r="NIV53" s="59"/>
      <c r="NIW53" s="56"/>
      <c r="NIX53" s="54"/>
      <c r="NIY53" s="52"/>
      <c r="NIZ53" s="59"/>
      <c r="NJA53" s="56"/>
      <c r="NJB53" s="54"/>
      <c r="NJC53" s="52"/>
      <c r="NJD53" s="59"/>
      <c r="NJE53" s="56"/>
      <c r="NJF53" s="54"/>
      <c r="NJG53" s="52"/>
      <c r="NJH53" s="59"/>
      <c r="NJI53" s="56"/>
      <c r="NJJ53" s="54"/>
      <c r="NJK53" s="52"/>
      <c r="NJL53" s="59"/>
      <c r="NJM53" s="56"/>
      <c r="NJN53" s="54"/>
      <c r="NJO53" s="52"/>
      <c r="NJP53" s="59"/>
      <c r="NJQ53" s="56"/>
      <c r="NJR53" s="54"/>
      <c r="NJS53" s="52"/>
      <c r="NJT53" s="59"/>
      <c r="NJU53" s="56"/>
      <c r="NJV53" s="54"/>
      <c r="NJW53" s="52"/>
      <c r="NJX53" s="59"/>
      <c r="NJY53" s="56"/>
      <c r="NJZ53" s="54"/>
      <c r="NKA53" s="52"/>
      <c r="NKB53" s="59"/>
      <c r="NKC53" s="56"/>
      <c r="NKD53" s="54"/>
      <c r="NKE53" s="52"/>
      <c r="NKF53" s="59"/>
      <c r="NKG53" s="56"/>
      <c r="NKH53" s="54"/>
      <c r="NKI53" s="52"/>
      <c r="NKJ53" s="59"/>
      <c r="NKK53" s="56"/>
      <c r="NKL53" s="54"/>
      <c r="NKM53" s="52"/>
      <c r="NKN53" s="59"/>
      <c r="NKO53" s="56"/>
      <c r="NKP53" s="54"/>
      <c r="NKQ53" s="52"/>
      <c r="NKR53" s="59"/>
      <c r="NKS53" s="56"/>
      <c r="NKT53" s="54"/>
      <c r="NKU53" s="52"/>
      <c r="NKV53" s="59"/>
      <c r="NKW53" s="56"/>
      <c r="NKX53" s="54"/>
      <c r="NKY53" s="52"/>
      <c r="NKZ53" s="59"/>
      <c r="NLA53" s="56"/>
      <c r="NLB53" s="54"/>
      <c r="NLC53" s="52"/>
      <c r="NLD53" s="59"/>
      <c r="NLE53" s="56"/>
      <c r="NLF53" s="54"/>
      <c r="NLG53" s="52"/>
      <c r="NLH53" s="59"/>
      <c r="NLI53" s="56"/>
      <c r="NLJ53" s="54"/>
      <c r="NLK53" s="52"/>
      <c r="NLL53" s="59"/>
      <c r="NLM53" s="56"/>
      <c r="NLN53" s="54"/>
      <c r="NLO53" s="52"/>
      <c r="NLP53" s="59"/>
      <c r="NLQ53" s="56"/>
      <c r="NLR53" s="54"/>
      <c r="NLS53" s="52"/>
      <c r="NLT53" s="59"/>
      <c r="NLU53" s="56"/>
      <c r="NLV53" s="54"/>
      <c r="NLW53" s="52"/>
      <c r="NLX53" s="59"/>
      <c r="NLY53" s="56"/>
      <c r="NLZ53" s="54"/>
      <c r="NMA53" s="52"/>
      <c r="NMB53" s="59"/>
      <c r="NMC53" s="56"/>
      <c r="NMD53" s="54"/>
      <c r="NME53" s="52"/>
      <c r="NMF53" s="59"/>
      <c r="NMG53" s="56"/>
      <c r="NMH53" s="54"/>
      <c r="NMI53" s="52"/>
      <c r="NMJ53" s="59"/>
      <c r="NMK53" s="56"/>
      <c r="NML53" s="54"/>
      <c r="NMM53" s="52"/>
      <c r="NMN53" s="59"/>
      <c r="NMO53" s="56"/>
      <c r="NMP53" s="54"/>
      <c r="NMQ53" s="52"/>
      <c r="NMR53" s="59"/>
      <c r="NMS53" s="56"/>
      <c r="NMT53" s="54"/>
      <c r="NMU53" s="52"/>
      <c r="NMV53" s="59"/>
      <c r="NMW53" s="56"/>
      <c r="NMX53" s="54"/>
      <c r="NMY53" s="52"/>
      <c r="NMZ53" s="59"/>
      <c r="NNA53" s="56"/>
      <c r="NNB53" s="54"/>
      <c r="NNC53" s="52"/>
      <c r="NND53" s="59"/>
      <c r="NNE53" s="56"/>
      <c r="NNF53" s="54"/>
      <c r="NNG53" s="52"/>
      <c r="NNH53" s="59"/>
      <c r="NNI53" s="56"/>
      <c r="NNJ53" s="54"/>
      <c r="NNK53" s="52"/>
      <c r="NNL53" s="59"/>
      <c r="NNM53" s="56"/>
      <c r="NNN53" s="54"/>
      <c r="NNO53" s="52"/>
      <c r="NNP53" s="59"/>
      <c r="NNQ53" s="56"/>
      <c r="NNR53" s="54"/>
      <c r="NNS53" s="52"/>
      <c r="NNT53" s="59"/>
      <c r="NNU53" s="56"/>
      <c r="NNV53" s="54"/>
      <c r="NNW53" s="52"/>
      <c r="NNX53" s="59"/>
      <c r="NNY53" s="56"/>
      <c r="NNZ53" s="54"/>
      <c r="NOA53" s="52"/>
      <c r="NOB53" s="59"/>
      <c r="NOC53" s="56"/>
      <c r="NOD53" s="54"/>
      <c r="NOE53" s="52"/>
      <c r="NOF53" s="59"/>
      <c r="NOG53" s="56"/>
      <c r="NOH53" s="54"/>
      <c r="NOI53" s="52"/>
      <c r="NOJ53" s="59"/>
      <c r="NOK53" s="56"/>
      <c r="NOL53" s="54"/>
      <c r="NOM53" s="52"/>
      <c r="NON53" s="59"/>
      <c r="NOO53" s="56"/>
      <c r="NOP53" s="54"/>
      <c r="NOQ53" s="52"/>
      <c r="NOR53" s="59"/>
      <c r="NOS53" s="56"/>
      <c r="NOT53" s="54"/>
      <c r="NOU53" s="52"/>
      <c r="NOV53" s="59"/>
      <c r="NOW53" s="56"/>
      <c r="NOX53" s="54"/>
      <c r="NOY53" s="52"/>
      <c r="NOZ53" s="59"/>
      <c r="NPA53" s="56"/>
      <c r="NPB53" s="54"/>
      <c r="NPC53" s="52"/>
      <c r="NPD53" s="59"/>
      <c r="NPE53" s="56"/>
      <c r="NPF53" s="54"/>
      <c r="NPG53" s="52"/>
      <c r="NPH53" s="59"/>
      <c r="NPI53" s="56"/>
      <c r="NPJ53" s="54"/>
      <c r="NPK53" s="52"/>
      <c r="NPL53" s="59"/>
      <c r="NPM53" s="56"/>
      <c r="NPN53" s="54"/>
      <c r="NPO53" s="52"/>
      <c r="NPP53" s="59"/>
      <c r="NPQ53" s="56"/>
      <c r="NPR53" s="54"/>
      <c r="NPS53" s="52"/>
      <c r="NPT53" s="59"/>
      <c r="NPU53" s="56"/>
      <c r="NPV53" s="54"/>
      <c r="NPW53" s="52"/>
      <c r="NPX53" s="59"/>
      <c r="NPY53" s="56"/>
      <c r="NPZ53" s="54"/>
      <c r="NQA53" s="52"/>
      <c r="NQB53" s="59"/>
      <c r="NQC53" s="56"/>
      <c r="NQD53" s="54"/>
      <c r="NQE53" s="52"/>
      <c r="NQF53" s="59"/>
      <c r="NQG53" s="56"/>
      <c r="NQH53" s="54"/>
      <c r="NQI53" s="52"/>
      <c r="NQJ53" s="59"/>
      <c r="NQK53" s="56"/>
      <c r="NQL53" s="54"/>
      <c r="NQM53" s="52"/>
      <c r="NQN53" s="59"/>
      <c r="NQO53" s="56"/>
      <c r="NQP53" s="54"/>
      <c r="NQQ53" s="52"/>
      <c r="NQR53" s="59"/>
      <c r="NQS53" s="56"/>
      <c r="NQT53" s="54"/>
      <c r="NQU53" s="52"/>
      <c r="NQV53" s="59"/>
      <c r="NQW53" s="56"/>
      <c r="NQX53" s="54"/>
      <c r="NQY53" s="52"/>
      <c r="NQZ53" s="59"/>
      <c r="NRA53" s="56"/>
      <c r="NRB53" s="54"/>
      <c r="NRC53" s="52"/>
      <c r="NRD53" s="59"/>
      <c r="NRE53" s="56"/>
      <c r="NRF53" s="54"/>
      <c r="NRG53" s="52"/>
      <c r="NRH53" s="59"/>
      <c r="NRI53" s="56"/>
      <c r="NRJ53" s="54"/>
      <c r="NRK53" s="52"/>
      <c r="NRL53" s="59"/>
      <c r="NRM53" s="56"/>
      <c r="NRN53" s="54"/>
      <c r="NRO53" s="52"/>
      <c r="NRP53" s="59"/>
      <c r="NRQ53" s="56"/>
      <c r="NRR53" s="54"/>
      <c r="NRS53" s="52"/>
      <c r="NRT53" s="59"/>
      <c r="NRU53" s="56"/>
      <c r="NRV53" s="54"/>
      <c r="NRW53" s="52"/>
      <c r="NRX53" s="59"/>
      <c r="NRY53" s="56"/>
      <c r="NRZ53" s="54"/>
      <c r="NSA53" s="52"/>
      <c r="NSB53" s="59"/>
      <c r="NSC53" s="56"/>
      <c r="NSD53" s="54"/>
      <c r="NSE53" s="52"/>
      <c r="NSF53" s="59"/>
      <c r="NSG53" s="56"/>
      <c r="NSH53" s="54"/>
      <c r="NSI53" s="52"/>
      <c r="NSJ53" s="59"/>
      <c r="NSK53" s="56"/>
      <c r="NSL53" s="54"/>
      <c r="NSM53" s="52"/>
      <c r="NSN53" s="59"/>
      <c r="NSO53" s="56"/>
      <c r="NSP53" s="54"/>
      <c r="NSQ53" s="52"/>
      <c r="NSR53" s="59"/>
      <c r="NSS53" s="56"/>
      <c r="NST53" s="54"/>
      <c r="NSU53" s="52"/>
      <c r="NSV53" s="59"/>
      <c r="NSW53" s="56"/>
      <c r="NSX53" s="54"/>
      <c r="NSY53" s="52"/>
      <c r="NSZ53" s="59"/>
      <c r="NTA53" s="56"/>
      <c r="NTB53" s="54"/>
      <c r="NTC53" s="52"/>
      <c r="NTD53" s="59"/>
      <c r="NTE53" s="56"/>
      <c r="NTF53" s="54"/>
      <c r="NTG53" s="52"/>
      <c r="NTH53" s="59"/>
      <c r="NTI53" s="56"/>
      <c r="NTJ53" s="54"/>
      <c r="NTK53" s="52"/>
      <c r="NTL53" s="59"/>
      <c r="NTM53" s="56"/>
      <c r="NTN53" s="54"/>
      <c r="NTO53" s="52"/>
      <c r="NTP53" s="59"/>
      <c r="NTQ53" s="56"/>
      <c r="NTR53" s="54"/>
      <c r="NTS53" s="52"/>
      <c r="NTT53" s="59"/>
      <c r="NTU53" s="56"/>
      <c r="NTV53" s="54"/>
      <c r="NTW53" s="52"/>
      <c r="NTX53" s="59"/>
      <c r="NTY53" s="56"/>
      <c r="NTZ53" s="54"/>
      <c r="NUA53" s="52"/>
      <c r="NUB53" s="59"/>
      <c r="NUC53" s="56"/>
      <c r="NUD53" s="54"/>
      <c r="NUE53" s="52"/>
      <c r="NUF53" s="59"/>
      <c r="NUG53" s="56"/>
      <c r="NUH53" s="54"/>
      <c r="NUI53" s="52"/>
      <c r="NUJ53" s="59"/>
      <c r="NUK53" s="56"/>
      <c r="NUL53" s="54"/>
      <c r="NUM53" s="52"/>
      <c r="NUN53" s="59"/>
      <c r="NUO53" s="56"/>
      <c r="NUP53" s="54"/>
      <c r="NUQ53" s="52"/>
      <c r="NUR53" s="59"/>
      <c r="NUS53" s="56"/>
      <c r="NUT53" s="54"/>
      <c r="NUU53" s="52"/>
      <c r="NUV53" s="59"/>
      <c r="NUW53" s="56"/>
      <c r="NUX53" s="54"/>
      <c r="NUY53" s="52"/>
      <c r="NUZ53" s="59"/>
      <c r="NVA53" s="56"/>
      <c r="NVB53" s="54"/>
      <c r="NVC53" s="52"/>
      <c r="NVD53" s="59"/>
      <c r="NVE53" s="56"/>
      <c r="NVF53" s="54"/>
      <c r="NVG53" s="52"/>
      <c r="NVH53" s="59"/>
      <c r="NVI53" s="56"/>
      <c r="NVJ53" s="54"/>
      <c r="NVK53" s="52"/>
      <c r="NVL53" s="59"/>
      <c r="NVM53" s="56"/>
      <c r="NVN53" s="54"/>
      <c r="NVO53" s="52"/>
      <c r="NVP53" s="59"/>
      <c r="NVQ53" s="56"/>
      <c r="NVR53" s="54"/>
      <c r="NVS53" s="52"/>
      <c r="NVT53" s="59"/>
      <c r="NVU53" s="56"/>
      <c r="NVV53" s="54"/>
      <c r="NVW53" s="52"/>
      <c r="NVX53" s="59"/>
      <c r="NVY53" s="56"/>
      <c r="NVZ53" s="54"/>
      <c r="NWA53" s="52"/>
      <c r="NWB53" s="59"/>
      <c r="NWC53" s="56"/>
      <c r="NWD53" s="54"/>
      <c r="NWE53" s="52"/>
      <c r="NWF53" s="59"/>
      <c r="NWG53" s="56"/>
      <c r="NWH53" s="54"/>
      <c r="NWI53" s="52"/>
      <c r="NWJ53" s="59"/>
      <c r="NWK53" s="56"/>
      <c r="NWL53" s="54"/>
      <c r="NWM53" s="52"/>
      <c r="NWN53" s="59"/>
      <c r="NWO53" s="56"/>
      <c r="NWP53" s="54"/>
      <c r="NWQ53" s="52"/>
      <c r="NWR53" s="59"/>
      <c r="NWS53" s="56"/>
      <c r="NWT53" s="54"/>
      <c r="NWU53" s="52"/>
      <c r="NWV53" s="59"/>
      <c r="NWW53" s="56"/>
      <c r="NWX53" s="54"/>
      <c r="NWY53" s="52"/>
      <c r="NWZ53" s="59"/>
      <c r="NXA53" s="56"/>
      <c r="NXB53" s="54"/>
      <c r="NXC53" s="52"/>
      <c r="NXD53" s="59"/>
      <c r="NXE53" s="56"/>
      <c r="NXF53" s="54"/>
      <c r="NXG53" s="52"/>
      <c r="NXH53" s="59"/>
      <c r="NXI53" s="56"/>
      <c r="NXJ53" s="54"/>
      <c r="NXK53" s="52"/>
      <c r="NXL53" s="59"/>
      <c r="NXM53" s="56"/>
      <c r="NXN53" s="54"/>
      <c r="NXO53" s="52"/>
      <c r="NXP53" s="59"/>
      <c r="NXQ53" s="56"/>
      <c r="NXR53" s="54"/>
      <c r="NXS53" s="52"/>
      <c r="NXT53" s="59"/>
      <c r="NXU53" s="56"/>
      <c r="NXV53" s="54"/>
      <c r="NXW53" s="52"/>
      <c r="NXX53" s="59"/>
      <c r="NXY53" s="56"/>
      <c r="NXZ53" s="54"/>
      <c r="NYA53" s="52"/>
      <c r="NYB53" s="59"/>
      <c r="NYC53" s="56"/>
      <c r="NYD53" s="54"/>
      <c r="NYE53" s="52"/>
      <c r="NYF53" s="59"/>
      <c r="NYG53" s="56"/>
      <c r="NYH53" s="54"/>
      <c r="NYI53" s="52"/>
      <c r="NYJ53" s="59"/>
      <c r="NYK53" s="56"/>
      <c r="NYL53" s="54"/>
      <c r="NYM53" s="52"/>
      <c r="NYN53" s="59"/>
      <c r="NYO53" s="56"/>
      <c r="NYP53" s="54"/>
      <c r="NYQ53" s="52"/>
      <c r="NYR53" s="59"/>
      <c r="NYS53" s="56"/>
      <c r="NYT53" s="54"/>
      <c r="NYU53" s="52"/>
      <c r="NYV53" s="59"/>
      <c r="NYW53" s="56"/>
      <c r="NYX53" s="54"/>
      <c r="NYY53" s="52"/>
      <c r="NYZ53" s="59"/>
      <c r="NZA53" s="56"/>
      <c r="NZB53" s="54"/>
      <c r="NZC53" s="52"/>
      <c r="NZD53" s="59"/>
      <c r="NZE53" s="56"/>
      <c r="NZF53" s="54"/>
      <c r="NZG53" s="52"/>
      <c r="NZH53" s="59"/>
      <c r="NZI53" s="56"/>
      <c r="NZJ53" s="54"/>
      <c r="NZK53" s="52"/>
      <c r="NZL53" s="59"/>
      <c r="NZM53" s="56"/>
      <c r="NZN53" s="54"/>
      <c r="NZO53" s="52"/>
      <c r="NZP53" s="59"/>
      <c r="NZQ53" s="56"/>
      <c r="NZR53" s="54"/>
      <c r="NZS53" s="52"/>
      <c r="NZT53" s="59"/>
      <c r="NZU53" s="56"/>
      <c r="NZV53" s="54"/>
      <c r="NZW53" s="52"/>
      <c r="NZX53" s="59"/>
      <c r="NZY53" s="56"/>
      <c r="NZZ53" s="54"/>
      <c r="OAA53" s="52"/>
      <c r="OAB53" s="59"/>
      <c r="OAC53" s="56"/>
      <c r="OAD53" s="54"/>
      <c r="OAE53" s="52"/>
      <c r="OAF53" s="59"/>
      <c r="OAG53" s="56"/>
      <c r="OAH53" s="54"/>
      <c r="OAI53" s="52"/>
      <c r="OAJ53" s="59"/>
      <c r="OAK53" s="56"/>
      <c r="OAL53" s="54"/>
      <c r="OAM53" s="52"/>
      <c r="OAN53" s="59"/>
      <c r="OAO53" s="56"/>
      <c r="OAP53" s="54"/>
      <c r="OAQ53" s="52"/>
      <c r="OAR53" s="59"/>
      <c r="OAS53" s="56"/>
      <c r="OAT53" s="54"/>
      <c r="OAU53" s="52"/>
      <c r="OAV53" s="59"/>
      <c r="OAW53" s="56"/>
      <c r="OAX53" s="54"/>
      <c r="OAY53" s="52"/>
      <c r="OAZ53" s="59"/>
      <c r="OBA53" s="56"/>
      <c r="OBB53" s="54"/>
      <c r="OBC53" s="52"/>
      <c r="OBD53" s="59"/>
      <c r="OBE53" s="56"/>
      <c r="OBF53" s="54"/>
      <c r="OBG53" s="52"/>
      <c r="OBH53" s="59"/>
      <c r="OBI53" s="56"/>
      <c r="OBJ53" s="54"/>
      <c r="OBK53" s="52"/>
      <c r="OBL53" s="59"/>
      <c r="OBM53" s="56"/>
      <c r="OBN53" s="54"/>
      <c r="OBO53" s="52"/>
      <c r="OBP53" s="59"/>
      <c r="OBQ53" s="56"/>
      <c r="OBR53" s="54"/>
      <c r="OBS53" s="52"/>
      <c r="OBT53" s="59"/>
      <c r="OBU53" s="56"/>
      <c r="OBV53" s="54"/>
      <c r="OBW53" s="52"/>
      <c r="OBX53" s="59"/>
      <c r="OBY53" s="56"/>
      <c r="OBZ53" s="54"/>
      <c r="OCA53" s="52"/>
      <c r="OCB53" s="59"/>
      <c r="OCC53" s="56"/>
      <c r="OCD53" s="54"/>
      <c r="OCE53" s="52"/>
      <c r="OCF53" s="59"/>
      <c r="OCG53" s="56"/>
      <c r="OCH53" s="54"/>
      <c r="OCI53" s="52"/>
      <c r="OCJ53" s="59"/>
      <c r="OCK53" s="56"/>
      <c r="OCL53" s="54"/>
      <c r="OCM53" s="52"/>
      <c r="OCN53" s="59"/>
      <c r="OCO53" s="56"/>
      <c r="OCP53" s="54"/>
      <c r="OCQ53" s="52"/>
      <c r="OCR53" s="59"/>
      <c r="OCS53" s="56"/>
      <c r="OCT53" s="54"/>
      <c r="OCU53" s="52"/>
      <c r="OCV53" s="59"/>
      <c r="OCW53" s="56"/>
      <c r="OCX53" s="54"/>
      <c r="OCY53" s="52"/>
      <c r="OCZ53" s="59"/>
      <c r="ODA53" s="56"/>
      <c r="ODB53" s="54"/>
      <c r="ODC53" s="52"/>
      <c r="ODD53" s="59"/>
      <c r="ODE53" s="56"/>
      <c r="ODF53" s="54"/>
      <c r="ODG53" s="52"/>
      <c r="ODH53" s="59"/>
      <c r="ODI53" s="56"/>
      <c r="ODJ53" s="54"/>
      <c r="ODK53" s="52"/>
      <c r="ODL53" s="59"/>
      <c r="ODM53" s="56"/>
      <c r="ODN53" s="54"/>
      <c r="ODO53" s="52"/>
      <c r="ODP53" s="59"/>
      <c r="ODQ53" s="56"/>
      <c r="ODR53" s="54"/>
      <c r="ODS53" s="52"/>
      <c r="ODT53" s="59"/>
      <c r="ODU53" s="56"/>
      <c r="ODV53" s="54"/>
      <c r="ODW53" s="52"/>
      <c r="ODX53" s="59"/>
      <c r="ODY53" s="56"/>
      <c r="ODZ53" s="54"/>
      <c r="OEA53" s="52"/>
      <c r="OEB53" s="59"/>
      <c r="OEC53" s="56"/>
      <c r="OED53" s="54"/>
      <c r="OEE53" s="52"/>
      <c r="OEF53" s="59"/>
      <c r="OEG53" s="56"/>
      <c r="OEH53" s="54"/>
      <c r="OEI53" s="52"/>
      <c r="OEJ53" s="59"/>
      <c r="OEK53" s="56"/>
      <c r="OEL53" s="54"/>
      <c r="OEM53" s="52"/>
      <c r="OEN53" s="59"/>
      <c r="OEO53" s="56"/>
      <c r="OEP53" s="54"/>
      <c r="OEQ53" s="52"/>
      <c r="OER53" s="59"/>
      <c r="OES53" s="56"/>
      <c r="OET53" s="54"/>
      <c r="OEU53" s="52"/>
      <c r="OEV53" s="59"/>
      <c r="OEW53" s="56"/>
      <c r="OEX53" s="54"/>
      <c r="OEY53" s="52"/>
      <c r="OEZ53" s="59"/>
      <c r="OFA53" s="56"/>
      <c r="OFB53" s="54"/>
      <c r="OFC53" s="52"/>
      <c r="OFD53" s="59"/>
      <c r="OFE53" s="56"/>
      <c r="OFF53" s="54"/>
      <c r="OFG53" s="52"/>
      <c r="OFH53" s="59"/>
      <c r="OFI53" s="56"/>
      <c r="OFJ53" s="54"/>
      <c r="OFK53" s="52"/>
      <c r="OFL53" s="59"/>
      <c r="OFM53" s="56"/>
      <c r="OFN53" s="54"/>
      <c r="OFO53" s="52"/>
      <c r="OFP53" s="59"/>
      <c r="OFQ53" s="56"/>
      <c r="OFR53" s="54"/>
      <c r="OFS53" s="52"/>
      <c r="OFT53" s="59"/>
      <c r="OFU53" s="56"/>
      <c r="OFV53" s="54"/>
      <c r="OFW53" s="52"/>
      <c r="OFX53" s="59"/>
      <c r="OFY53" s="56"/>
      <c r="OFZ53" s="54"/>
      <c r="OGA53" s="52"/>
      <c r="OGB53" s="59"/>
      <c r="OGC53" s="56"/>
      <c r="OGD53" s="54"/>
      <c r="OGE53" s="52"/>
      <c r="OGF53" s="59"/>
      <c r="OGG53" s="56"/>
      <c r="OGH53" s="54"/>
      <c r="OGI53" s="52"/>
      <c r="OGJ53" s="59"/>
      <c r="OGK53" s="56"/>
      <c r="OGL53" s="54"/>
      <c r="OGM53" s="52"/>
      <c r="OGN53" s="59"/>
      <c r="OGO53" s="56"/>
      <c r="OGP53" s="54"/>
      <c r="OGQ53" s="52"/>
      <c r="OGR53" s="59"/>
      <c r="OGS53" s="56"/>
      <c r="OGT53" s="54"/>
      <c r="OGU53" s="52"/>
      <c r="OGV53" s="59"/>
      <c r="OGW53" s="56"/>
      <c r="OGX53" s="54"/>
      <c r="OGY53" s="52"/>
      <c r="OGZ53" s="59"/>
      <c r="OHA53" s="56"/>
      <c r="OHB53" s="54"/>
      <c r="OHC53" s="52"/>
      <c r="OHD53" s="59"/>
      <c r="OHE53" s="56"/>
      <c r="OHF53" s="54"/>
      <c r="OHG53" s="52"/>
      <c r="OHH53" s="59"/>
      <c r="OHI53" s="56"/>
      <c r="OHJ53" s="54"/>
      <c r="OHK53" s="52"/>
      <c r="OHL53" s="59"/>
      <c r="OHM53" s="56"/>
      <c r="OHN53" s="54"/>
      <c r="OHO53" s="52"/>
      <c r="OHP53" s="59"/>
      <c r="OHQ53" s="56"/>
      <c r="OHR53" s="54"/>
      <c r="OHS53" s="52"/>
      <c r="OHT53" s="59"/>
      <c r="OHU53" s="56"/>
      <c r="OHV53" s="54"/>
      <c r="OHW53" s="52"/>
      <c r="OHX53" s="59"/>
      <c r="OHY53" s="56"/>
      <c r="OHZ53" s="54"/>
      <c r="OIA53" s="52"/>
      <c r="OIB53" s="59"/>
      <c r="OIC53" s="56"/>
      <c r="OID53" s="54"/>
      <c r="OIE53" s="52"/>
      <c r="OIF53" s="59"/>
      <c r="OIG53" s="56"/>
      <c r="OIH53" s="54"/>
      <c r="OII53" s="52"/>
      <c r="OIJ53" s="59"/>
      <c r="OIK53" s="56"/>
      <c r="OIL53" s="54"/>
      <c r="OIM53" s="52"/>
      <c r="OIN53" s="59"/>
      <c r="OIO53" s="56"/>
      <c r="OIP53" s="54"/>
      <c r="OIQ53" s="52"/>
      <c r="OIR53" s="59"/>
      <c r="OIS53" s="56"/>
      <c r="OIT53" s="54"/>
      <c r="OIU53" s="52"/>
      <c r="OIV53" s="59"/>
      <c r="OIW53" s="56"/>
      <c r="OIX53" s="54"/>
      <c r="OIY53" s="52"/>
      <c r="OIZ53" s="59"/>
      <c r="OJA53" s="56"/>
      <c r="OJB53" s="54"/>
      <c r="OJC53" s="52"/>
      <c r="OJD53" s="59"/>
      <c r="OJE53" s="56"/>
      <c r="OJF53" s="54"/>
      <c r="OJG53" s="52"/>
      <c r="OJH53" s="59"/>
      <c r="OJI53" s="56"/>
      <c r="OJJ53" s="54"/>
      <c r="OJK53" s="52"/>
      <c r="OJL53" s="59"/>
      <c r="OJM53" s="56"/>
      <c r="OJN53" s="54"/>
      <c r="OJO53" s="52"/>
      <c r="OJP53" s="59"/>
      <c r="OJQ53" s="56"/>
      <c r="OJR53" s="54"/>
      <c r="OJS53" s="52"/>
      <c r="OJT53" s="59"/>
      <c r="OJU53" s="56"/>
      <c r="OJV53" s="54"/>
      <c r="OJW53" s="52"/>
      <c r="OJX53" s="59"/>
      <c r="OJY53" s="56"/>
      <c r="OJZ53" s="54"/>
      <c r="OKA53" s="52"/>
      <c r="OKB53" s="59"/>
      <c r="OKC53" s="56"/>
      <c r="OKD53" s="54"/>
      <c r="OKE53" s="52"/>
      <c r="OKF53" s="59"/>
      <c r="OKG53" s="56"/>
      <c r="OKH53" s="54"/>
      <c r="OKI53" s="52"/>
      <c r="OKJ53" s="59"/>
      <c r="OKK53" s="56"/>
      <c r="OKL53" s="54"/>
      <c r="OKM53" s="52"/>
      <c r="OKN53" s="59"/>
      <c r="OKO53" s="56"/>
      <c r="OKP53" s="54"/>
      <c r="OKQ53" s="52"/>
      <c r="OKR53" s="59"/>
      <c r="OKS53" s="56"/>
      <c r="OKT53" s="54"/>
      <c r="OKU53" s="52"/>
      <c r="OKV53" s="59"/>
      <c r="OKW53" s="56"/>
      <c r="OKX53" s="54"/>
      <c r="OKY53" s="52"/>
      <c r="OKZ53" s="59"/>
      <c r="OLA53" s="56"/>
      <c r="OLB53" s="54"/>
      <c r="OLC53" s="52"/>
      <c r="OLD53" s="59"/>
      <c r="OLE53" s="56"/>
      <c r="OLF53" s="54"/>
      <c r="OLG53" s="52"/>
      <c r="OLH53" s="59"/>
      <c r="OLI53" s="56"/>
      <c r="OLJ53" s="54"/>
      <c r="OLK53" s="52"/>
      <c r="OLL53" s="59"/>
      <c r="OLM53" s="56"/>
      <c r="OLN53" s="54"/>
      <c r="OLO53" s="52"/>
      <c r="OLP53" s="59"/>
      <c r="OLQ53" s="56"/>
      <c r="OLR53" s="54"/>
      <c r="OLS53" s="52"/>
      <c r="OLT53" s="59"/>
      <c r="OLU53" s="56"/>
      <c r="OLV53" s="54"/>
      <c r="OLW53" s="52"/>
      <c r="OLX53" s="59"/>
      <c r="OLY53" s="56"/>
      <c r="OLZ53" s="54"/>
      <c r="OMA53" s="52"/>
      <c r="OMB53" s="59"/>
      <c r="OMC53" s="56"/>
      <c r="OMD53" s="54"/>
      <c r="OME53" s="52"/>
      <c r="OMF53" s="59"/>
      <c r="OMG53" s="56"/>
      <c r="OMH53" s="54"/>
      <c r="OMI53" s="52"/>
      <c r="OMJ53" s="59"/>
      <c r="OMK53" s="56"/>
      <c r="OML53" s="54"/>
      <c r="OMM53" s="52"/>
      <c r="OMN53" s="59"/>
      <c r="OMO53" s="56"/>
      <c r="OMP53" s="54"/>
      <c r="OMQ53" s="52"/>
      <c r="OMR53" s="59"/>
      <c r="OMS53" s="56"/>
      <c r="OMT53" s="54"/>
      <c r="OMU53" s="52"/>
      <c r="OMV53" s="59"/>
      <c r="OMW53" s="56"/>
      <c r="OMX53" s="54"/>
      <c r="OMY53" s="52"/>
      <c r="OMZ53" s="59"/>
      <c r="ONA53" s="56"/>
      <c r="ONB53" s="54"/>
      <c r="ONC53" s="52"/>
      <c r="OND53" s="59"/>
      <c r="ONE53" s="56"/>
      <c r="ONF53" s="54"/>
      <c r="ONG53" s="52"/>
      <c r="ONH53" s="59"/>
      <c r="ONI53" s="56"/>
      <c r="ONJ53" s="54"/>
      <c r="ONK53" s="52"/>
      <c r="ONL53" s="59"/>
      <c r="ONM53" s="56"/>
      <c r="ONN53" s="54"/>
      <c r="ONO53" s="52"/>
      <c r="ONP53" s="59"/>
      <c r="ONQ53" s="56"/>
      <c r="ONR53" s="54"/>
      <c r="ONS53" s="52"/>
      <c r="ONT53" s="59"/>
      <c r="ONU53" s="56"/>
      <c r="ONV53" s="54"/>
      <c r="ONW53" s="52"/>
      <c r="ONX53" s="59"/>
      <c r="ONY53" s="56"/>
      <c r="ONZ53" s="54"/>
      <c r="OOA53" s="52"/>
      <c r="OOB53" s="59"/>
      <c r="OOC53" s="56"/>
      <c r="OOD53" s="54"/>
      <c r="OOE53" s="52"/>
      <c r="OOF53" s="59"/>
      <c r="OOG53" s="56"/>
      <c r="OOH53" s="54"/>
      <c r="OOI53" s="52"/>
      <c r="OOJ53" s="59"/>
      <c r="OOK53" s="56"/>
      <c r="OOL53" s="54"/>
      <c r="OOM53" s="52"/>
      <c r="OON53" s="59"/>
      <c r="OOO53" s="56"/>
      <c r="OOP53" s="54"/>
      <c r="OOQ53" s="52"/>
      <c r="OOR53" s="59"/>
      <c r="OOS53" s="56"/>
      <c r="OOT53" s="54"/>
      <c r="OOU53" s="52"/>
      <c r="OOV53" s="59"/>
      <c r="OOW53" s="56"/>
      <c r="OOX53" s="54"/>
      <c r="OOY53" s="52"/>
      <c r="OOZ53" s="59"/>
      <c r="OPA53" s="56"/>
      <c r="OPB53" s="54"/>
      <c r="OPC53" s="52"/>
      <c r="OPD53" s="59"/>
      <c r="OPE53" s="56"/>
      <c r="OPF53" s="54"/>
      <c r="OPG53" s="52"/>
      <c r="OPH53" s="59"/>
      <c r="OPI53" s="56"/>
      <c r="OPJ53" s="54"/>
      <c r="OPK53" s="52"/>
      <c r="OPL53" s="59"/>
      <c r="OPM53" s="56"/>
      <c r="OPN53" s="54"/>
      <c r="OPO53" s="52"/>
      <c r="OPP53" s="59"/>
      <c r="OPQ53" s="56"/>
      <c r="OPR53" s="54"/>
      <c r="OPS53" s="52"/>
      <c r="OPT53" s="59"/>
      <c r="OPU53" s="56"/>
      <c r="OPV53" s="54"/>
      <c r="OPW53" s="52"/>
      <c r="OPX53" s="59"/>
      <c r="OPY53" s="56"/>
      <c r="OPZ53" s="54"/>
      <c r="OQA53" s="52"/>
      <c r="OQB53" s="59"/>
      <c r="OQC53" s="56"/>
      <c r="OQD53" s="54"/>
      <c r="OQE53" s="52"/>
      <c r="OQF53" s="59"/>
      <c r="OQG53" s="56"/>
      <c r="OQH53" s="54"/>
      <c r="OQI53" s="52"/>
      <c r="OQJ53" s="59"/>
      <c r="OQK53" s="56"/>
      <c r="OQL53" s="54"/>
      <c r="OQM53" s="52"/>
      <c r="OQN53" s="59"/>
      <c r="OQO53" s="56"/>
      <c r="OQP53" s="54"/>
      <c r="OQQ53" s="52"/>
      <c r="OQR53" s="59"/>
      <c r="OQS53" s="56"/>
      <c r="OQT53" s="54"/>
      <c r="OQU53" s="52"/>
      <c r="OQV53" s="59"/>
      <c r="OQW53" s="56"/>
      <c r="OQX53" s="54"/>
      <c r="OQY53" s="52"/>
      <c r="OQZ53" s="59"/>
      <c r="ORA53" s="56"/>
      <c r="ORB53" s="54"/>
      <c r="ORC53" s="52"/>
      <c r="ORD53" s="59"/>
      <c r="ORE53" s="56"/>
      <c r="ORF53" s="54"/>
      <c r="ORG53" s="52"/>
      <c r="ORH53" s="59"/>
      <c r="ORI53" s="56"/>
      <c r="ORJ53" s="54"/>
      <c r="ORK53" s="52"/>
      <c r="ORL53" s="59"/>
      <c r="ORM53" s="56"/>
      <c r="ORN53" s="54"/>
      <c r="ORO53" s="52"/>
      <c r="ORP53" s="59"/>
      <c r="ORQ53" s="56"/>
      <c r="ORR53" s="54"/>
      <c r="ORS53" s="52"/>
      <c r="ORT53" s="59"/>
      <c r="ORU53" s="56"/>
      <c r="ORV53" s="54"/>
      <c r="ORW53" s="52"/>
      <c r="ORX53" s="59"/>
      <c r="ORY53" s="56"/>
      <c r="ORZ53" s="54"/>
      <c r="OSA53" s="52"/>
      <c r="OSB53" s="59"/>
      <c r="OSC53" s="56"/>
      <c r="OSD53" s="54"/>
      <c r="OSE53" s="52"/>
      <c r="OSF53" s="59"/>
      <c r="OSG53" s="56"/>
      <c r="OSH53" s="54"/>
      <c r="OSI53" s="52"/>
      <c r="OSJ53" s="59"/>
      <c r="OSK53" s="56"/>
      <c r="OSL53" s="54"/>
      <c r="OSM53" s="52"/>
      <c r="OSN53" s="59"/>
      <c r="OSO53" s="56"/>
      <c r="OSP53" s="54"/>
      <c r="OSQ53" s="52"/>
      <c r="OSR53" s="59"/>
      <c r="OSS53" s="56"/>
      <c r="OST53" s="54"/>
      <c r="OSU53" s="52"/>
      <c r="OSV53" s="59"/>
      <c r="OSW53" s="56"/>
      <c r="OSX53" s="54"/>
      <c r="OSY53" s="52"/>
      <c r="OSZ53" s="59"/>
      <c r="OTA53" s="56"/>
      <c r="OTB53" s="54"/>
      <c r="OTC53" s="52"/>
      <c r="OTD53" s="59"/>
      <c r="OTE53" s="56"/>
      <c r="OTF53" s="54"/>
      <c r="OTG53" s="52"/>
      <c r="OTH53" s="59"/>
      <c r="OTI53" s="56"/>
      <c r="OTJ53" s="54"/>
      <c r="OTK53" s="52"/>
      <c r="OTL53" s="59"/>
      <c r="OTM53" s="56"/>
      <c r="OTN53" s="54"/>
      <c r="OTO53" s="52"/>
      <c r="OTP53" s="59"/>
      <c r="OTQ53" s="56"/>
      <c r="OTR53" s="54"/>
      <c r="OTS53" s="52"/>
      <c r="OTT53" s="59"/>
      <c r="OTU53" s="56"/>
      <c r="OTV53" s="54"/>
      <c r="OTW53" s="52"/>
      <c r="OTX53" s="59"/>
      <c r="OTY53" s="56"/>
      <c r="OTZ53" s="54"/>
      <c r="OUA53" s="52"/>
      <c r="OUB53" s="59"/>
      <c r="OUC53" s="56"/>
      <c r="OUD53" s="54"/>
      <c r="OUE53" s="52"/>
      <c r="OUF53" s="59"/>
      <c r="OUG53" s="56"/>
      <c r="OUH53" s="54"/>
      <c r="OUI53" s="52"/>
      <c r="OUJ53" s="59"/>
      <c r="OUK53" s="56"/>
      <c r="OUL53" s="54"/>
      <c r="OUM53" s="52"/>
      <c r="OUN53" s="59"/>
      <c r="OUO53" s="56"/>
      <c r="OUP53" s="54"/>
      <c r="OUQ53" s="52"/>
      <c r="OUR53" s="59"/>
      <c r="OUS53" s="56"/>
      <c r="OUT53" s="54"/>
      <c r="OUU53" s="52"/>
      <c r="OUV53" s="59"/>
      <c r="OUW53" s="56"/>
      <c r="OUX53" s="54"/>
      <c r="OUY53" s="52"/>
      <c r="OUZ53" s="59"/>
      <c r="OVA53" s="56"/>
      <c r="OVB53" s="54"/>
      <c r="OVC53" s="52"/>
      <c r="OVD53" s="59"/>
      <c r="OVE53" s="56"/>
      <c r="OVF53" s="54"/>
      <c r="OVG53" s="52"/>
      <c r="OVH53" s="59"/>
      <c r="OVI53" s="56"/>
      <c r="OVJ53" s="54"/>
      <c r="OVK53" s="52"/>
      <c r="OVL53" s="59"/>
      <c r="OVM53" s="56"/>
      <c r="OVN53" s="54"/>
      <c r="OVO53" s="52"/>
      <c r="OVP53" s="59"/>
      <c r="OVQ53" s="56"/>
      <c r="OVR53" s="54"/>
      <c r="OVS53" s="52"/>
      <c r="OVT53" s="59"/>
      <c r="OVU53" s="56"/>
      <c r="OVV53" s="54"/>
      <c r="OVW53" s="52"/>
      <c r="OVX53" s="59"/>
      <c r="OVY53" s="56"/>
      <c r="OVZ53" s="54"/>
      <c r="OWA53" s="52"/>
      <c r="OWB53" s="59"/>
      <c r="OWC53" s="56"/>
      <c r="OWD53" s="54"/>
      <c r="OWE53" s="52"/>
      <c r="OWF53" s="59"/>
      <c r="OWG53" s="56"/>
      <c r="OWH53" s="54"/>
      <c r="OWI53" s="52"/>
      <c r="OWJ53" s="59"/>
      <c r="OWK53" s="56"/>
      <c r="OWL53" s="54"/>
      <c r="OWM53" s="52"/>
      <c r="OWN53" s="59"/>
      <c r="OWO53" s="56"/>
      <c r="OWP53" s="54"/>
      <c r="OWQ53" s="52"/>
      <c r="OWR53" s="59"/>
      <c r="OWS53" s="56"/>
      <c r="OWT53" s="54"/>
      <c r="OWU53" s="52"/>
      <c r="OWV53" s="59"/>
      <c r="OWW53" s="56"/>
      <c r="OWX53" s="54"/>
      <c r="OWY53" s="52"/>
      <c r="OWZ53" s="59"/>
      <c r="OXA53" s="56"/>
      <c r="OXB53" s="54"/>
      <c r="OXC53" s="52"/>
      <c r="OXD53" s="59"/>
      <c r="OXE53" s="56"/>
      <c r="OXF53" s="54"/>
      <c r="OXG53" s="52"/>
      <c r="OXH53" s="59"/>
      <c r="OXI53" s="56"/>
      <c r="OXJ53" s="54"/>
      <c r="OXK53" s="52"/>
      <c r="OXL53" s="59"/>
      <c r="OXM53" s="56"/>
      <c r="OXN53" s="54"/>
      <c r="OXO53" s="52"/>
      <c r="OXP53" s="59"/>
      <c r="OXQ53" s="56"/>
      <c r="OXR53" s="54"/>
      <c r="OXS53" s="52"/>
      <c r="OXT53" s="59"/>
      <c r="OXU53" s="56"/>
      <c r="OXV53" s="54"/>
      <c r="OXW53" s="52"/>
      <c r="OXX53" s="59"/>
      <c r="OXY53" s="56"/>
      <c r="OXZ53" s="54"/>
      <c r="OYA53" s="52"/>
      <c r="OYB53" s="59"/>
      <c r="OYC53" s="56"/>
      <c r="OYD53" s="54"/>
      <c r="OYE53" s="52"/>
      <c r="OYF53" s="59"/>
      <c r="OYG53" s="56"/>
      <c r="OYH53" s="54"/>
      <c r="OYI53" s="52"/>
      <c r="OYJ53" s="59"/>
      <c r="OYK53" s="56"/>
      <c r="OYL53" s="54"/>
      <c r="OYM53" s="52"/>
      <c r="OYN53" s="59"/>
      <c r="OYO53" s="56"/>
      <c r="OYP53" s="54"/>
      <c r="OYQ53" s="52"/>
      <c r="OYR53" s="59"/>
      <c r="OYS53" s="56"/>
      <c r="OYT53" s="54"/>
      <c r="OYU53" s="52"/>
      <c r="OYV53" s="59"/>
      <c r="OYW53" s="56"/>
      <c r="OYX53" s="54"/>
      <c r="OYY53" s="52"/>
      <c r="OYZ53" s="59"/>
      <c r="OZA53" s="56"/>
      <c r="OZB53" s="54"/>
      <c r="OZC53" s="52"/>
      <c r="OZD53" s="59"/>
      <c r="OZE53" s="56"/>
      <c r="OZF53" s="54"/>
      <c r="OZG53" s="52"/>
      <c r="OZH53" s="59"/>
      <c r="OZI53" s="56"/>
      <c r="OZJ53" s="54"/>
      <c r="OZK53" s="52"/>
      <c r="OZL53" s="59"/>
      <c r="OZM53" s="56"/>
      <c r="OZN53" s="54"/>
      <c r="OZO53" s="52"/>
      <c r="OZP53" s="59"/>
      <c r="OZQ53" s="56"/>
      <c r="OZR53" s="54"/>
      <c r="OZS53" s="52"/>
      <c r="OZT53" s="59"/>
      <c r="OZU53" s="56"/>
      <c r="OZV53" s="54"/>
      <c r="OZW53" s="52"/>
      <c r="OZX53" s="59"/>
      <c r="OZY53" s="56"/>
      <c r="OZZ53" s="54"/>
      <c r="PAA53" s="52"/>
      <c r="PAB53" s="59"/>
      <c r="PAC53" s="56"/>
      <c r="PAD53" s="54"/>
      <c r="PAE53" s="52"/>
      <c r="PAF53" s="59"/>
      <c r="PAG53" s="56"/>
      <c r="PAH53" s="54"/>
      <c r="PAI53" s="52"/>
      <c r="PAJ53" s="59"/>
      <c r="PAK53" s="56"/>
      <c r="PAL53" s="54"/>
      <c r="PAM53" s="52"/>
      <c r="PAN53" s="59"/>
      <c r="PAO53" s="56"/>
      <c r="PAP53" s="54"/>
      <c r="PAQ53" s="52"/>
      <c r="PAR53" s="59"/>
      <c r="PAS53" s="56"/>
      <c r="PAT53" s="54"/>
      <c r="PAU53" s="52"/>
      <c r="PAV53" s="59"/>
      <c r="PAW53" s="56"/>
      <c r="PAX53" s="54"/>
      <c r="PAY53" s="52"/>
      <c r="PAZ53" s="59"/>
      <c r="PBA53" s="56"/>
      <c r="PBB53" s="54"/>
      <c r="PBC53" s="52"/>
      <c r="PBD53" s="59"/>
      <c r="PBE53" s="56"/>
      <c r="PBF53" s="54"/>
      <c r="PBG53" s="52"/>
      <c r="PBH53" s="59"/>
      <c r="PBI53" s="56"/>
      <c r="PBJ53" s="54"/>
      <c r="PBK53" s="52"/>
      <c r="PBL53" s="59"/>
      <c r="PBM53" s="56"/>
      <c r="PBN53" s="54"/>
      <c r="PBO53" s="52"/>
      <c r="PBP53" s="59"/>
      <c r="PBQ53" s="56"/>
      <c r="PBR53" s="54"/>
      <c r="PBS53" s="52"/>
      <c r="PBT53" s="59"/>
      <c r="PBU53" s="56"/>
      <c r="PBV53" s="54"/>
      <c r="PBW53" s="52"/>
      <c r="PBX53" s="59"/>
      <c r="PBY53" s="56"/>
      <c r="PBZ53" s="54"/>
      <c r="PCA53" s="52"/>
      <c r="PCB53" s="59"/>
      <c r="PCC53" s="56"/>
      <c r="PCD53" s="54"/>
      <c r="PCE53" s="52"/>
      <c r="PCF53" s="59"/>
      <c r="PCG53" s="56"/>
      <c r="PCH53" s="54"/>
      <c r="PCI53" s="52"/>
      <c r="PCJ53" s="59"/>
      <c r="PCK53" s="56"/>
      <c r="PCL53" s="54"/>
      <c r="PCM53" s="52"/>
      <c r="PCN53" s="59"/>
      <c r="PCO53" s="56"/>
      <c r="PCP53" s="54"/>
      <c r="PCQ53" s="52"/>
      <c r="PCR53" s="59"/>
      <c r="PCS53" s="56"/>
      <c r="PCT53" s="54"/>
      <c r="PCU53" s="52"/>
      <c r="PCV53" s="59"/>
      <c r="PCW53" s="56"/>
      <c r="PCX53" s="54"/>
      <c r="PCY53" s="52"/>
      <c r="PCZ53" s="59"/>
      <c r="PDA53" s="56"/>
      <c r="PDB53" s="54"/>
      <c r="PDC53" s="52"/>
      <c r="PDD53" s="59"/>
      <c r="PDE53" s="56"/>
      <c r="PDF53" s="54"/>
      <c r="PDG53" s="52"/>
      <c r="PDH53" s="59"/>
      <c r="PDI53" s="56"/>
      <c r="PDJ53" s="54"/>
      <c r="PDK53" s="52"/>
      <c r="PDL53" s="59"/>
      <c r="PDM53" s="56"/>
      <c r="PDN53" s="54"/>
      <c r="PDO53" s="52"/>
      <c r="PDP53" s="59"/>
      <c r="PDQ53" s="56"/>
      <c r="PDR53" s="54"/>
      <c r="PDS53" s="52"/>
      <c r="PDT53" s="59"/>
      <c r="PDU53" s="56"/>
      <c r="PDV53" s="54"/>
      <c r="PDW53" s="52"/>
      <c r="PDX53" s="59"/>
      <c r="PDY53" s="56"/>
      <c r="PDZ53" s="54"/>
      <c r="PEA53" s="52"/>
      <c r="PEB53" s="59"/>
      <c r="PEC53" s="56"/>
      <c r="PED53" s="54"/>
      <c r="PEE53" s="52"/>
      <c r="PEF53" s="59"/>
      <c r="PEG53" s="56"/>
      <c r="PEH53" s="54"/>
      <c r="PEI53" s="52"/>
      <c r="PEJ53" s="59"/>
      <c r="PEK53" s="56"/>
      <c r="PEL53" s="54"/>
      <c r="PEM53" s="52"/>
      <c r="PEN53" s="59"/>
      <c r="PEO53" s="56"/>
      <c r="PEP53" s="54"/>
      <c r="PEQ53" s="52"/>
      <c r="PER53" s="59"/>
      <c r="PES53" s="56"/>
      <c r="PET53" s="54"/>
      <c r="PEU53" s="52"/>
      <c r="PEV53" s="59"/>
      <c r="PEW53" s="56"/>
      <c r="PEX53" s="54"/>
      <c r="PEY53" s="52"/>
      <c r="PEZ53" s="59"/>
      <c r="PFA53" s="56"/>
      <c r="PFB53" s="54"/>
      <c r="PFC53" s="52"/>
      <c r="PFD53" s="59"/>
      <c r="PFE53" s="56"/>
      <c r="PFF53" s="54"/>
      <c r="PFG53" s="52"/>
      <c r="PFH53" s="59"/>
      <c r="PFI53" s="56"/>
      <c r="PFJ53" s="54"/>
      <c r="PFK53" s="52"/>
      <c r="PFL53" s="59"/>
      <c r="PFM53" s="56"/>
      <c r="PFN53" s="54"/>
      <c r="PFO53" s="52"/>
      <c r="PFP53" s="59"/>
      <c r="PFQ53" s="56"/>
      <c r="PFR53" s="54"/>
      <c r="PFS53" s="52"/>
      <c r="PFT53" s="59"/>
      <c r="PFU53" s="56"/>
      <c r="PFV53" s="54"/>
      <c r="PFW53" s="52"/>
      <c r="PFX53" s="59"/>
      <c r="PFY53" s="56"/>
      <c r="PFZ53" s="54"/>
      <c r="PGA53" s="52"/>
      <c r="PGB53" s="59"/>
      <c r="PGC53" s="56"/>
      <c r="PGD53" s="54"/>
      <c r="PGE53" s="52"/>
      <c r="PGF53" s="59"/>
      <c r="PGG53" s="56"/>
      <c r="PGH53" s="54"/>
      <c r="PGI53" s="52"/>
      <c r="PGJ53" s="59"/>
      <c r="PGK53" s="56"/>
      <c r="PGL53" s="54"/>
      <c r="PGM53" s="52"/>
      <c r="PGN53" s="59"/>
      <c r="PGO53" s="56"/>
      <c r="PGP53" s="54"/>
      <c r="PGQ53" s="52"/>
      <c r="PGR53" s="59"/>
      <c r="PGS53" s="56"/>
      <c r="PGT53" s="54"/>
      <c r="PGU53" s="52"/>
      <c r="PGV53" s="59"/>
      <c r="PGW53" s="56"/>
      <c r="PGX53" s="54"/>
      <c r="PGY53" s="52"/>
      <c r="PGZ53" s="59"/>
      <c r="PHA53" s="56"/>
      <c r="PHB53" s="54"/>
      <c r="PHC53" s="52"/>
      <c r="PHD53" s="59"/>
      <c r="PHE53" s="56"/>
      <c r="PHF53" s="54"/>
      <c r="PHG53" s="52"/>
      <c r="PHH53" s="59"/>
      <c r="PHI53" s="56"/>
      <c r="PHJ53" s="54"/>
      <c r="PHK53" s="52"/>
      <c r="PHL53" s="59"/>
      <c r="PHM53" s="56"/>
      <c r="PHN53" s="54"/>
      <c r="PHO53" s="52"/>
      <c r="PHP53" s="59"/>
      <c r="PHQ53" s="56"/>
      <c r="PHR53" s="54"/>
      <c r="PHS53" s="52"/>
      <c r="PHT53" s="59"/>
      <c r="PHU53" s="56"/>
      <c r="PHV53" s="54"/>
      <c r="PHW53" s="52"/>
      <c r="PHX53" s="59"/>
      <c r="PHY53" s="56"/>
      <c r="PHZ53" s="54"/>
      <c r="PIA53" s="52"/>
      <c r="PIB53" s="59"/>
      <c r="PIC53" s="56"/>
      <c r="PID53" s="54"/>
      <c r="PIE53" s="52"/>
      <c r="PIF53" s="59"/>
      <c r="PIG53" s="56"/>
      <c r="PIH53" s="54"/>
      <c r="PII53" s="52"/>
      <c r="PIJ53" s="59"/>
      <c r="PIK53" s="56"/>
      <c r="PIL53" s="54"/>
      <c r="PIM53" s="52"/>
      <c r="PIN53" s="59"/>
      <c r="PIO53" s="56"/>
      <c r="PIP53" s="54"/>
      <c r="PIQ53" s="52"/>
      <c r="PIR53" s="59"/>
      <c r="PIS53" s="56"/>
      <c r="PIT53" s="54"/>
      <c r="PIU53" s="52"/>
      <c r="PIV53" s="59"/>
      <c r="PIW53" s="56"/>
      <c r="PIX53" s="54"/>
      <c r="PIY53" s="52"/>
      <c r="PIZ53" s="59"/>
      <c r="PJA53" s="56"/>
      <c r="PJB53" s="54"/>
      <c r="PJC53" s="52"/>
      <c r="PJD53" s="59"/>
      <c r="PJE53" s="56"/>
      <c r="PJF53" s="54"/>
      <c r="PJG53" s="52"/>
      <c r="PJH53" s="59"/>
      <c r="PJI53" s="56"/>
      <c r="PJJ53" s="54"/>
      <c r="PJK53" s="52"/>
      <c r="PJL53" s="59"/>
      <c r="PJM53" s="56"/>
      <c r="PJN53" s="54"/>
      <c r="PJO53" s="52"/>
      <c r="PJP53" s="59"/>
      <c r="PJQ53" s="56"/>
      <c r="PJR53" s="54"/>
      <c r="PJS53" s="52"/>
      <c r="PJT53" s="59"/>
      <c r="PJU53" s="56"/>
      <c r="PJV53" s="54"/>
      <c r="PJW53" s="52"/>
      <c r="PJX53" s="59"/>
      <c r="PJY53" s="56"/>
      <c r="PJZ53" s="54"/>
      <c r="PKA53" s="52"/>
      <c r="PKB53" s="59"/>
      <c r="PKC53" s="56"/>
      <c r="PKD53" s="54"/>
      <c r="PKE53" s="52"/>
      <c r="PKF53" s="59"/>
      <c r="PKG53" s="56"/>
      <c r="PKH53" s="54"/>
      <c r="PKI53" s="52"/>
      <c r="PKJ53" s="59"/>
      <c r="PKK53" s="56"/>
      <c r="PKL53" s="54"/>
      <c r="PKM53" s="52"/>
      <c r="PKN53" s="59"/>
      <c r="PKO53" s="56"/>
      <c r="PKP53" s="54"/>
      <c r="PKQ53" s="52"/>
      <c r="PKR53" s="59"/>
      <c r="PKS53" s="56"/>
      <c r="PKT53" s="54"/>
      <c r="PKU53" s="52"/>
      <c r="PKV53" s="59"/>
      <c r="PKW53" s="56"/>
      <c r="PKX53" s="54"/>
      <c r="PKY53" s="52"/>
      <c r="PKZ53" s="59"/>
      <c r="PLA53" s="56"/>
      <c r="PLB53" s="54"/>
      <c r="PLC53" s="52"/>
      <c r="PLD53" s="59"/>
      <c r="PLE53" s="56"/>
      <c r="PLF53" s="54"/>
      <c r="PLG53" s="52"/>
      <c r="PLH53" s="59"/>
      <c r="PLI53" s="56"/>
      <c r="PLJ53" s="54"/>
      <c r="PLK53" s="52"/>
      <c r="PLL53" s="59"/>
      <c r="PLM53" s="56"/>
      <c r="PLN53" s="54"/>
      <c r="PLO53" s="52"/>
      <c r="PLP53" s="59"/>
      <c r="PLQ53" s="56"/>
      <c r="PLR53" s="54"/>
      <c r="PLS53" s="52"/>
      <c r="PLT53" s="59"/>
      <c r="PLU53" s="56"/>
      <c r="PLV53" s="54"/>
      <c r="PLW53" s="52"/>
      <c r="PLX53" s="59"/>
      <c r="PLY53" s="56"/>
      <c r="PLZ53" s="54"/>
      <c r="PMA53" s="52"/>
      <c r="PMB53" s="59"/>
      <c r="PMC53" s="56"/>
      <c r="PMD53" s="54"/>
      <c r="PME53" s="52"/>
      <c r="PMF53" s="59"/>
      <c r="PMG53" s="56"/>
      <c r="PMH53" s="54"/>
      <c r="PMI53" s="52"/>
      <c r="PMJ53" s="59"/>
      <c r="PMK53" s="56"/>
      <c r="PML53" s="54"/>
      <c r="PMM53" s="52"/>
      <c r="PMN53" s="59"/>
      <c r="PMO53" s="56"/>
      <c r="PMP53" s="54"/>
      <c r="PMQ53" s="52"/>
      <c r="PMR53" s="59"/>
      <c r="PMS53" s="56"/>
      <c r="PMT53" s="54"/>
      <c r="PMU53" s="52"/>
      <c r="PMV53" s="59"/>
      <c r="PMW53" s="56"/>
      <c r="PMX53" s="54"/>
      <c r="PMY53" s="52"/>
      <c r="PMZ53" s="59"/>
      <c r="PNA53" s="56"/>
      <c r="PNB53" s="54"/>
      <c r="PNC53" s="52"/>
      <c r="PND53" s="59"/>
      <c r="PNE53" s="56"/>
      <c r="PNF53" s="54"/>
      <c r="PNG53" s="52"/>
      <c r="PNH53" s="59"/>
      <c r="PNI53" s="56"/>
      <c r="PNJ53" s="54"/>
      <c r="PNK53" s="52"/>
      <c r="PNL53" s="59"/>
      <c r="PNM53" s="56"/>
      <c r="PNN53" s="54"/>
      <c r="PNO53" s="52"/>
      <c r="PNP53" s="59"/>
      <c r="PNQ53" s="56"/>
      <c r="PNR53" s="54"/>
      <c r="PNS53" s="52"/>
      <c r="PNT53" s="59"/>
      <c r="PNU53" s="56"/>
      <c r="PNV53" s="54"/>
      <c r="PNW53" s="52"/>
      <c r="PNX53" s="59"/>
      <c r="PNY53" s="56"/>
      <c r="PNZ53" s="54"/>
      <c r="POA53" s="52"/>
      <c r="POB53" s="59"/>
      <c r="POC53" s="56"/>
      <c r="POD53" s="54"/>
      <c r="POE53" s="52"/>
      <c r="POF53" s="59"/>
      <c r="POG53" s="56"/>
      <c r="POH53" s="54"/>
      <c r="POI53" s="52"/>
      <c r="POJ53" s="59"/>
      <c r="POK53" s="56"/>
      <c r="POL53" s="54"/>
      <c r="POM53" s="52"/>
      <c r="PON53" s="59"/>
      <c r="POO53" s="56"/>
      <c r="POP53" s="54"/>
      <c r="POQ53" s="52"/>
      <c r="POR53" s="59"/>
      <c r="POS53" s="56"/>
      <c r="POT53" s="54"/>
      <c r="POU53" s="52"/>
      <c r="POV53" s="59"/>
      <c r="POW53" s="56"/>
      <c r="POX53" s="54"/>
      <c r="POY53" s="52"/>
      <c r="POZ53" s="59"/>
      <c r="PPA53" s="56"/>
      <c r="PPB53" s="54"/>
      <c r="PPC53" s="52"/>
      <c r="PPD53" s="59"/>
      <c r="PPE53" s="56"/>
      <c r="PPF53" s="54"/>
      <c r="PPG53" s="52"/>
      <c r="PPH53" s="59"/>
      <c r="PPI53" s="56"/>
      <c r="PPJ53" s="54"/>
      <c r="PPK53" s="52"/>
      <c r="PPL53" s="59"/>
      <c r="PPM53" s="56"/>
      <c r="PPN53" s="54"/>
      <c r="PPO53" s="52"/>
      <c r="PPP53" s="59"/>
      <c r="PPQ53" s="56"/>
      <c r="PPR53" s="54"/>
      <c r="PPS53" s="52"/>
      <c r="PPT53" s="59"/>
      <c r="PPU53" s="56"/>
      <c r="PPV53" s="54"/>
      <c r="PPW53" s="52"/>
      <c r="PPX53" s="59"/>
      <c r="PPY53" s="56"/>
      <c r="PPZ53" s="54"/>
      <c r="PQA53" s="52"/>
      <c r="PQB53" s="59"/>
      <c r="PQC53" s="56"/>
      <c r="PQD53" s="54"/>
      <c r="PQE53" s="52"/>
      <c r="PQF53" s="59"/>
      <c r="PQG53" s="56"/>
      <c r="PQH53" s="54"/>
      <c r="PQI53" s="52"/>
      <c r="PQJ53" s="59"/>
      <c r="PQK53" s="56"/>
      <c r="PQL53" s="54"/>
      <c r="PQM53" s="52"/>
      <c r="PQN53" s="59"/>
      <c r="PQO53" s="56"/>
      <c r="PQP53" s="54"/>
      <c r="PQQ53" s="52"/>
      <c r="PQR53" s="59"/>
      <c r="PQS53" s="56"/>
      <c r="PQT53" s="54"/>
      <c r="PQU53" s="52"/>
      <c r="PQV53" s="59"/>
      <c r="PQW53" s="56"/>
      <c r="PQX53" s="54"/>
      <c r="PQY53" s="52"/>
      <c r="PQZ53" s="59"/>
      <c r="PRA53" s="56"/>
      <c r="PRB53" s="54"/>
      <c r="PRC53" s="52"/>
      <c r="PRD53" s="59"/>
      <c r="PRE53" s="56"/>
      <c r="PRF53" s="54"/>
      <c r="PRG53" s="52"/>
      <c r="PRH53" s="59"/>
      <c r="PRI53" s="56"/>
      <c r="PRJ53" s="54"/>
      <c r="PRK53" s="52"/>
      <c r="PRL53" s="59"/>
      <c r="PRM53" s="56"/>
      <c r="PRN53" s="54"/>
      <c r="PRO53" s="52"/>
      <c r="PRP53" s="59"/>
      <c r="PRQ53" s="56"/>
      <c r="PRR53" s="54"/>
      <c r="PRS53" s="52"/>
      <c r="PRT53" s="59"/>
      <c r="PRU53" s="56"/>
      <c r="PRV53" s="54"/>
      <c r="PRW53" s="52"/>
      <c r="PRX53" s="59"/>
      <c r="PRY53" s="56"/>
      <c r="PRZ53" s="54"/>
      <c r="PSA53" s="52"/>
      <c r="PSB53" s="59"/>
      <c r="PSC53" s="56"/>
      <c r="PSD53" s="54"/>
      <c r="PSE53" s="52"/>
      <c r="PSF53" s="59"/>
      <c r="PSG53" s="56"/>
      <c r="PSH53" s="54"/>
      <c r="PSI53" s="52"/>
      <c r="PSJ53" s="59"/>
      <c r="PSK53" s="56"/>
      <c r="PSL53" s="54"/>
      <c r="PSM53" s="52"/>
      <c r="PSN53" s="59"/>
      <c r="PSO53" s="56"/>
      <c r="PSP53" s="54"/>
      <c r="PSQ53" s="52"/>
      <c r="PSR53" s="59"/>
      <c r="PSS53" s="56"/>
      <c r="PST53" s="54"/>
      <c r="PSU53" s="52"/>
      <c r="PSV53" s="59"/>
      <c r="PSW53" s="56"/>
      <c r="PSX53" s="54"/>
      <c r="PSY53" s="52"/>
      <c r="PSZ53" s="59"/>
      <c r="PTA53" s="56"/>
      <c r="PTB53" s="54"/>
      <c r="PTC53" s="52"/>
      <c r="PTD53" s="59"/>
      <c r="PTE53" s="56"/>
      <c r="PTF53" s="54"/>
      <c r="PTG53" s="52"/>
      <c r="PTH53" s="59"/>
      <c r="PTI53" s="56"/>
      <c r="PTJ53" s="54"/>
      <c r="PTK53" s="52"/>
      <c r="PTL53" s="59"/>
      <c r="PTM53" s="56"/>
      <c r="PTN53" s="54"/>
      <c r="PTO53" s="52"/>
      <c r="PTP53" s="59"/>
      <c r="PTQ53" s="56"/>
      <c r="PTR53" s="54"/>
      <c r="PTS53" s="52"/>
      <c r="PTT53" s="59"/>
      <c r="PTU53" s="56"/>
      <c r="PTV53" s="54"/>
      <c r="PTW53" s="52"/>
      <c r="PTX53" s="59"/>
      <c r="PTY53" s="56"/>
      <c r="PTZ53" s="54"/>
      <c r="PUA53" s="52"/>
      <c r="PUB53" s="59"/>
      <c r="PUC53" s="56"/>
      <c r="PUD53" s="54"/>
      <c r="PUE53" s="52"/>
      <c r="PUF53" s="59"/>
      <c r="PUG53" s="56"/>
      <c r="PUH53" s="54"/>
      <c r="PUI53" s="52"/>
      <c r="PUJ53" s="59"/>
      <c r="PUK53" s="56"/>
      <c r="PUL53" s="54"/>
      <c r="PUM53" s="52"/>
      <c r="PUN53" s="59"/>
      <c r="PUO53" s="56"/>
      <c r="PUP53" s="54"/>
      <c r="PUQ53" s="52"/>
      <c r="PUR53" s="59"/>
      <c r="PUS53" s="56"/>
      <c r="PUT53" s="54"/>
      <c r="PUU53" s="52"/>
      <c r="PUV53" s="59"/>
      <c r="PUW53" s="56"/>
      <c r="PUX53" s="54"/>
      <c r="PUY53" s="52"/>
      <c r="PUZ53" s="59"/>
      <c r="PVA53" s="56"/>
      <c r="PVB53" s="54"/>
      <c r="PVC53" s="52"/>
      <c r="PVD53" s="59"/>
      <c r="PVE53" s="56"/>
      <c r="PVF53" s="54"/>
      <c r="PVG53" s="52"/>
      <c r="PVH53" s="59"/>
      <c r="PVI53" s="56"/>
      <c r="PVJ53" s="54"/>
      <c r="PVK53" s="52"/>
      <c r="PVL53" s="59"/>
      <c r="PVM53" s="56"/>
      <c r="PVN53" s="54"/>
      <c r="PVO53" s="52"/>
      <c r="PVP53" s="59"/>
      <c r="PVQ53" s="56"/>
      <c r="PVR53" s="54"/>
      <c r="PVS53" s="52"/>
      <c r="PVT53" s="59"/>
      <c r="PVU53" s="56"/>
      <c r="PVV53" s="54"/>
      <c r="PVW53" s="52"/>
      <c r="PVX53" s="59"/>
      <c r="PVY53" s="56"/>
      <c r="PVZ53" s="54"/>
      <c r="PWA53" s="52"/>
      <c r="PWB53" s="59"/>
      <c r="PWC53" s="56"/>
      <c r="PWD53" s="54"/>
      <c r="PWE53" s="52"/>
      <c r="PWF53" s="59"/>
      <c r="PWG53" s="56"/>
      <c r="PWH53" s="54"/>
      <c r="PWI53" s="52"/>
      <c r="PWJ53" s="59"/>
      <c r="PWK53" s="56"/>
      <c r="PWL53" s="54"/>
      <c r="PWM53" s="52"/>
      <c r="PWN53" s="59"/>
      <c r="PWO53" s="56"/>
      <c r="PWP53" s="54"/>
      <c r="PWQ53" s="52"/>
      <c r="PWR53" s="59"/>
      <c r="PWS53" s="56"/>
      <c r="PWT53" s="54"/>
      <c r="PWU53" s="52"/>
      <c r="PWV53" s="59"/>
      <c r="PWW53" s="56"/>
      <c r="PWX53" s="54"/>
      <c r="PWY53" s="52"/>
      <c r="PWZ53" s="59"/>
      <c r="PXA53" s="56"/>
      <c r="PXB53" s="54"/>
      <c r="PXC53" s="52"/>
      <c r="PXD53" s="59"/>
      <c r="PXE53" s="56"/>
      <c r="PXF53" s="54"/>
      <c r="PXG53" s="52"/>
      <c r="PXH53" s="59"/>
      <c r="PXI53" s="56"/>
      <c r="PXJ53" s="54"/>
      <c r="PXK53" s="52"/>
      <c r="PXL53" s="59"/>
      <c r="PXM53" s="56"/>
      <c r="PXN53" s="54"/>
      <c r="PXO53" s="52"/>
      <c r="PXP53" s="59"/>
      <c r="PXQ53" s="56"/>
      <c r="PXR53" s="54"/>
      <c r="PXS53" s="52"/>
      <c r="PXT53" s="59"/>
      <c r="PXU53" s="56"/>
      <c r="PXV53" s="54"/>
      <c r="PXW53" s="52"/>
      <c r="PXX53" s="59"/>
      <c r="PXY53" s="56"/>
      <c r="PXZ53" s="54"/>
      <c r="PYA53" s="52"/>
      <c r="PYB53" s="59"/>
      <c r="PYC53" s="56"/>
      <c r="PYD53" s="54"/>
      <c r="PYE53" s="52"/>
      <c r="PYF53" s="59"/>
      <c r="PYG53" s="56"/>
      <c r="PYH53" s="54"/>
      <c r="PYI53" s="52"/>
      <c r="PYJ53" s="59"/>
      <c r="PYK53" s="56"/>
      <c r="PYL53" s="54"/>
      <c r="PYM53" s="52"/>
      <c r="PYN53" s="59"/>
      <c r="PYO53" s="56"/>
      <c r="PYP53" s="54"/>
      <c r="PYQ53" s="52"/>
      <c r="PYR53" s="59"/>
      <c r="PYS53" s="56"/>
      <c r="PYT53" s="54"/>
      <c r="PYU53" s="52"/>
      <c r="PYV53" s="59"/>
      <c r="PYW53" s="56"/>
      <c r="PYX53" s="54"/>
      <c r="PYY53" s="52"/>
      <c r="PYZ53" s="59"/>
      <c r="PZA53" s="56"/>
      <c r="PZB53" s="54"/>
      <c r="PZC53" s="52"/>
      <c r="PZD53" s="59"/>
      <c r="PZE53" s="56"/>
      <c r="PZF53" s="54"/>
      <c r="PZG53" s="52"/>
      <c r="PZH53" s="59"/>
      <c r="PZI53" s="56"/>
      <c r="PZJ53" s="54"/>
      <c r="PZK53" s="52"/>
      <c r="PZL53" s="59"/>
      <c r="PZM53" s="56"/>
      <c r="PZN53" s="54"/>
      <c r="PZO53" s="52"/>
      <c r="PZP53" s="59"/>
      <c r="PZQ53" s="56"/>
      <c r="PZR53" s="54"/>
      <c r="PZS53" s="52"/>
      <c r="PZT53" s="59"/>
      <c r="PZU53" s="56"/>
      <c r="PZV53" s="54"/>
      <c r="PZW53" s="52"/>
      <c r="PZX53" s="59"/>
      <c r="PZY53" s="56"/>
      <c r="PZZ53" s="54"/>
      <c r="QAA53" s="52"/>
      <c r="QAB53" s="59"/>
      <c r="QAC53" s="56"/>
      <c r="QAD53" s="54"/>
      <c r="QAE53" s="52"/>
      <c r="QAF53" s="59"/>
      <c r="QAG53" s="56"/>
      <c r="QAH53" s="54"/>
      <c r="QAI53" s="52"/>
      <c r="QAJ53" s="59"/>
      <c r="QAK53" s="56"/>
      <c r="QAL53" s="54"/>
      <c r="QAM53" s="52"/>
      <c r="QAN53" s="59"/>
      <c r="QAO53" s="56"/>
      <c r="QAP53" s="54"/>
      <c r="QAQ53" s="52"/>
      <c r="QAR53" s="59"/>
      <c r="QAS53" s="56"/>
      <c r="QAT53" s="54"/>
      <c r="QAU53" s="52"/>
      <c r="QAV53" s="59"/>
      <c r="QAW53" s="56"/>
      <c r="QAX53" s="54"/>
      <c r="QAY53" s="52"/>
      <c r="QAZ53" s="59"/>
      <c r="QBA53" s="56"/>
      <c r="QBB53" s="54"/>
      <c r="QBC53" s="52"/>
      <c r="QBD53" s="59"/>
      <c r="QBE53" s="56"/>
      <c r="QBF53" s="54"/>
      <c r="QBG53" s="52"/>
      <c r="QBH53" s="59"/>
      <c r="QBI53" s="56"/>
      <c r="QBJ53" s="54"/>
      <c r="QBK53" s="52"/>
      <c r="QBL53" s="59"/>
      <c r="QBM53" s="56"/>
      <c r="QBN53" s="54"/>
      <c r="QBO53" s="52"/>
      <c r="QBP53" s="59"/>
      <c r="QBQ53" s="56"/>
      <c r="QBR53" s="54"/>
      <c r="QBS53" s="52"/>
      <c r="QBT53" s="59"/>
      <c r="QBU53" s="56"/>
      <c r="QBV53" s="54"/>
      <c r="QBW53" s="52"/>
      <c r="QBX53" s="59"/>
      <c r="QBY53" s="56"/>
      <c r="QBZ53" s="54"/>
      <c r="QCA53" s="52"/>
      <c r="QCB53" s="59"/>
      <c r="QCC53" s="56"/>
      <c r="QCD53" s="54"/>
      <c r="QCE53" s="52"/>
      <c r="QCF53" s="59"/>
      <c r="QCG53" s="56"/>
      <c r="QCH53" s="54"/>
      <c r="QCI53" s="52"/>
      <c r="QCJ53" s="59"/>
      <c r="QCK53" s="56"/>
      <c r="QCL53" s="54"/>
      <c r="QCM53" s="52"/>
      <c r="QCN53" s="59"/>
      <c r="QCO53" s="56"/>
      <c r="QCP53" s="54"/>
      <c r="QCQ53" s="52"/>
      <c r="QCR53" s="59"/>
      <c r="QCS53" s="56"/>
      <c r="QCT53" s="54"/>
      <c r="QCU53" s="52"/>
      <c r="QCV53" s="59"/>
      <c r="QCW53" s="56"/>
      <c r="QCX53" s="54"/>
      <c r="QCY53" s="52"/>
      <c r="QCZ53" s="59"/>
      <c r="QDA53" s="56"/>
      <c r="QDB53" s="54"/>
      <c r="QDC53" s="52"/>
      <c r="QDD53" s="59"/>
      <c r="QDE53" s="56"/>
      <c r="QDF53" s="54"/>
      <c r="QDG53" s="52"/>
      <c r="QDH53" s="59"/>
      <c r="QDI53" s="56"/>
      <c r="QDJ53" s="54"/>
      <c r="QDK53" s="52"/>
      <c r="QDL53" s="59"/>
      <c r="QDM53" s="56"/>
      <c r="QDN53" s="54"/>
      <c r="QDO53" s="52"/>
      <c r="QDP53" s="59"/>
      <c r="QDQ53" s="56"/>
      <c r="QDR53" s="54"/>
      <c r="QDS53" s="52"/>
      <c r="QDT53" s="59"/>
      <c r="QDU53" s="56"/>
      <c r="QDV53" s="54"/>
      <c r="QDW53" s="52"/>
      <c r="QDX53" s="59"/>
      <c r="QDY53" s="56"/>
      <c r="QDZ53" s="54"/>
      <c r="QEA53" s="52"/>
      <c r="QEB53" s="59"/>
      <c r="QEC53" s="56"/>
      <c r="QED53" s="54"/>
      <c r="QEE53" s="52"/>
      <c r="QEF53" s="59"/>
      <c r="QEG53" s="56"/>
      <c r="QEH53" s="54"/>
      <c r="QEI53" s="52"/>
      <c r="QEJ53" s="59"/>
      <c r="QEK53" s="56"/>
      <c r="QEL53" s="54"/>
      <c r="QEM53" s="52"/>
      <c r="QEN53" s="59"/>
      <c r="QEO53" s="56"/>
      <c r="QEP53" s="54"/>
      <c r="QEQ53" s="52"/>
      <c r="QER53" s="59"/>
      <c r="QES53" s="56"/>
      <c r="QET53" s="54"/>
      <c r="QEU53" s="52"/>
      <c r="QEV53" s="59"/>
      <c r="QEW53" s="56"/>
      <c r="QEX53" s="54"/>
      <c r="QEY53" s="52"/>
      <c r="QEZ53" s="59"/>
      <c r="QFA53" s="56"/>
      <c r="QFB53" s="54"/>
      <c r="QFC53" s="52"/>
      <c r="QFD53" s="59"/>
      <c r="QFE53" s="56"/>
      <c r="QFF53" s="54"/>
      <c r="QFG53" s="52"/>
      <c r="QFH53" s="59"/>
      <c r="QFI53" s="56"/>
      <c r="QFJ53" s="54"/>
      <c r="QFK53" s="52"/>
      <c r="QFL53" s="59"/>
      <c r="QFM53" s="56"/>
      <c r="QFN53" s="54"/>
      <c r="QFO53" s="52"/>
      <c r="QFP53" s="59"/>
      <c r="QFQ53" s="56"/>
      <c r="QFR53" s="54"/>
      <c r="QFS53" s="52"/>
      <c r="QFT53" s="59"/>
      <c r="QFU53" s="56"/>
      <c r="QFV53" s="54"/>
      <c r="QFW53" s="52"/>
      <c r="QFX53" s="59"/>
      <c r="QFY53" s="56"/>
      <c r="QFZ53" s="54"/>
      <c r="QGA53" s="52"/>
      <c r="QGB53" s="59"/>
      <c r="QGC53" s="56"/>
      <c r="QGD53" s="54"/>
      <c r="QGE53" s="52"/>
      <c r="QGF53" s="59"/>
      <c r="QGG53" s="56"/>
      <c r="QGH53" s="54"/>
      <c r="QGI53" s="52"/>
      <c r="QGJ53" s="59"/>
      <c r="QGK53" s="56"/>
      <c r="QGL53" s="54"/>
      <c r="QGM53" s="52"/>
      <c r="QGN53" s="59"/>
      <c r="QGO53" s="56"/>
      <c r="QGP53" s="54"/>
      <c r="QGQ53" s="52"/>
      <c r="QGR53" s="59"/>
      <c r="QGS53" s="56"/>
      <c r="QGT53" s="54"/>
      <c r="QGU53" s="52"/>
      <c r="QGV53" s="59"/>
      <c r="QGW53" s="56"/>
      <c r="QGX53" s="54"/>
      <c r="QGY53" s="52"/>
      <c r="QGZ53" s="59"/>
      <c r="QHA53" s="56"/>
      <c r="QHB53" s="54"/>
      <c r="QHC53" s="52"/>
      <c r="QHD53" s="59"/>
      <c r="QHE53" s="56"/>
      <c r="QHF53" s="54"/>
      <c r="QHG53" s="52"/>
      <c r="QHH53" s="59"/>
      <c r="QHI53" s="56"/>
      <c r="QHJ53" s="54"/>
      <c r="QHK53" s="52"/>
      <c r="QHL53" s="59"/>
      <c r="QHM53" s="56"/>
      <c r="QHN53" s="54"/>
      <c r="QHO53" s="52"/>
      <c r="QHP53" s="59"/>
      <c r="QHQ53" s="56"/>
      <c r="QHR53" s="54"/>
      <c r="QHS53" s="52"/>
      <c r="QHT53" s="59"/>
      <c r="QHU53" s="56"/>
      <c r="QHV53" s="54"/>
      <c r="QHW53" s="52"/>
      <c r="QHX53" s="59"/>
      <c r="QHY53" s="56"/>
      <c r="QHZ53" s="54"/>
      <c r="QIA53" s="52"/>
      <c r="QIB53" s="59"/>
      <c r="QIC53" s="56"/>
      <c r="QID53" s="54"/>
      <c r="QIE53" s="52"/>
      <c r="QIF53" s="59"/>
      <c r="QIG53" s="56"/>
      <c r="QIH53" s="54"/>
      <c r="QII53" s="52"/>
      <c r="QIJ53" s="59"/>
      <c r="QIK53" s="56"/>
      <c r="QIL53" s="54"/>
      <c r="QIM53" s="52"/>
      <c r="QIN53" s="59"/>
      <c r="QIO53" s="56"/>
      <c r="QIP53" s="54"/>
      <c r="QIQ53" s="52"/>
      <c r="QIR53" s="59"/>
      <c r="QIS53" s="56"/>
      <c r="QIT53" s="54"/>
      <c r="QIU53" s="52"/>
      <c r="QIV53" s="59"/>
      <c r="QIW53" s="56"/>
      <c r="QIX53" s="54"/>
      <c r="QIY53" s="52"/>
      <c r="QIZ53" s="59"/>
      <c r="QJA53" s="56"/>
      <c r="QJB53" s="54"/>
      <c r="QJC53" s="52"/>
      <c r="QJD53" s="59"/>
      <c r="QJE53" s="56"/>
      <c r="QJF53" s="54"/>
      <c r="QJG53" s="52"/>
      <c r="QJH53" s="59"/>
      <c r="QJI53" s="56"/>
      <c r="QJJ53" s="54"/>
      <c r="QJK53" s="52"/>
      <c r="QJL53" s="59"/>
      <c r="QJM53" s="56"/>
      <c r="QJN53" s="54"/>
      <c r="QJO53" s="52"/>
      <c r="QJP53" s="59"/>
      <c r="QJQ53" s="56"/>
      <c r="QJR53" s="54"/>
      <c r="QJS53" s="52"/>
      <c r="QJT53" s="59"/>
      <c r="QJU53" s="56"/>
      <c r="QJV53" s="54"/>
      <c r="QJW53" s="52"/>
      <c r="QJX53" s="59"/>
      <c r="QJY53" s="56"/>
      <c r="QJZ53" s="54"/>
      <c r="QKA53" s="52"/>
      <c r="QKB53" s="59"/>
      <c r="QKC53" s="56"/>
      <c r="QKD53" s="54"/>
      <c r="QKE53" s="52"/>
      <c r="QKF53" s="59"/>
      <c r="QKG53" s="56"/>
      <c r="QKH53" s="54"/>
      <c r="QKI53" s="52"/>
      <c r="QKJ53" s="59"/>
      <c r="QKK53" s="56"/>
      <c r="QKL53" s="54"/>
      <c r="QKM53" s="52"/>
      <c r="QKN53" s="59"/>
      <c r="QKO53" s="56"/>
      <c r="QKP53" s="54"/>
      <c r="QKQ53" s="52"/>
      <c r="QKR53" s="59"/>
      <c r="QKS53" s="56"/>
      <c r="QKT53" s="54"/>
      <c r="QKU53" s="52"/>
      <c r="QKV53" s="59"/>
      <c r="QKW53" s="56"/>
      <c r="QKX53" s="54"/>
      <c r="QKY53" s="52"/>
      <c r="QKZ53" s="59"/>
      <c r="QLA53" s="56"/>
      <c r="QLB53" s="54"/>
      <c r="QLC53" s="52"/>
      <c r="QLD53" s="59"/>
      <c r="QLE53" s="56"/>
      <c r="QLF53" s="54"/>
      <c r="QLG53" s="52"/>
      <c r="QLH53" s="59"/>
      <c r="QLI53" s="56"/>
      <c r="QLJ53" s="54"/>
      <c r="QLK53" s="52"/>
      <c r="QLL53" s="59"/>
      <c r="QLM53" s="56"/>
      <c r="QLN53" s="54"/>
      <c r="QLO53" s="52"/>
      <c r="QLP53" s="59"/>
      <c r="QLQ53" s="56"/>
      <c r="QLR53" s="54"/>
      <c r="QLS53" s="52"/>
      <c r="QLT53" s="59"/>
      <c r="QLU53" s="56"/>
      <c r="QLV53" s="54"/>
      <c r="QLW53" s="52"/>
      <c r="QLX53" s="59"/>
      <c r="QLY53" s="56"/>
      <c r="QLZ53" s="54"/>
      <c r="QMA53" s="52"/>
      <c r="QMB53" s="59"/>
      <c r="QMC53" s="56"/>
      <c r="QMD53" s="54"/>
      <c r="QME53" s="52"/>
      <c r="QMF53" s="59"/>
      <c r="QMG53" s="56"/>
      <c r="QMH53" s="54"/>
      <c r="QMI53" s="52"/>
      <c r="QMJ53" s="59"/>
      <c r="QMK53" s="56"/>
      <c r="QML53" s="54"/>
      <c r="QMM53" s="52"/>
      <c r="QMN53" s="59"/>
      <c r="QMO53" s="56"/>
      <c r="QMP53" s="54"/>
      <c r="QMQ53" s="52"/>
      <c r="QMR53" s="59"/>
      <c r="QMS53" s="56"/>
      <c r="QMT53" s="54"/>
      <c r="QMU53" s="52"/>
      <c r="QMV53" s="59"/>
      <c r="QMW53" s="56"/>
      <c r="QMX53" s="54"/>
      <c r="QMY53" s="52"/>
      <c r="QMZ53" s="59"/>
      <c r="QNA53" s="56"/>
      <c r="QNB53" s="54"/>
      <c r="QNC53" s="52"/>
      <c r="QND53" s="59"/>
      <c r="QNE53" s="56"/>
      <c r="QNF53" s="54"/>
      <c r="QNG53" s="52"/>
      <c r="QNH53" s="59"/>
      <c r="QNI53" s="56"/>
      <c r="QNJ53" s="54"/>
      <c r="QNK53" s="52"/>
      <c r="QNL53" s="59"/>
      <c r="QNM53" s="56"/>
      <c r="QNN53" s="54"/>
      <c r="QNO53" s="52"/>
      <c r="QNP53" s="59"/>
      <c r="QNQ53" s="56"/>
      <c r="QNR53" s="54"/>
      <c r="QNS53" s="52"/>
      <c r="QNT53" s="59"/>
      <c r="QNU53" s="56"/>
      <c r="QNV53" s="54"/>
      <c r="QNW53" s="52"/>
      <c r="QNX53" s="59"/>
      <c r="QNY53" s="56"/>
      <c r="QNZ53" s="54"/>
      <c r="QOA53" s="52"/>
      <c r="QOB53" s="59"/>
      <c r="QOC53" s="56"/>
      <c r="QOD53" s="54"/>
      <c r="QOE53" s="52"/>
      <c r="QOF53" s="59"/>
      <c r="QOG53" s="56"/>
      <c r="QOH53" s="54"/>
      <c r="QOI53" s="52"/>
      <c r="QOJ53" s="59"/>
      <c r="QOK53" s="56"/>
      <c r="QOL53" s="54"/>
      <c r="QOM53" s="52"/>
      <c r="QON53" s="59"/>
      <c r="QOO53" s="56"/>
      <c r="QOP53" s="54"/>
      <c r="QOQ53" s="52"/>
      <c r="QOR53" s="59"/>
      <c r="QOS53" s="56"/>
      <c r="QOT53" s="54"/>
      <c r="QOU53" s="52"/>
      <c r="QOV53" s="59"/>
      <c r="QOW53" s="56"/>
      <c r="QOX53" s="54"/>
      <c r="QOY53" s="52"/>
      <c r="QOZ53" s="59"/>
      <c r="QPA53" s="56"/>
      <c r="QPB53" s="54"/>
      <c r="QPC53" s="52"/>
      <c r="QPD53" s="59"/>
      <c r="QPE53" s="56"/>
      <c r="QPF53" s="54"/>
      <c r="QPG53" s="52"/>
      <c r="QPH53" s="59"/>
      <c r="QPI53" s="56"/>
      <c r="QPJ53" s="54"/>
      <c r="QPK53" s="52"/>
      <c r="QPL53" s="59"/>
      <c r="QPM53" s="56"/>
      <c r="QPN53" s="54"/>
      <c r="QPO53" s="52"/>
      <c r="QPP53" s="59"/>
      <c r="QPQ53" s="56"/>
      <c r="QPR53" s="54"/>
      <c r="QPS53" s="52"/>
      <c r="QPT53" s="59"/>
      <c r="QPU53" s="56"/>
      <c r="QPV53" s="54"/>
      <c r="QPW53" s="52"/>
      <c r="QPX53" s="59"/>
      <c r="QPY53" s="56"/>
      <c r="QPZ53" s="54"/>
      <c r="QQA53" s="52"/>
      <c r="QQB53" s="59"/>
      <c r="QQC53" s="56"/>
      <c r="QQD53" s="54"/>
      <c r="QQE53" s="52"/>
      <c r="QQF53" s="59"/>
      <c r="QQG53" s="56"/>
      <c r="QQH53" s="54"/>
      <c r="QQI53" s="52"/>
      <c r="QQJ53" s="59"/>
      <c r="QQK53" s="56"/>
      <c r="QQL53" s="54"/>
      <c r="QQM53" s="52"/>
      <c r="QQN53" s="59"/>
      <c r="QQO53" s="56"/>
      <c r="QQP53" s="54"/>
      <c r="QQQ53" s="52"/>
      <c r="QQR53" s="59"/>
      <c r="QQS53" s="56"/>
      <c r="QQT53" s="54"/>
      <c r="QQU53" s="52"/>
      <c r="QQV53" s="59"/>
      <c r="QQW53" s="56"/>
      <c r="QQX53" s="54"/>
      <c r="QQY53" s="52"/>
      <c r="QQZ53" s="59"/>
      <c r="QRA53" s="56"/>
      <c r="QRB53" s="54"/>
      <c r="QRC53" s="52"/>
      <c r="QRD53" s="59"/>
      <c r="QRE53" s="56"/>
      <c r="QRF53" s="54"/>
      <c r="QRG53" s="52"/>
      <c r="QRH53" s="59"/>
      <c r="QRI53" s="56"/>
      <c r="QRJ53" s="54"/>
      <c r="QRK53" s="52"/>
      <c r="QRL53" s="59"/>
      <c r="QRM53" s="56"/>
      <c r="QRN53" s="54"/>
      <c r="QRO53" s="52"/>
      <c r="QRP53" s="59"/>
      <c r="QRQ53" s="56"/>
      <c r="QRR53" s="54"/>
      <c r="QRS53" s="52"/>
      <c r="QRT53" s="59"/>
      <c r="QRU53" s="56"/>
      <c r="QRV53" s="54"/>
      <c r="QRW53" s="52"/>
      <c r="QRX53" s="59"/>
      <c r="QRY53" s="56"/>
      <c r="QRZ53" s="54"/>
      <c r="QSA53" s="52"/>
      <c r="QSB53" s="59"/>
      <c r="QSC53" s="56"/>
      <c r="QSD53" s="54"/>
      <c r="QSE53" s="52"/>
      <c r="QSF53" s="59"/>
      <c r="QSG53" s="56"/>
      <c r="QSH53" s="54"/>
      <c r="QSI53" s="52"/>
      <c r="QSJ53" s="59"/>
      <c r="QSK53" s="56"/>
      <c r="QSL53" s="54"/>
      <c r="QSM53" s="52"/>
      <c r="QSN53" s="59"/>
      <c r="QSO53" s="56"/>
      <c r="QSP53" s="54"/>
      <c r="QSQ53" s="52"/>
      <c r="QSR53" s="59"/>
      <c r="QSS53" s="56"/>
      <c r="QST53" s="54"/>
      <c r="QSU53" s="52"/>
      <c r="QSV53" s="59"/>
      <c r="QSW53" s="56"/>
      <c r="QSX53" s="54"/>
      <c r="QSY53" s="52"/>
      <c r="QSZ53" s="59"/>
      <c r="QTA53" s="56"/>
      <c r="QTB53" s="54"/>
      <c r="QTC53" s="52"/>
      <c r="QTD53" s="59"/>
      <c r="QTE53" s="56"/>
      <c r="QTF53" s="54"/>
      <c r="QTG53" s="52"/>
      <c r="QTH53" s="59"/>
      <c r="QTI53" s="56"/>
      <c r="QTJ53" s="54"/>
      <c r="QTK53" s="52"/>
      <c r="QTL53" s="59"/>
      <c r="QTM53" s="56"/>
      <c r="QTN53" s="54"/>
      <c r="QTO53" s="52"/>
      <c r="QTP53" s="59"/>
      <c r="QTQ53" s="56"/>
      <c r="QTR53" s="54"/>
      <c r="QTS53" s="52"/>
      <c r="QTT53" s="59"/>
      <c r="QTU53" s="56"/>
      <c r="QTV53" s="54"/>
      <c r="QTW53" s="52"/>
      <c r="QTX53" s="59"/>
      <c r="QTY53" s="56"/>
      <c r="QTZ53" s="54"/>
      <c r="QUA53" s="52"/>
      <c r="QUB53" s="59"/>
      <c r="QUC53" s="56"/>
      <c r="QUD53" s="54"/>
      <c r="QUE53" s="52"/>
      <c r="QUF53" s="59"/>
      <c r="QUG53" s="56"/>
      <c r="QUH53" s="54"/>
      <c r="QUI53" s="52"/>
      <c r="QUJ53" s="59"/>
      <c r="QUK53" s="56"/>
      <c r="QUL53" s="54"/>
      <c r="QUM53" s="52"/>
      <c r="QUN53" s="59"/>
      <c r="QUO53" s="56"/>
      <c r="QUP53" s="54"/>
      <c r="QUQ53" s="52"/>
      <c r="QUR53" s="59"/>
      <c r="QUS53" s="56"/>
      <c r="QUT53" s="54"/>
      <c r="QUU53" s="52"/>
      <c r="QUV53" s="59"/>
      <c r="QUW53" s="56"/>
      <c r="QUX53" s="54"/>
      <c r="QUY53" s="52"/>
      <c r="QUZ53" s="59"/>
      <c r="QVA53" s="56"/>
      <c r="QVB53" s="54"/>
      <c r="QVC53" s="52"/>
      <c r="QVD53" s="59"/>
      <c r="QVE53" s="56"/>
      <c r="QVF53" s="54"/>
      <c r="QVG53" s="52"/>
      <c r="QVH53" s="59"/>
      <c r="QVI53" s="56"/>
      <c r="QVJ53" s="54"/>
      <c r="QVK53" s="52"/>
      <c r="QVL53" s="59"/>
      <c r="QVM53" s="56"/>
      <c r="QVN53" s="54"/>
      <c r="QVO53" s="52"/>
      <c r="QVP53" s="59"/>
      <c r="QVQ53" s="56"/>
      <c r="QVR53" s="54"/>
      <c r="QVS53" s="52"/>
      <c r="QVT53" s="59"/>
      <c r="QVU53" s="56"/>
      <c r="QVV53" s="54"/>
      <c r="QVW53" s="52"/>
      <c r="QVX53" s="59"/>
      <c r="QVY53" s="56"/>
      <c r="QVZ53" s="54"/>
      <c r="QWA53" s="52"/>
      <c r="QWB53" s="59"/>
      <c r="QWC53" s="56"/>
      <c r="QWD53" s="54"/>
      <c r="QWE53" s="52"/>
      <c r="QWF53" s="59"/>
      <c r="QWG53" s="56"/>
      <c r="QWH53" s="54"/>
      <c r="QWI53" s="52"/>
      <c r="QWJ53" s="59"/>
      <c r="QWK53" s="56"/>
      <c r="QWL53" s="54"/>
      <c r="QWM53" s="52"/>
      <c r="QWN53" s="59"/>
      <c r="QWO53" s="56"/>
      <c r="QWP53" s="54"/>
      <c r="QWQ53" s="52"/>
      <c r="QWR53" s="59"/>
      <c r="QWS53" s="56"/>
      <c r="QWT53" s="54"/>
      <c r="QWU53" s="52"/>
      <c r="QWV53" s="59"/>
      <c r="QWW53" s="56"/>
      <c r="QWX53" s="54"/>
      <c r="QWY53" s="52"/>
      <c r="QWZ53" s="59"/>
      <c r="QXA53" s="56"/>
      <c r="QXB53" s="54"/>
      <c r="QXC53" s="52"/>
      <c r="QXD53" s="59"/>
      <c r="QXE53" s="56"/>
      <c r="QXF53" s="54"/>
      <c r="QXG53" s="52"/>
      <c r="QXH53" s="59"/>
      <c r="QXI53" s="56"/>
      <c r="QXJ53" s="54"/>
      <c r="QXK53" s="52"/>
      <c r="QXL53" s="59"/>
      <c r="QXM53" s="56"/>
      <c r="QXN53" s="54"/>
      <c r="QXO53" s="52"/>
      <c r="QXP53" s="59"/>
      <c r="QXQ53" s="56"/>
      <c r="QXR53" s="54"/>
      <c r="QXS53" s="52"/>
      <c r="QXT53" s="59"/>
      <c r="QXU53" s="56"/>
      <c r="QXV53" s="54"/>
      <c r="QXW53" s="52"/>
      <c r="QXX53" s="59"/>
      <c r="QXY53" s="56"/>
      <c r="QXZ53" s="54"/>
      <c r="QYA53" s="52"/>
      <c r="QYB53" s="59"/>
      <c r="QYC53" s="56"/>
      <c r="QYD53" s="54"/>
      <c r="QYE53" s="52"/>
      <c r="QYF53" s="59"/>
      <c r="QYG53" s="56"/>
      <c r="QYH53" s="54"/>
      <c r="QYI53" s="52"/>
      <c r="QYJ53" s="59"/>
      <c r="QYK53" s="56"/>
      <c r="QYL53" s="54"/>
      <c r="QYM53" s="52"/>
      <c r="QYN53" s="59"/>
      <c r="QYO53" s="56"/>
      <c r="QYP53" s="54"/>
      <c r="QYQ53" s="52"/>
      <c r="QYR53" s="59"/>
      <c r="QYS53" s="56"/>
      <c r="QYT53" s="54"/>
      <c r="QYU53" s="52"/>
      <c r="QYV53" s="59"/>
      <c r="QYW53" s="56"/>
      <c r="QYX53" s="54"/>
      <c r="QYY53" s="52"/>
      <c r="QYZ53" s="59"/>
      <c r="QZA53" s="56"/>
      <c r="QZB53" s="54"/>
      <c r="QZC53" s="52"/>
      <c r="QZD53" s="59"/>
      <c r="QZE53" s="56"/>
      <c r="QZF53" s="54"/>
      <c r="QZG53" s="52"/>
      <c r="QZH53" s="59"/>
      <c r="QZI53" s="56"/>
      <c r="QZJ53" s="54"/>
      <c r="QZK53" s="52"/>
      <c r="QZL53" s="59"/>
      <c r="QZM53" s="56"/>
      <c r="QZN53" s="54"/>
      <c r="QZO53" s="52"/>
      <c r="QZP53" s="59"/>
      <c r="QZQ53" s="56"/>
      <c r="QZR53" s="54"/>
      <c r="QZS53" s="52"/>
      <c r="QZT53" s="59"/>
      <c r="QZU53" s="56"/>
      <c r="QZV53" s="54"/>
      <c r="QZW53" s="52"/>
      <c r="QZX53" s="59"/>
      <c r="QZY53" s="56"/>
      <c r="QZZ53" s="54"/>
      <c r="RAA53" s="52"/>
      <c r="RAB53" s="59"/>
      <c r="RAC53" s="56"/>
      <c r="RAD53" s="54"/>
      <c r="RAE53" s="52"/>
      <c r="RAF53" s="59"/>
      <c r="RAG53" s="56"/>
      <c r="RAH53" s="54"/>
      <c r="RAI53" s="52"/>
      <c r="RAJ53" s="59"/>
      <c r="RAK53" s="56"/>
      <c r="RAL53" s="54"/>
      <c r="RAM53" s="52"/>
      <c r="RAN53" s="59"/>
      <c r="RAO53" s="56"/>
      <c r="RAP53" s="54"/>
      <c r="RAQ53" s="52"/>
      <c r="RAR53" s="59"/>
      <c r="RAS53" s="56"/>
      <c r="RAT53" s="54"/>
      <c r="RAU53" s="52"/>
      <c r="RAV53" s="59"/>
      <c r="RAW53" s="56"/>
      <c r="RAX53" s="54"/>
      <c r="RAY53" s="52"/>
      <c r="RAZ53" s="59"/>
      <c r="RBA53" s="56"/>
      <c r="RBB53" s="54"/>
      <c r="RBC53" s="52"/>
      <c r="RBD53" s="59"/>
      <c r="RBE53" s="56"/>
      <c r="RBF53" s="54"/>
      <c r="RBG53" s="52"/>
      <c r="RBH53" s="59"/>
      <c r="RBI53" s="56"/>
      <c r="RBJ53" s="54"/>
      <c r="RBK53" s="52"/>
      <c r="RBL53" s="59"/>
      <c r="RBM53" s="56"/>
      <c r="RBN53" s="54"/>
      <c r="RBO53" s="52"/>
      <c r="RBP53" s="59"/>
      <c r="RBQ53" s="56"/>
      <c r="RBR53" s="54"/>
      <c r="RBS53" s="52"/>
      <c r="RBT53" s="59"/>
      <c r="RBU53" s="56"/>
      <c r="RBV53" s="54"/>
      <c r="RBW53" s="52"/>
      <c r="RBX53" s="59"/>
      <c r="RBY53" s="56"/>
      <c r="RBZ53" s="54"/>
      <c r="RCA53" s="52"/>
      <c r="RCB53" s="59"/>
      <c r="RCC53" s="56"/>
      <c r="RCD53" s="54"/>
      <c r="RCE53" s="52"/>
      <c r="RCF53" s="59"/>
      <c r="RCG53" s="56"/>
      <c r="RCH53" s="54"/>
      <c r="RCI53" s="52"/>
      <c r="RCJ53" s="59"/>
      <c r="RCK53" s="56"/>
      <c r="RCL53" s="54"/>
      <c r="RCM53" s="52"/>
      <c r="RCN53" s="59"/>
      <c r="RCO53" s="56"/>
      <c r="RCP53" s="54"/>
      <c r="RCQ53" s="52"/>
      <c r="RCR53" s="59"/>
      <c r="RCS53" s="56"/>
      <c r="RCT53" s="54"/>
      <c r="RCU53" s="52"/>
      <c r="RCV53" s="59"/>
      <c r="RCW53" s="56"/>
      <c r="RCX53" s="54"/>
      <c r="RCY53" s="52"/>
      <c r="RCZ53" s="59"/>
      <c r="RDA53" s="56"/>
      <c r="RDB53" s="54"/>
      <c r="RDC53" s="52"/>
      <c r="RDD53" s="59"/>
      <c r="RDE53" s="56"/>
      <c r="RDF53" s="54"/>
      <c r="RDG53" s="52"/>
      <c r="RDH53" s="59"/>
      <c r="RDI53" s="56"/>
      <c r="RDJ53" s="54"/>
      <c r="RDK53" s="52"/>
      <c r="RDL53" s="59"/>
      <c r="RDM53" s="56"/>
      <c r="RDN53" s="54"/>
      <c r="RDO53" s="52"/>
      <c r="RDP53" s="59"/>
      <c r="RDQ53" s="56"/>
      <c r="RDR53" s="54"/>
      <c r="RDS53" s="52"/>
      <c r="RDT53" s="59"/>
      <c r="RDU53" s="56"/>
      <c r="RDV53" s="54"/>
      <c r="RDW53" s="52"/>
      <c r="RDX53" s="59"/>
      <c r="RDY53" s="56"/>
      <c r="RDZ53" s="54"/>
      <c r="REA53" s="52"/>
      <c r="REB53" s="59"/>
      <c r="REC53" s="56"/>
      <c r="RED53" s="54"/>
      <c r="REE53" s="52"/>
      <c r="REF53" s="59"/>
      <c r="REG53" s="56"/>
      <c r="REH53" s="54"/>
      <c r="REI53" s="52"/>
      <c r="REJ53" s="59"/>
      <c r="REK53" s="56"/>
      <c r="REL53" s="54"/>
      <c r="REM53" s="52"/>
      <c r="REN53" s="59"/>
      <c r="REO53" s="56"/>
      <c r="REP53" s="54"/>
      <c r="REQ53" s="52"/>
      <c r="RER53" s="59"/>
      <c r="RES53" s="56"/>
      <c r="RET53" s="54"/>
      <c r="REU53" s="52"/>
      <c r="REV53" s="59"/>
      <c r="REW53" s="56"/>
      <c r="REX53" s="54"/>
      <c r="REY53" s="52"/>
      <c r="REZ53" s="59"/>
      <c r="RFA53" s="56"/>
      <c r="RFB53" s="54"/>
      <c r="RFC53" s="52"/>
      <c r="RFD53" s="59"/>
      <c r="RFE53" s="56"/>
      <c r="RFF53" s="54"/>
      <c r="RFG53" s="52"/>
      <c r="RFH53" s="59"/>
      <c r="RFI53" s="56"/>
      <c r="RFJ53" s="54"/>
      <c r="RFK53" s="52"/>
      <c r="RFL53" s="59"/>
      <c r="RFM53" s="56"/>
      <c r="RFN53" s="54"/>
      <c r="RFO53" s="52"/>
      <c r="RFP53" s="59"/>
      <c r="RFQ53" s="56"/>
      <c r="RFR53" s="54"/>
      <c r="RFS53" s="52"/>
      <c r="RFT53" s="59"/>
      <c r="RFU53" s="56"/>
      <c r="RFV53" s="54"/>
      <c r="RFW53" s="52"/>
      <c r="RFX53" s="59"/>
      <c r="RFY53" s="56"/>
      <c r="RFZ53" s="54"/>
      <c r="RGA53" s="52"/>
      <c r="RGB53" s="59"/>
      <c r="RGC53" s="56"/>
      <c r="RGD53" s="54"/>
      <c r="RGE53" s="52"/>
      <c r="RGF53" s="59"/>
      <c r="RGG53" s="56"/>
      <c r="RGH53" s="54"/>
      <c r="RGI53" s="52"/>
      <c r="RGJ53" s="59"/>
      <c r="RGK53" s="56"/>
      <c r="RGL53" s="54"/>
      <c r="RGM53" s="52"/>
      <c r="RGN53" s="59"/>
      <c r="RGO53" s="56"/>
      <c r="RGP53" s="54"/>
      <c r="RGQ53" s="52"/>
      <c r="RGR53" s="59"/>
      <c r="RGS53" s="56"/>
      <c r="RGT53" s="54"/>
      <c r="RGU53" s="52"/>
      <c r="RGV53" s="59"/>
      <c r="RGW53" s="56"/>
      <c r="RGX53" s="54"/>
      <c r="RGY53" s="52"/>
      <c r="RGZ53" s="59"/>
      <c r="RHA53" s="56"/>
      <c r="RHB53" s="54"/>
      <c r="RHC53" s="52"/>
      <c r="RHD53" s="59"/>
      <c r="RHE53" s="56"/>
      <c r="RHF53" s="54"/>
      <c r="RHG53" s="52"/>
      <c r="RHH53" s="59"/>
      <c r="RHI53" s="56"/>
      <c r="RHJ53" s="54"/>
      <c r="RHK53" s="52"/>
      <c r="RHL53" s="59"/>
      <c r="RHM53" s="56"/>
      <c r="RHN53" s="54"/>
      <c r="RHO53" s="52"/>
      <c r="RHP53" s="59"/>
      <c r="RHQ53" s="56"/>
      <c r="RHR53" s="54"/>
      <c r="RHS53" s="52"/>
      <c r="RHT53" s="59"/>
      <c r="RHU53" s="56"/>
      <c r="RHV53" s="54"/>
      <c r="RHW53" s="52"/>
      <c r="RHX53" s="59"/>
      <c r="RHY53" s="56"/>
      <c r="RHZ53" s="54"/>
      <c r="RIA53" s="52"/>
      <c r="RIB53" s="59"/>
      <c r="RIC53" s="56"/>
      <c r="RID53" s="54"/>
      <c r="RIE53" s="52"/>
      <c r="RIF53" s="59"/>
      <c r="RIG53" s="56"/>
      <c r="RIH53" s="54"/>
      <c r="RII53" s="52"/>
      <c r="RIJ53" s="59"/>
      <c r="RIK53" s="56"/>
      <c r="RIL53" s="54"/>
      <c r="RIM53" s="52"/>
      <c r="RIN53" s="59"/>
      <c r="RIO53" s="56"/>
      <c r="RIP53" s="54"/>
      <c r="RIQ53" s="52"/>
      <c r="RIR53" s="59"/>
      <c r="RIS53" s="56"/>
      <c r="RIT53" s="54"/>
      <c r="RIU53" s="52"/>
      <c r="RIV53" s="59"/>
      <c r="RIW53" s="56"/>
      <c r="RIX53" s="54"/>
      <c r="RIY53" s="52"/>
      <c r="RIZ53" s="59"/>
      <c r="RJA53" s="56"/>
      <c r="RJB53" s="54"/>
      <c r="RJC53" s="52"/>
      <c r="RJD53" s="59"/>
      <c r="RJE53" s="56"/>
      <c r="RJF53" s="54"/>
      <c r="RJG53" s="52"/>
      <c r="RJH53" s="59"/>
      <c r="RJI53" s="56"/>
      <c r="RJJ53" s="54"/>
      <c r="RJK53" s="52"/>
      <c r="RJL53" s="59"/>
      <c r="RJM53" s="56"/>
      <c r="RJN53" s="54"/>
      <c r="RJO53" s="52"/>
      <c r="RJP53" s="59"/>
      <c r="RJQ53" s="56"/>
      <c r="RJR53" s="54"/>
      <c r="RJS53" s="52"/>
      <c r="RJT53" s="59"/>
      <c r="RJU53" s="56"/>
      <c r="RJV53" s="54"/>
      <c r="RJW53" s="52"/>
      <c r="RJX53" s="59"/>
      <c r="RJY53" s="56"/>
      <c r="RJZ53" s="54"/>
      <c r="RKA53" s="52"/>
      <c r="RKB53" s="59"/>
      <c r="RKC53" s="56"/>
      <c r="RKD53" s="54"/>
      <c r="RKE53" s="52"/>
      <c r="RKF53" s="59"/>
      <c r="RKG53" s="56"/>
      <c r="RKH53" s="54"/>
      <c r="RKI53" s="52"/>
      <c r="RKJ53" s="59"/>
      <c r="RKK53" s="56"/>
      <c r="RKL53" s="54"/>
      <c r="RKM53" s="52"/>
      <c r="RKN53" s="59"/>
      <c r="RKO53" s="56"/>
      <c r="RKP53" s="54"/>
      <c r="RKQ53" s="52"/>
      <c r="RKR53" s="59"/>
      <c r="RKS53" s="56"/>
      <c r="RKT53" s="54"/>
      <c r="RKU53" s="52"/>
      <c r="RKV53" s="59"/>
      <c r="RKW53" s="56"/>
      <c r="RKX53" s="54"/>
      <c r="RKY53" s="52"/>
      <c r="RKZ53" s="59"/>
      <c r="RLA53" s="56"/>
      <c r="RLB53" s="54"/>
      <c r="RLC53" s="52"/>
      <c r="RLD53" s="59"/>
      <c r="RLE53" s="56"/>
      <c r="RLF53" s="54"/>
      <c r="RLG53" s="52"/>
      <c r="RLH53" s="59"/>
      <c r="RLI53" s="56"/>
      <c r="RLJ53" s="54"/>
      <c r="RLK53" s="52"/>
      <c r="RLL53" s="59"/>
      <c r="RLM53" s="56"/>
      <c r="RLN53" s="54"/>
      <c r="RLO53" s="52"/>
      <c r="RLP53" s="59"/>
      <c r="RLQ53" s="56"/>
      <c r="RLR53" s="54"/>
      <c r="RLS53" s="52"/>
      <c r="RLT53" s="59"/>
      <c r="RLU53" s="56"/>
      <c r="RLV53" s="54"/>
      <c r="RLW53" s="52"/>
      <c r="RLX53" s="59"/>
      <c r="RLY53" s="56"/>
      <c r="RLZ53" s="54"/>
      <c r="RMA53" s="52"/>
      <c r="RMB53" s="59"/>
      <c r="RMC53" s="56"/>
      <c r="RMD53" s="54"/>
      <c r="RME53" s="52"/>
      <c r="RMF53" s="59"/>
      <c r="RMG53" s="56"/>
      <c r="RMH53" s="54"/>
      <c r="RMI53" s="52"/>
      <c r="RMJ53" s="59"/>
      <c r="RMK53" s="56"/>
      <c r="RML53" s="54"/>
      <c r="RMM53" s="52"/>
      <c r="RMN53" s="59"/>
      <c r="RMO53" s="56"/>
      <c r="RMP53" s="54"/>
      <c r="RMQ53" s="52"/>
      <c r="RMR53" s="59"/>
      <c r="RMS53" s="56"/>
      <c r="RMT53" s="54"/>
      <c r="RMU53" s="52"/>
      <c r="RMV53" s="59"/>
      <c r="RMW53" s="56"/>
      <c r="RMX53" s="54"/>
      <c r="RMY53" s="52"/>
      <c r="RMZ53" s="59"/>
      <c r="RNA53" s="56"/>
      <c r="RNB53" s="54"/>
      <c r="RNC53" s="52"/>
      <c r="RND53" s="59"/>
      <c r="RNE53" s="56"/>
      <c r="RNF53" s="54"/>
      <c r="RNG53" s="52"/>
      <c r="RNH53" s="59"/>
      <c r="RNI53" s="56"/>
      <c r="RNJ53" s="54"/>
      <c r="RNK53" s="52"/>
      <c r="RNL53" s="59"/>
      <c r="RNM53" s="56"/>
      <c r="RNN53" s="54"/>
      <c r="RNO53" s="52"/>
      <c r="RNP53" s="59"/>
      <c r="RNQ53" s="56"/>
      <c r="RNR53" s="54"/>
      <c r="RNS53" s="52"/>
      <c r="RNT53" s="59"/>
      <c r="RNU53" s="56"/>
      <c r="RNV53" s="54"/>
      <c r="RNW53" s="52"/>
      <c r="RNX53" s="59"/>
      <c r="RNY53" s="56"/>
      <c r="RNZ53" s="54"/>
      <c r="ROA53" s="52"/>
      <c r="ROB53" s="59"/>
      <c r="ROC53" s="56"/>
      <c r="ROD53" s="54"/>
      <c r="ROE53" s="52"/>
      <c r="ROF53" s="59"/>
      <c r="ROG53" s="56"/>
      <c r="ROH53" s="54"/>
      <c r="ROI53" s="52"/>
      <c r="ROJ53" s="59"/>
      <c r="ROK53" s="56"/>
      <c r="ROL53" s="54"/>
      <c r="ROM53" s="52"/>
      <c r="RON53" s="59"/>
      <c r="ROO53" s="56"/>
      <c r="ROP53" s="54"/>
      <c r="ROQ53" s="52"/>
      <c r="ROR53" s="59"/>
      <c r="ROS53" s="56"/>
      <c r="ROT53" s="54"/>
      <c r="ROU53" s="52"/>
      <c r="ROV53" s="59"/>
      <c r="ROW53" s="56"/>
      <c r="ROX53" s="54"/>
      <c r="ROY53" s="52"/>
      <c r="ROZ53" s="59"/>
      <c r="RPA53" s="56"/>
      <c r="RPB53" s="54"/>
      <c r="RPC53" s="52"/>
      <c r="RPD53" s="59"/>
      <c r="RPE53" s="56"/>
      <c r="RPF53" s="54"/>
      <c r="RPG53" s="52"/>
      <c r="RPH53" s="59"/>
      <c r="RPI53" s="56"/>
      <c r="RPJ53" s="54"/>
      <c r="RPK53" s="52"/>
      <c r="RPL53" s="59"/>
      <c r="RPM53" s="56"/>
      <c r="RPN53" s="54"/>
      <c r="RPO53" s="52"/>
      <c r="RPP53" s="59"/>
      <c r="RPQ53" s="56"/>
      <c r="RPR53" s="54"/>
      <c r="RPS53" s="52"/>
      <c r="RPT53" s="59"/>
      <c r="RPU53" s="56"/>
      <c r="RPV53" s="54"/>
      <c r="RPW53" s="52"/>
      <c r="RPX53" s="59"/>
      <c r="RPY53" s="56"/>
      <c r="RPZ53" s="54"/>
      <c r="RQA53" s="52"/>
      <c r="RQB53" s="59"/>
      <c r="RQC53" s="56"/>
      <c r="RQD53" s="54"/>
      <c r="RQE53" s="52"/>
      <c r="RQF53" s="59"/>
      <c r="RQG53" s="56"/>
      <c r="RQH53" s="54"/>
      <c r="RQI53" s="52"/>
      <c r="RQJ53" s="59"/>
      <c r="RQK53" s="56"/>
      <c r="RQL53" s="54"/>
      <c r="RQM53" s="52"/>
      <c r="RQN53" s="59"/>
      <c r="RQO53" s="56"/>
      <c r="RQP53" s="54"/>
      <c r="RQQ53" s="52"/>
      <c r="RQR53" s="59"/>
      <c r="RQS53" s="56"/>
      <c r="RQT53" s="54"/>
      <c r="RQU53" s="52"/>
      <c r="RQV53" s="59"/>
      <c r="RQW53" s="56"/>
      <c r="RQX53" s="54"/>
      <c r="RQY53" s="52"/>
      <c r="RQZ53" s="59"/>
      <c r="RRA53" s="56"/>
      <c r="RRB53" s="54"/>
      <c r="RRC53" s="52"/>
      <c r="RRD53" s="59"/>
      <c r="RRE53" s="56"/>
      <c r="RRF53" s="54"/>
      <c r="RRG53" s="52"/>
      <c r="RRH53" s="59"/>
      <c r="RRI53" s="56"/>
      <c r="RRJ53" s="54"/>
      <c r="RRK53" s="52"/>
      <c r="RRL53" s="59"/>
      <c r="RRM53" s="56"/>
      <c r="RRN53" s="54"/>
      <c r="RRO53" s="52"/>
      <c r="RRP53" s="59"/>
      <c r="RRQ53" s="56"/>
      <c r="RRR53" s="54"/>
      <c r="RRS53" s="52"/>
      <c r="RRT53" s="59"/>
      <c r="RRU53" s="56"/>
      <c r="RRV53" s="54"/>
      <c r="RRW53" s="52"/>
      <c r="RRX53" s="59"/>
      <c r="RRY53" s="56"/>
      <c r="RRZ53" s="54"/>
      <c r="RSA53" s="52"/>
      <c r="RSB53" s="59"/>
      <c r="RSC53" s="56"/>
      <c r="RSD53" s="54"/>
      <c r="RSE53" s="52"/>
      <c r="RSF53" s="59"/>
      <c r="RSG53" s="56"/>
      <c r="RSH53" s="54"/>
      <c r="RSI53" s="52"/>
      <c r="RSJ53" s="59"/>
      <c r="RSK53" s="56"/>
      <c r="RSL53" s="54"/>
      <c r="RSM53" s="52"/>
      <c r="RSN53" s="59"/>
      <c r="RSO53" s="56"/>
      <c r="RSP53" s="54"/>
      <c r="RSQ53" s="52"/>
      <c r="RSR53" s="59"/>
      <c r="RSS53" s="56"/>
      <c r="RST53" s="54"/>
      <c r="RSU53" s="52"/>
      <c r="RSV53" s="59"/>
      <c r="RSW53" s="56"/>
      <c r="RSX53" s="54"/>
      <c r="RSY53" s="52"/>
      <c r="RSZ53" s="59"/>
      <c r="RTA53" s="56"/>
      <c r="RTB53" s="54"/>
      <c r="RTC53" s="52"/>
      <c r="RTD53" s="59"/>
      <c r="RTE53" s="56"/>
      <c r="RTF53" s="54"/>
      <c r="RTG53" s="52"/>
      <c r="RTH53" s="59"/>
      <c r="RTI53" s="56"/>
      <c r="RTJ53" s="54"/>
      <c r="RTK53" s="52"/>
      <c r="RTL53" s="59"/>
      <c r="RTM53" s="56"/>
      <c r="RTN53" s="54"/>
      <c r="RTO53" s="52"/>
      <c r="RTP53" s="59"/>
      <c r="RTQ53" s="56"/>
      <c r="RTR53" s="54"/>
      <c r="RTS53" s="52"/>
      <c r="RTT53" s="59"/>
      <c r="RTU53" s="56"/>
      <c r="RTV53" s="54"/>
      <c r="RTW53" s="52"/>
      <c r="RTX53" s="59"/>
      <c r="RTY53" s="56"/>
      <c r="RTZ53" s="54"/>
      <c r="RUA53" s="52"/>
      <c r="RUB53" s="59"/>
      <c r="RUC53" s="56"/>
      <c r="RUD53" s="54"/>
      <c r="RUE53" s="52"/>
      <c r="RUF53" s="59"/>
      <c r="RUG53" s="56"/>
      <c r="RUH53" s="54"/>
      <c r="RUI53" s="52"/>
      <c r="RUJ53" s="59"/>
      <c r="RUK53" s="56"/>
      <c r="RUL53" s="54"/>
      <c r="RUM53" s="52"/>
      <c r="RUN53" s="59"/>
      <c r="RUO53" s="56"/>
      <c r="RUP53" s="54"/>
      <c r="RUQ53" s="52"/>
      <c r="RUR53" s="59"/>
      <c r="RUS53" s="56"/>
      <c r="RUT53" s="54"/>
      <c r="RUU53" s="52"/>
      <c r="RUV53" s="59"/>
      <c r="RUW53" s="56"/>
      <c r="RUX53" s="54"/>
      <c r="RUY53" s="52"/>
      <c r="RUZ53" s="59"/>
      <c r="RVA53" s="56"/>
      <c r="RVB53" s="54"/>
      <c r="RVC53" s="52"/>
      <c r="RVD53" s="59"/>
      <c r="RVE53" s="56"/>
      <c r="RVF53" s="54"/>
      <c r="RVG53" s="52"/>
      <c r="RVH53" s="59"/>
      <c r="RVI53" s="56"/>
      <c r="RVJ53" s="54"/>
      <c r="RVK53" s="52"/>
      <c r="RVL53" s="59"/>
      <c r="RVM53" s="56"/>
      <c r="RVN53" s="54"/>
      <c r="RVO53" s="52"/>
      <c r="RVP53" s="59"/>
      <c r="RVQ53" s="56"/>
      <c r="RVR53" s="54"/>
      <c r="RVS53" s="52"/>
      <c r="RVT53" s="59"/>
      <c r="RVU53" s="56"/>
      <c r="RVV53" s="54"/>
      <c r="RVW53" s="52"/>
      <c r="RVX53" s="59"/>
      <c r="RVY53" s="56"/>
      <c r="RVZ53" s="54"/>
      <c r="RWA53" s="52"/>
      <c r="RWB53" s="59"/>
      <c r="RWC53" s="56"/>
      <c r="RWD53" s="54"/>
      <c r="RWE53" s="52"/>
      <c r="RWF53" s="59"/>
      <c r="RWG53" s="56"/>
      <c r="RWH53" s="54"/>
      <c r="RWI53" s="52"/>
      <c r="RWJ53" s="59"/>
      <c r="RWK53" s="56"/>
      <c r="RWL53" s="54"/>
      <c r="RWM53" s="52"/>
      <c r="RWN53" s="59"/>
      <c r="RWO53" s="56"/>
      <c r="RWP53" s="54"/>
      <c r="RWQ53" s="52"/>
      <c r="RWR53" s="59"/>
      <c r="RWS53" s="56"/>
      <c r="RWT53" s="54"/>
      <c r="RWU53" s="52"/>
      <c r="RWV53" s="59"/>
      <c r="RWW53" s="56"/>
      <c r="RWX53" s="54"/>
      <c r="RWY53" s="52"/>
      <c r="RWZ53" s="59"/>
      <c r="RXA53" s="56"/>
      <c r="RXB53" s="54"/>
      <c r="RXC53" s="52"/>
      <c r="RXD53" s="59"/>
      <c r="RXE53" s="56"/>
      <c r="RXF53" s="54"/>
      <c r="RXG53" s="52"/>
      <c r="RXH53" s="59"/>
      <c r="RXI53" s="56"/>
      <c r="RXJ53" s="54"/>
      <c r="RXK53" s="52"/>
      <c r="RXL53" s="59"/>
      <c r="RXM53" s="56"/>
      <c r="RXN53" s="54"/>
      <c r="RXO53" s="52"/>
      <c r="RXP53" s="59"/>
      <c r="RXQ53" s="56"/>
      <c r="RXR53" s="54"/>
      <c r="RXS53" s="52"/>
      <c r="RXT53" s="59"/>
      <c r="RXU53" s="56"/>
      <c r="RXV53" s="54"/>
      <c r="RXW53" s="52"/>
      <c r="RXX53" s="59"/>
      <c r="RXY53" s="56"/>
      <c r="RXZ53" s="54"/>
      <c r="RYA53" s="52"/>
      <c r="RYB53" s="59"/>
      <c r="RYC53" s="56"/>
      <c r="RYD53" s="54"/>
      <c r="RYE53" s="52"/>
      <c r="RYF53" s="59"/>
      <c r="RYG53" s="56"/>
      <c r="RYH53" s="54"/>
      <c r="RYI53" s="52"/>
      <c r="RYJ53" s="59"/>
      <c r="RYK53" s="56"/>
      <c r="RYL53" s="54"/>
      <c r="RYM53" s="52"/>
      <c r="RYN53" s="59"/>
      <c r="RYO53" s="56"/>
      <c r="RYP53" s="54"/>
      <c r="RYQ53" s="52"/>
      <c r="RYR53" s="59"/>
      <c r="RYS53" s="56"/>
      <c r="RYT53" s="54"/>
      <c r="RYU53" s="52"/>
      <c r="RYV53" s="59"/>
      <c r="RYW53" s="56"/>
      <c r="RYX53" s="54"/>
      <c r="RYY53" s="52"/>
      <c r="RYZ53" s="59"/>
      <c r="RZA53" s="56"/>
      <c r="RZB53" s="54"/>
      <c r="RZC53" s="52"/>
      <c r="RZD53" s="59"/>
      <c r="RZE53" s="56"/>
      <c r="RZF53" s="54"/>
      <c r="RZG53" s="52"/>
      <c r="RZH53" s="59"/>
      <c r="RZI53" s="56"/>
      <c r="RZJ53" s="54"/>
      <c r="RZK53" s="52"/>
      <c r="RZL53" s="59"/>
      <c r="RZM53" s="56"/>
      <c r="RZN53" s="54"/>
      <c r="RZO53" s="52"/>
      <c r="RZP53" s="59"/>
      <c r="RZQ53" s="56"/>
      <c r="RZR53" s="54"/>
      <c r="RZS53" s="52"/>
      <c r="RZT53" s="59"/>
      <c r="RZU53" s="56"/>
      <c r="RZV53" s="54"/>
      <c r="RZW53" s="52"/>
      <c r="RZX53" s="59"/>
      <c r="RZY53" s="56"/>
      <c r="RZZ53" s="54"/>
      <c r="SAA53" s="52"/>
      <c r="SAB53" s="59"/>
      <c r="SAC53" s="56"/>
      <c r="SAD53" s="54"/>
      <c r="SAE53" s="52"/>
      <c r="SAF53" s="59"/>
      <c r="SAG53" s="56"/>
      <c r="SAH53" s="54"/>
      <c r="SAI53" s="52"/>
      <c r="SAJ53" s="59"/>
      <c r="SAK53" s="56"/>
      <c r="SAL53" s="54"/>
      <c r="SAM53" s="52"/>
      <c r="SAN53" s="59"/>
      <c r="SAO53" s="56"/>
      <c r="SAP53" s="54"/>
      <c r="SAQ53" s="52"/>
      <c r="SAR53" s="59"/>
      <c r="SAS53" s="56"/>
      <c r="SAT53" s="54"/>
      <c r="SAU53" s="52"/>
      <c r="SAV53" s="59"/>
      <c r="SAW53" s="56"/>
      <c r="SAX53" s="54"/>
      <c r="SAY53" s="52"/>
      <c r="SAZ53" s="59"/>
      <c r="SBA53" s="56"/>
      <c r="SBB53" s="54"/>
      <c r="SBC53" s="52"/>
      <c r="SBD53" s="59"/>
      <c r="SBE53" s="56"/>
      <c r="SBF53" s="54"/>
      <c r="SBG53" s="52"/>
      <c r="SBH53" s="59"/>
      <c r="SBI53" s="56"/>
      <c r="SBJ53" s="54"/>
      <c r="SBK53" s="52"/>
      <c r="SBL53" s="59"/>
      <c r="SBM53" s="56"/>
      <c r="SBN53" s="54"/>
      <c r="SBO53" s="52"/>
      <c r="SBP53" s="59"/>
      <c r="SBQ53" s="56"/>
      <c r="SBR53" s="54"/>
      <c r="SBS53" s="52"/>
      <c r="SBT53" s="59"/>
      <c r="SBU53" s="56"/>
      <c r="SBV53" s="54"/>
      <c r="SBW53" s="52"/>
      <c r="SBX53" s="59"/>
      <c r="SBY53" s="56"/>
      <c r="SBZ53" s="54"/>
      <c r="SCA53" s="52"/>
      <c r="SCB53" s="59"/>
      <c r="SCC53" s="56"/>
      <c r="SCD53" s="54"/>
      <c r="SCE53" s="52"/>
      <c r="SCF53" s="59"/>
      <c r="SCG53" s="56"/>
      <c r="SCH53" s="54"/>
      <c r="SCI53" s="52"/>
      <c r="SCJ53" s="59"/>
      <c r="SCK53" s="56"/>
      <c r="SCL53" s="54"/>
      <c r="SCM53" s="52"/>
      <c r="SCN53" s="59"/>
      <c r="SCO53" s="56"/>
      <c r="SCP53" s="54"/>
      <c r="SCQ53" s="52"/>
      <c r="SCR53" s="59"/>
      <c r="SCS53" s="56"/>
      <c r="SCT53" s="54"/>
      <c r="SCU53" s="52"/>
      <c r="SCV53" s="59"/>
      <c r="SCW53" s="56"/>
      <c r="SCX53" s="54"/>
      <c r="SCY53" s="52"/>
      <c r="SCZ53" s="59"/>
      <c r="SDA53" s="56"/>
      <c r="SDB53" s="54"/>
      <c r="SDC53" s="52"/>
      <c r="SDD53" s="59"/>
      <c r="SDE53" s="56"/>
      <c r="SDF53" s="54"/>
      <c r="SDG53" s="52"/>
      <c r="SDH53" s="59"/>
      <c r="SDI53" s="56"/>
      <c r="SDJ53" s="54"/>
      <c r="SDK53" s="52"/>
      <c r="SDL53" s="59"/>
      <c r="SDM53" s="56"/>
      <c r="SDN53" s="54"/>
      <c r="SDO53" s="52"/>
      <c r="SDP53" s="59"/>
      <c r="SDQ53" s="56"/>
      <c r="SDR53" s="54"/>
      <c r="SDS53" s="52"/>
      <c r="SDT53" s="59"/>
      <c r="SDU53" s="56"/>
      <c r="SDV53" s="54"/>
      <c r="SDW53" s="52"/>
      <c r="SDX53" s="59"/>
      <c r="SDY53" s="56"/>
      <c r="SDZ53" s="54"/>
      <c r="SEA53" s="52"/>
      <c r="SEB53" s="59"/>
      <c r="SEC53" s="56"/>
      <c r="SED53" s="54"/>
      <c r="SEE53" s="52"/>
      <c r="SEF53" s="59"/>
      <c r="SEG53" s="56"/>
      <c r="SEH53" s="54"/>
      <c r="SEI53" s="52"/>
      <c r="SEJ53" s="59"/>
      <c r="SEK53" s="56"/>
      <c r="SEL53" s="54"/>
      <c r="SEM53" s="52"/>
      <c r="SEN53" s="59"/>
      <c r="SEO53" s="56"/>
      <c r="SEP53" s="54"/>
      <c r="SEQ53" s="52"/>
      <c r="SER53" s="59"/>
      <c r="SES53" s="56"/>
      <c r="SET53" s="54"/>
      <c r="SEU53" s="52"/>
      <c r="SEV53" s="59"/>
      <c r="SEW53" s="56"/>
      <c r="SEX53" s="54"/>
      <c r="SEY53" s="52"/>
      <c r="SEZ53" s="59"/>
      <c r="SFA53" s="56"/>
      <c r="SFB53" s="54"/>
      <c r="SFC53" s="52"/>
      <c r="SFD53" s="59"/>
      <c r="SFE53" s="56"/>
      <c r="SFF53" s="54"/>
      <c r="SFG53" s="52"/>
      <c r="SFH53" s="59"/>
      <c r="SFI53" s="56"/>
      <c r="SFJ53" s="54"/>
      <c r="SFK53" s="52"/>
      <c r="SFL53" s="59"/>
      <c r="SFM53" s="56"/>
      <c r="SFN53" s="54"/>
      <c r="SFO53" s="52"/>
      <c r="SFP53" s="59"/>
      <c r="SFQ53" s="56"/>
      <c r="SFR53" s="54"/>
      <c r="SFS53" s="52"/>
      <c r="SFT53" s="59"/>
      <c r="SFU53" s="56"/>
      <c r="SFV53" s="54"/>
      <c r="SFW53" s="52"/>
      <c r="SFX53" s="59"/>
      <c r="SFY53" s="56"/>
      <c r="SFZ53" s="54"/>
      <c r="SGA53" s="52"/>
      <c r="SGB53" s="59"/>
      <c r="SGC53" s="56"/>
      <c r="SGD53" s="54"/>
      <c r="SGE53" s="52"/>
      <c r="SGF53" s="59"/>
      <c r="SGG53" s="56"/>
      <c r="SGH53" s="54"/>
      <c r="SGI53" s="52"/>
      <c r="SGJ53" s="59"/>
      <c r="SGK53" s="56"/>
      <c r="SGL53" s="54"/>
      <c r="SGM53" s="52"/>
      <c r="SGN53" s="59"/>
      <c r="SGO53" s="56"/>
      <c r="SGP53" s="54"/>
      <c r="SGQ53" s="52"/>
      <c r="SGR53" s="59"/>
      <c r="SGS53" s="56"/>
      <c r="SGT53" s="54"/>
      <c r="SGU53" s="52"/>
      <c r="SGV53" s="59"/>
      <c r="SGW53" s="56"/>
      <c r="SGX53" s="54"/>
      <c r="SGY53" s="52"/>
      <c r="SGZ53" s="59"/>
      <c r="SHA53" s="56"/>
      <c r="SHB53" s="54"/>
      <c r="SHC53" s="52"/>
      <c r="SHD53" s="59"/>
      <c r="SHE53" s="56"/>
      <c r="SHF53" s="54"/>
      <c r="SHG53" s="52"/>
      <c r="SHH53" s="59"/>
      <c r="SHI53" s="56"/>
      <c r="SHJ53" s="54"/>
      <c r="SHK53" s="52"/>
      <c r="SHL53" s="59"/>
      <c r="SHM53" s="56"/>
      <c r="SHN53" s="54"/>
      <c r="SHO53" s="52"/>
      <c r="SHP53" s="59"/>
      <c r="SHQ53" s="56"/>
      <c r="SHR53" s="54"/>
      <c r="SHS53" s="52"/>
      <c r="SHT53" s="59"/>
      <c r="SHU53" s="56"/>
      <c r="SHV53" s="54"/>
      <c r="SHW53" s="52"/>
      <c r="SHX53" s="59"/>
      <c r="SHY53" s="56"/>
      <c r="SHZ53" s="54"/>
      <c r="SIA53" s="52"/>
      <c r="SIB53" s="59"/>
      <c r="SIC53" s="56"/>
      <c r="SID53" s="54"/>
      <c r="SIE53" s="52"/>
      <c r="SIF53" s="59"/>
      <c r="SIG53" s="56"/>
      <c r="SIH53" s="54"/>
      <c r="SII53" s="52"/>
      <c r="SIJ53" s="59"/>
      <c r="SIK53" s="56"/>
      <c r="SIL53" s="54"/>
      <c r="SIM53" s="52"/>
      <c r="SIN53" s="59"/>
      <c r="SIO53" s="56"/>
      <c r="SIP53" s="54"/>
      <c r="SIQ53" s="52"/>
      <c r="SIR53" s="59"/>
      <c r="SIS53" s="56"/>
      <c r="SIT53" s="54"/>
      <c r="SIU53" s="52"/>
      <c r="SIV53" s="59"/>
      <c r="SIW53" s="56"/>
      <c r="SIX53" s="54"/>
      <c r="SIY53" s="52"/>
      <c r="SIZ53" s="59"/>
      <c r="SJA53" s="56"/>
      <c r="SJB53" s="54"/>
      <c r="SJC53" s="52"/>
      <c r="SJD53" s="59"/>
      <c r="SJE53" s="56"/>
      <c r="SJF53" s="54"/>
      <c r="SJG53" s="52"/>
      <c r="SJH53" s="59"/>
      <c r="SJI53" s="56"/>
      <c r="SJJ53" s="54"/>
      <c r="SJK53" s="52"/>
      <c r="SJL53" s="59"/>
      <c r="SJM53" s="56"/>
      <c r="SJN53" s="54"/>
      <c r="SJO53" s="52"/>
      <c r="SJP53" s="59"/>
      <c r="SJQ53" s="56"/>
      <c r="SJR53" s="54"/>
      <c r="SJS53" s="52"/>
      <c r="SJT53" s="59"/>
      <c r="SJU53" s="56"/>
      <c r="SJV53" s="54"/>
      <c r="SJW53" s="52"/>
      <c r="SJX53" s="59"/>
      <c r="SJY53" s="56"/>
      <c r="SJZ53" s="54"/>
      <c r="SKA53" s="52"/>
      <c r="SKB53" s="59"/>
      <c r="SKC53" s="56"/>
      <c r="SKD53" s="54"/>
      <c r="SKE53" s="52"/>
      <c r="SKF53" s="59"/>
      <c r="SKG53" s="56"/>
      <c r="SKH53" s="54"/>
      <c r="SKI53" s="52"/>
      <c r="SKJ53" s="59"/>
      <c r="SKK53" s="56"/>
      <c r="SKL53" s="54"/>
      <c r="SKM53" s="52"/>
      <c r="SKN53" s="59"/>
      <c r="SKO53" s="56"/>
      <c r="SKP53" s="54"/>
      <c r="SKQ53" s="52"/>
      <c r="SKR53" s="59"/>
      <c r="SKS53" s="56"/>
      <c r="SKT53" s="54"/>
      <c r="SKU53" s="52"/>
      <c r="SKV53" s="59"/>
      <c r="SKW53" s="56"/>
      <c r="SKX53" s="54"/>
      <c r="SKY53" s="52"/>
      <c r="SKZ53" s="59"/>
      <c r="SLA53" s="56"/>
      <c r="SLB53" s="54"/>
      <c r="SLC53" s="52"/>
      <c r="SLD53" s="59"/>
      <c r="SLE53" s="56"/>
      <c r="SLF53" s="54"/>
      <c r="SLG53" s="52"/>
      <c r="SLH53" s="59"/>
      <c r="SLI53" s="56"/>
      <c r="SLJ53" s="54"/>
      <c r="SLK53" s="52"/>
      <c r="SLL53" s="59"/>
      <c r="SLM53" s="56"/>
      <c r="SLN53" s="54"/>
      <c r="SLO53" s="52"/>
      <c r="SLP53" s="59"/>
      <c r="SLQ53" s="56"/>
      <c r="SLR53" s="54"/>
      <c r="SLS53" s="52"/>
      <c r="SLT53" s="59"/>
      <c r="SLU53" s="56"/>
      <c r="SLV53" s="54"/>
      <c r="SLW53" s="52"/>
      <c r="SLX53" s="59"/>
      <c r="SLY53" s="56"/>
      <c r="SLZ53" s="54"/>
      <c r="SMA53" s="52"/>
      <c r="SMB53" s="59"/>
      <c r="SMC53" s="56"/>
      <c r="SMD53" s="54"/>
      <c r="SME53" s="52"/>
      <c r="SMF53" s="59"/>
      <c r="SMG53" s="56"/>
      <c r="SMH53" s="54"/>
      <c r="SMI53" s="52"/>
      <c r="SMJ53" s="59"/>
      <c r="SMK53" s="56"/>
      <c r="SML53" s="54"/>
      <c r="SMM53" s="52"/>
      <c r="SMN53" s="59"/>
      <c r="SMO53" s="56"/>
      <c r="SMP53" s="54"/>
      <c r="SMQ53" s="52"/>
      <c r="SMR53" s="59"/>
      <c r="SMS53" s="56"/>
      <c r="SMT53" s="54"/>
      <c r="SMU53" s="52"/>
      <c r="SMV53" s="59"/>
      <c r="SMW53" s="56"/>
      <c r="SMX53" s="54"/>
      <c r="SMY53" s="52"/>
      <c r="SMZ53" s="59"/>
      <c r="SNA53" s="56"/>
      <c r="SNB53" s="54"/>
      <c r="SNC53" s="52"/>
      <c r="SND53" s="59"/>
      <c r="SNE53" s="56"/>
      <c r="SNF53" s="54"/>
      <c r="SNG53" s="52"/>
      <c r="SNH53" s="59"/>
      <c r="SNI53" s="56"/>
      <c r="SNJ53" s="54"/>
      <c r="SNK53" s="52"/>
      <c r="SNL53" s="59"/>
      <c r="SNM53" s="56"/>
      <c r="SNN53" s="54"/>
      <c r="SNO53" s="52"/>
      <c r="SNP53" s="59"/>
      <c r="SNQ53" s="56"/>
      <c r="SNR53" s="54"/>
      <c r="SNS53" s="52"/>
      <c r="SNT53" s="59"/>
      <c r="SNU53" s="56"/>
      <c r="SNV53" s="54"/>
      <c r="SNW53" s="52"/>
      <c r="SNX53" s="59"/>
      <c r="SNY53" s="56"/>
      <c r="SNZ53" s="54"/>
      <c r="SOA53" s="52"/>
      <c r="SOB53" s="59"/>
      <c r="SOC53" s="56"/>
      <c r="SOD53" s="54"/>
      <c r="SOE53" s="52"/>
      <c r="SOF53" s="59"/>
      <c r="SOG53" s="56"/>
      <c r="SOH53" s="54"/>
      <c r="SOI53" s="52"/>
      <c r="SOJ53" s="59"/>
      <c r="SOK53" s="56"/>
      <c r="SOL53" s="54"/>
      <c r="SOM53" s="52"/>
      <c r="SON53" s="59"/>
      <c r="SOO53" s="56"/>
      <c r="SOP53" s="54"/>
      <c r="SOQ53" s="52"/>
      <c r="SOR53" s="59"/>
      <c r="SOS53" s="56"/>
      <c r="SOT53" s="54"/>
      <c r="SOU53" s="52"/>
      <c r="SOV53" s="59"/>
      <c r="SOW53" s="56"/>
      <c r="SOX53" s="54"/>
      <c r="SOY53" s="52"/>
      <c r="SOZ53" s="59"/>
      <c r="SPA53" s="56"/>
      <c r="SPB53" s="54"/>
      <c r="SPC53" s="52"/>
      <c r="SPD53" s="59"/>
      <c r="SPE53" s="56"/>
      <c r="SPF53" s="54"/>
      <c r="SPG53" s="52"/>
      <c r="SPH53" s="59"/>
      <c r="SPI53" s="56"/>
      <c r="SPJ53" s="54"/>
      <c r="SPK53" s="52"/>
      <c r="SPL53" s="59"/>
      <c r="SPM53" s="56"/>
      <c r="SPN53" s="54"/>
      <c r="SPO53" s="52"/>
      <c r="SPP53" s="59"/>
      <c r="SPQ53" s="56"/>
      <c r="SPR53" s="54"/>
      <c r="SPS53" s="52"/>
      <c r="SPT53" s="59"/>
      <c r="SPU53" s="56"/>
      <c r="SPV53" s="54"/>
      <c r="SPW53" s="52"/>
      <c r="SPX53" s="59"/>
      <c r="SPY53" s="56"/>
      <c r="SPZ53" s="54"/>
      <c r="SQA53" s="52"/>
      <c r="SQB53" s="59"/>
      <c r="SQC53" s="56"/>
      <c r="SQD53" s="54"/>
      <c r="SQE53" s="52"/>
      <c r="SQF53" s="59"/>
      <c r="SQG53" s="56"/>
      <c r="SQH53" s="54"/>
      <c r="SQI53" s="52"/>
      <c r="SQJ53" s="59"/>
      <c r="SQK53" s="56"/>
      <c r="SQL53" s="54"/>
      <c r="SQM53" s="52"/>
      <c r="SQN53" s="59"/>
      <c r="SQO53" s="56"/>
      <c r="SQP53" s="54"/>
      <c r="SQQ53" s="52"/>
      <c r="SQR53" s="59"/>
      <c r="SQS53" s="56"/>
      <c r="SQT53" s="54"/>
      <c r="SQU53" s="52"/>
      <c r="SQV53" s="59"/>
      <c r="SQW53" s="56"/>
      <c r="SQX53" s="54"/>
      <c r="SQY53" s="52"/>
      <c r="SQZ53" s="59"/>
      <c r="SRA53" s="56"/>
      <c r="SRB53" s="54"/>
      <c r="SRC53" s="52"/>
      <c r="SRD53" s="59"/>
      <c r="SRE53" s="56"/>
      <c r="SRF53" s="54"/>
      <c r="SRG53" s="52"/>
      <c r="SRH53" s="59"/>
      <c r="SRI53" s="56"/>
      <c r="SRJ53" s="54"/>
      <c r="SRK53" s="52"/>
      <c r="SRL53" s="59"/>
      <c r="SRM53" s="56"/>
      <c r="SRN53" s="54"/>
      <c r="SRO53" s="52"/>
      <c r="SRP53" s="59"/>
      <c r="SRQ53" s="56"/>
      <c r="SRR53" s="54"/>
      <c r="SRS53" s="52"/>
      <c r="SRT53" s="59"/>
      <c r="SRU53" s="56"/>
      <c r="SRV53" s="54"/>
      <c r="SRW53" s="52"/>
      <c r="SRX53" s="59"/>
      <c r="SRY53" s="56"/>
      <c r="SRZ53" s="54"/>
      <c r="SSA53" s="52"/>
      <c r="SSB53" s="59"/>
      <c r="SSC53" s="56"/>
      <c r="SSD53" s="54"/>
      <c r="SSE53" s="52"/>
      <c r="SSF53" s="59"/>
      <c r="SSG53" s="56"/>
      <c r="SSH53" s="54"/>
      <c r="SSI53" s="52"/>
      <c r="SSJ53" s="59"/>
      <c r="SSK53" s="56"/>
      <c r="SSL53" s="54"/>
      <c r="SSM53" s="52"/>
      <c r="SSN53" s="59"/>
      <c r="SSO53" s="56"/>
      <c r="SSP53" s="54"/>
      <c r="SSQ53" s="52"/>
      <c r="SSR53" s="59"/>
      <c r="SSS53" s="56"/>
      <c r="SST53" s="54"/>
      <c r="SSU53" s="52"/>
      <c r="SSV53" s="59"/>
      <c r="SSW53" s="56"/>
      <c r="SSX53" s="54"/>
      <c r="SSY53" s="52"/>
      <c r="SSZ53" s="59"/>
      <c r="STA53" s="56"/>
      <c r="STB53" s="54"/>
      <c r="STC53" s="52"/>
      <c r="STD53" s="59"/>
      <c r="STE53" s="56"/>
      <c r="STF53" s="54"/>
      <c r="STG53" s="52"/>
      <c r="STH53" s="59"/>
      <c r="STI53" s="56"/>
      <c r="STJ53" s="54"/>
      <c r="STK53" s="52"/>
      <c r="STL53" s="59"/>
      <c r="STM53" s="56"/>
      <c r="STN53" s="54"/>
      <c r="STO53" s="52"/>
      <c r="STP53" s="59"/>
      <c r="STQ53" s="56"/>
      <c r="STR53" s="54"/>
      <c r="STS53" s="52"/>
      <c r="STT53" s="59"/>
      <c r="STU53" s="56"/>
      <c r="STV53" s="54"/>
      <c r="STW53" s="52"/>
      <c r="STX53" s="59"/>
      <c r="STY53" s="56"/>
      <c r="STZ53" s="54"/>
      <c r="SUA53" s="52"/>
      <c r="SUB53" s="59"/>
      <c r="SUC53" s="56"/>
      <c r="SUD53" s="54"/>
      <c r="SUE53" s="52"/>
      <c r="SUF53" s="59"/>
      <c r="SUG53" s="56"/>
      <c r="SUH53" s="54"/>
      <c r="SUI53" s="52"/>
      <c r="SUJ53" s="59"/>
      <c r="SUK53" s="56"/>
      <c r="SUL53" s="54"/>
      <c r="SUM53" s="52"/>
      <c r="SUN53" s="59"/>
      <c r="SUO53" s="56"/>
      <c r="SUP53" s="54"/>
      <c r="SUQ53" s="52"/>
      <c r="SUR53" s="59"/>
      <c r="SUS53" s="56"/>
      <c r="SUT53" s="54"/>
      <c r="SUU53" s="52"/>
      <c r="SUV53" s="59"/>
      <c r="SUW53" s="56"/>
      <c r="SUX53" s="54"/>
      <c r="SUY53" s="52"/>
      <c r="SUZ53" s="59"/>
      <c r="SVA53" s="56"/>
      <c r="SVB53" s="54"/>
      <c r="SVC53" s="52"/>
      <c r="SVD53" s="59"/>
      <c r="SVE53" s="56"/>
      <c r="SVF53" s="54"/>
      <c r="SVG53" s="52"/>
      <c r="SVH53" s="59"/>
      <c r="SVI53" s="56"/>
      <c r="SVJ53" s="54"/>
      <c r="SVK53" s="52"/>
      <c r="SVL53" s="59"/>
      <c r="SVM53" s="56"/>
      <c r="SVN53" s="54"/>
      <c r="SVO53" s="52"/>
      <c r="SVP53" s="59"/>
      <c r="SVQ53" s="56"/>
      <c r="SVR53" s="54"/>
      <c r="SVS53" s="52"/>
      <c r="SVT53" s="59"/>
      <c r="SVU53" s="56"/>
      <c r="SVV53" s="54"/>
      <c r="SVW53" s="52"/>
      <c r="SVX53" s="59"/>
      <c r="SVY53" s="56"/>
      <c r="SVZ53" s="54"/>
      <c r="SWA53" s="52"/>
      <c r="SWB53" s="59"/>
      <c r="SWC53" s="56"/>
      <c r="SWD53" s="54"/>
      <c r="SWE53" s="52"/>
      <c r="SWF53" s="59"/>
      <c r="SWG53" s="56"/>
      <c r="SWH53" s="54"/>
      <c r="SWI53" s="52"/>
      <c r="SWJ53" s="59"/>
      <c r="SWK53" s="56"/>
      <c r="SWL53" s="54"/>
      <c r="SWM53" s="52"/>
      <c r="SWN53" s="59"/>
      <c r="SWO53" s="56"/>
      <c r="SWP53" s="54"/>
      <c r="SWQ53" s="52"/>
      <c r="SWR53" s="59"/>
      <c r="SWS53" s="56"/>
      <c r="SWT53" s="54"/>
      <c r="SWU53" s="52"/>
      <c r="SWV53" s="59"/>
      <c r="SWW53" s="56"/>
      <c r="SWX53" s="54"/>
      <c r="SWY53" s="52"/>
      <c r="SWZ53" s="59"/>
      <c r="SXA53" s="56"/>
      <c r="SXB53" s="54"/>
      <c r="SXC53" s="52"/>
      <c r="SXD53" s="59"/>
      <c r="SXE53" s="56"/>
      <c r="SXF53" s="54"/>
      <c r="SXG53" s="52"/>
      <c r="SXH53" s="59"/>
      <c r="SXI53" s="56"/>
      <c r="SXJ53" s="54"/>
      <c r="SXK53" s="52"/>
      <c r="SXL53" s="59"/>
      <c r="SXM53" s="56"/>
      <c r="SXN53" s="54"/>
      <c r="SXO53" s="52"/>
      <c r="SXP53" s="59"/>
      <c r="SXQ53" s="56"/>
      <c r="SXR53" s="54"/>
      <c r="SXS53" s="52"/>
      <c r="SXT53" s="59"/>
      <c r="SXU53" s="56"/>
      <c r="SXV53" s="54"/>
      <c r="SXW53" s="52"/>
      <c r="SXX53" s="59"/>
      <c r="SXY53" s="56"/>
      <c r="SXZ53" s="54"/>
      <c r="SYA53" s="52"/>
      <c r="SYB53" s="59"/>
      <c r="SYC53" s="56"/>
      <c r="SYD53" s="54"/>
      <c r="SYE53" s="52"/>
      <c r="SYF53" s="59"/>
      <c r="SYG53" s="56"/>
      <c r="SYH53" s="54"/>
      <c r="SYI53" s="52"/>
      <c r="SYJ53" s="59"/>
      <c r="SYK53" s="56"/>
      <c r="SYL53" s="54"/>
      <c r="SYM53" s="52"/>
      <c r="SYN53" s="59"/>
      <c r="SYO53" s="56"/>
      <c r="SYP53" s="54"/>
      <c r="SYQ53" s="52"/>
      <c r="SYR53" s="59"/>
      <c r="SYS53" s="56"/>
      <c r="SYT53" s="54"/>
      <c r="SYU53" s="52"/>
      <c r="SYV53" s="59"/>
      <c r="SYW53" s="56"/>
      <c r="SYX53" s="54"/>
      <c r="SYY53" s="52"/>
      <c r="SYZ53" s="59"/>
      <c r="SZA53" s="56"/>
      <c r="SZB53" s="54"/>
      <c r="SZC53" s="52"/>
      <c r="SZD53" s="59"/>
      <c r="SZE53" s="56"/>
      <c r="SZF53" s="54"/>
      <c r="SZG53" s="52"/>
      <c r="SZH53" s="59"/>
      <c r="SZI53" s="56"/>
      <c r="SZJ53" s="54"/>
      <c r="SZK53" s="52"/>
      <c r="SZL53" s="59"/>
      <c r="SZM53" s="56"/>
      <c r="SZN53" s="54"/>
      <c r="SZO53" s="52"/>
      <c r="SZP53" s="59"/>
      <c r="SZQ53" s="56"/>
      <c r="SZR53" s="54"/>
      <c r="SZS53" s="52"/>
      <c r="SZT53" s="59"/>
      <c r="SZU53" s="56"/>
      <c r="SZV53" s="54"/>
      <c r="SZW53" s="52"/>
      <c r="SZX53" s="59"/>
      <c r="SZY53" s="56"/>
      <c r="SZZ53" s="54"/>
      <c r="TAA53" s="52"/>
      <c r="TAB53" s="59"/>
      <c r="TAC53" s="56"/>
      <c r="TAD53" s="54"/>
      <c r="TAE53" s="52"/>
      <c r="TAF53" s="59"/>
      <c r="TAG53" s="56"/>
      <c r="TAH53" s="54"/>
      <c r="TAI53" s="52"/>
      <c r="TAJ53" s="59"/>
      <c r="TAK53" s="56"/>
      <c r="TAL53" s="54"/>
      <c r="TAM53" s="52"/>
      <c r="TAN53" s="59"/>
      <c r="TAO53" s="56"/>
      <c r="TAP53" s="54"/>
      <c r="TAQ53" s="52"/>
      <c r="TAR53" s="59"/>
      <c r="TAS53" s="56"/>
      <c r="TAT53" s="54"/>
      <c r="TAU53" s="52"/>
      <c r="TAV53" s="59"/>
      <c r="TAW53" s="56"/>
      <c r="TAX53" s="54"/>
      <c r="TAY53" s="52"/>
      <c r="TAZ53" s="59"/>
      <c r="TBA53" s="56"/>
      <c r="TBB53" s="54"/>
      <c r="TBC53" s="52"/>
      <c r="TBD53" s="59"/>
      <c r="TBE53" s="56"/>
      <c r="TBF53" s="54"/>
      <c r="TBG53" s="52"/>
      <c r="TBH53" s="59"/>
      <c r="TBI53" s="56"/>
      <c r="TBJ53" s="54"/>
      <c r="TBK53" s="52"/>
      <c r="TBL53" s="59"/>
      <c r="TBM53" s="56"/>
      <c r="TBN53" s="54"/>
      <c r="TBO53" s="52"/>
      <c r="TBP53" s="59"/>
      <c r="TBQ53" s="56"/>
      <c r="TBR53" s="54"/>
      <c r="TBS53" s="52"/>
      <c r="TBT53" s="59"/>
      <c r="TBU53" s="56"/>
      <c r="TBV53" s="54"/>
      <c r="TBW53" s="52"/>
      <c r="TBX53" s="59"/>
      <c r="TBY53" s="56"/>
      <c r="TBZ53" s="54"/>
      <c r="TCA53" s="52"/>
      <c r="TCB53" s="59"/>
      <c r="TCC53" s="56"/>
      <c r="TCD53" s="54"/>
      <c r="TCE53" s="52"/>
      <c r="TCF53" s="59"/>
      <c r="TCG53" s="56"/>
      <c r="TCH53" s="54"/>
      <c r="TCI53" s="52"/>
      <c r="TCJ53" s="59"/>
      <c r="TCK53" s="56"/>
      <c r="TCL53" s="54"/>
      <c r="TCM53" s="52"/>
      <c r="TCN53" s="59"/>
      <c r="TCO53" s="56"/>
      <c r="TCP53" s="54"/>
      <c r="TCQ53" s="52"/>
      <c r="TCR53" s="59"/>
      <c r="TCS53" s="56"/>
      <c r="TCT53" s="54"/>
      <c r="TCU53" s="52"/>
      <c r="TCV53" s="59"/>
      <c r="TCW53" s="56"/>
      <c r="TCX53" s="54"/>
      <c r="TCY53" s="52"/>
      <c r="TCZ53" s="59"/>
      <c r="TDA53" s="56"/>
      <c r="TDB53" s="54"/>
      <c r="TDC53" s="52"/>
      <c r="TDD53" s="59"/>
      <c r="TDE53" s="56"/>
      <c r="TDF53" s="54"/>
      <c r="TDG53" s="52"/>
      <c r="TDH53" s="59"/>
      <c r="TDI53" s="56"/>
      <c r="TDJ53" s="54"/>
      <c r="TDK53" s="52"/>
      <c r="TDL53" s="59"/>
      <c r="TDM53" s="56"/>
      <c r="TDN53" s="54"/>
      <c r="TDO53" s="52"/>
      <c r="TDP53" s="59"/>
      <c r="TDQ53" s="56"/>
      <c r="TDR53" s="54"/>
      <c r="TDS53" s="52"/>
      <c r="TDT53" s="59"/>
      <c r="TDU53" s="56"/>
      <c r="TDV53" s="54"/>
      <c r="TDW53" s="52"/>
      <c r="TDX53" s="59"/>
      <c r="TDY53" s="56"/>
      <c r="TDZ53" s="54"/>
      <c r="TEA53" s="52"/>
      <c r="TEB53" s="59"/>
      <c r="TEC53" s="56"/>
      <c r="TED53" s="54"/>
      <c r="TEE53" s="52"/>
      <c r="TEF53" s="59"/>
      <c r="TEG53" s="56"/>
      <c r="TEH53" s="54"/>
      <c r="TEI53" s="52"/>
      <c r="TEJ53" s="59"/>
      <c r="TEK53" s="56"/>
      <c r="TEL53" s="54"/>
      <c r="TEM53" s="52"/>
      <c r="TEN53" s="59"/>
      <c r="TEO53" s="56"/>
      <c r="TEP53" s="54"/>
      <c r="TEQ53" s="52"/>
      <c r="TER53" s="59"/>
      <c r="TES53" s="56"/>
      <c r="TET53" s="54"/>
      <c r="TEU53" s="52"/>
      <c r="TEV53" s="59"/>
      <c r="TEW53" s="56"/>
      <c r="TEX53" s="54"/>
      <c r="TEY53" s="52"/>
      <c r="TEZ53" s="59"/>
      <c r="TFA53" s="56"/>
      <c r="TFB53" s="54"/>
      <c r="TFC53" s="52"/>
      <c r="TFD53" s="59"/>
      <c r="TFE53" s="56"/>
      <c r="TFF53" s="54"/>
      <c r="TFG53" s="52"/>
      <c r="TFH53" s="59"/>
      <c r="TFI53" s="56"/>
      <c r="TFJ53" s="54"/>
      <c r="TFK53" s="52"/>
      <c r="TFL53" s="59"/>
      <c r="TFM53" s="56"/>
      <c r="TFN53" s="54"/>
      <c r="TFO53" s="52"/>
      <c r="TFP53" s="59"/>
      <c r="TFQ53" s="56"/>
      <c r="TFR53" s="54"/>
      <c r="TFS53" s="52"/>
      <c r="TFT53" s="59"/>
      <c r="TFU53" s="56"/>
      <c r="TFV53" s="54"/>
      <c r="TFW53" s="52"/>
      <c r="TFX53" s="59"/>
      <c r="TFY53" s="56"/>
      <c r="TFZ53" s="54"/>
      <c r="TGA53" s="52"/>
      <c r="TGB53" s="59"/>
      <c r="TGC53" s="56"/>
      <c r="TGD53" s="54"/>
      <c r="TGE53" s="52"/>
      <c r="TGF53" s="59"/>
      <c r="TGG53" s="56"/>
      <c r="TGH53" s="54"/>
      <c r="TGI53" s="52"/>
      <c r="TGJ53" s="59"/>
      <c r="TGK53" s="56"/>
      <c r="TGL53" s="54"/>
      <c r="TGM53" s="52"/>
      <c r="TGN53" s="59"/>
      <c r="TGO53" s="56"/>
      <c r="TGP53" s="54"/>
      <c r="TGQ53" s="52"/>
      <c r="TGR53" s="59"/>
      <c r="TGS53" s="56"/>
      <c r="TGT53" s="54"/>
      <c r="TGU53" s="52"/>
      <c r="TGV53" s="59"/>
      <c r="TGW53" s="56"/>
      <c r="TGX53" s="54"/>
      <c r="TGY53" s="52"/>
      <c r="TGZ53" s="59"/>
      <c r="THA53" s="56"/>
      <c r="THB53" s="54"/>
      <c r="THC53" s="52"/>
      <c r="THD53" s="59"/>
      <c r="THE53" s="56"/>
      <c r="THF53" s="54"/>
      <c r="THG53" s="52"/>
      <c r="THH53" s="59"/>
      <c r="THI53" s="56"/>
      <c r="THJ53" s="54"/>
      <c r="THK53" s="52"/>
      <c r="THL53" s="59"/>
      <c r="THM53" s="56"/>
      <c r="THN53" s="54"/>
      <c r="THO53" s="52"/>
      <c r="THP53" s="59"/>
      <c r="THQ53" s="56"/>
      <c r="THR53" s="54"/>
      <c r="THS53" s="52"/>
      <c r="THT53" s="59"/>
      <c r="THU53" s="56"/>
      <c r="THV53" s="54"/>
      <c r="THW53" s="52"/>
      <c r="THX53" s="59"/>
      <c r="THY53" s="56"/>
      <c r="THZ53" s="54"/>
      <c r="TIA53" s="52"/>
      <c r="TIB53" s="59"/>
      <c r="TIC53" s="56"/>
      <c r="TID53" s="54"/>
      <c r="TIE53" s="52"/>
      <c r="TIF53" s="59"/>
      <c r="TIG53" s="56"/>
      <c r="TIH53" s="54"/>
      <c r="TII53" s="52"/>
      <c r="TIJ53" s="59"/>
      <c r="TIK53" s="56"/>
      <c r="TIL53" s="54"/>
      <c r="TIM53" s="52"/>
      <c r="TIN53" s="59"/>
      <c r="TIO53" s="56"/>
      <c r="TIP53" s="54"/>
      <c r="TIQ53" s="52"/>
      <c r="TIR53" s="59"/>
      <c r="TIS53" s="56"/>
      <c r="TIT53" s="54"/>
      <c r="TIU53" s="52"/>
      <c r="TIV53" s="59"/>
      <c r="TIW53" s="56"/>
      <c r="TIX53" s="54"/>
      <c r="TIY53" s="52"/>
      <c r="TIZ53" s="59"/>
      <c r="TJA53" s="56"/>
      <c r="TJB53" s="54"/>
      <c r="TJC53" s="52"/>
      <c r="TJD53" s="59"/>
      <c r="TJE53" s="56"/>
      <c r="TJF53" s="54"/>
      <c r="TJG53" s="52"/>
      <c r="TJH53" s="59"/>
      <c r="TJI53" s="56"/>
      <c r="TJJ53" s="54"/>
      <c r="TJK53" s="52"/>
      <c r="TJL53" s="59"/>
      <c r="TJM53" s="56"/>
      <c r="TJN53" s="54"/>
      <c r="TJO53" s="52"/>
      <c r="TJP53" s="59"/>
      <c r="TJQ53" s="56"/>
      <c r="TJR53" s="54"/>
      <c r="TJS53" s="52"/>
      <c r="TJT53" s="59"/>
      <c r="TJU53" s="56"/>
      <c r="TJV53" s="54"/>
      <c r="TJW53" s="52"/>
      <c r="TJX53" s="59"/>
      <c r="TJY53" s="56"/>
      <c r="TJZ53" s="54"/>
      <c r="TKA53" s="52"/>
      <c r="TKB53" s="59"/>
      <c r="TKC53" s="56"/>
      <c r="TKD53" s="54"/>
      <c r="TKE53" s="52"/>
      <c r="TKF53" s="59"/>
      <c r="TKG53" s="56"/>
      <c r="TKH53" s="54"/>
      <c r="TKI53" s="52"/>
      <c r="TKJ53" s="59"/>
      <c r="TKK53" s="56"/>
      <c r="TKL53" s="54"/>
      <c r="TKM53" s="52"/>
      <c r="TKN53" s="59"/>
      <c r="TKO53" s="56"/>
      <c r="TKP53" s="54"/>
      <c r="TKQ53" s="52"/>
      <c r="TKR53" s="59"/>
      <c r="TKS53" s="56"/>
      <c r="TKT53" s="54"/>
      <c r="TKU53" s="52"/>
      <c r="TKV53" s="59"/>
      <c r="TKW53" s="56"/>
      <c r="TKX53" s="54"/>
      <c r="TKY53" s="52"/>
      <c r="TKZ53" s="59"/>
      <c r="TLA53" s="56"/>
      <c r="TLB53" s="54"/>
      <c r="TLC53" s="52"/>
      <c r="TLD53" s="59"/>
      <c r="TLE53" s="56"/>
      <c r="TLF53" s="54"/>
      <c r="TLG53" s="52"/>
      <c r="TLH53" s="59"/>
      <c r="TLI53" s="56"/>
      <c r="TLJ53" s="54"/>
      <c r="TLK53" s="52"/>
      <c r="TLL53" s="59"/>
      <c r="TLM53" s="56"/>
      <c r="TLN53" s="54"/>
      <c r="TLO53" s="52"/>
      <c r="TLP53" s="59"/>
      <c r="TLQ53" s="56"/>
      <c r="TLR53" s="54"/>
      <c r="TLS53" s="52"/>
      <c r="TLT53" s="59"/>
      <c r="TLU53" s="56"/>
      <c r="TLV53" s="54"/>
      <c r="TLW53" s="52"/>
      <c r="TLX53" s="59"/>
      <c r="TLY53" s="56"/>
      <c r="TLZ53" s="54"/>
      <c r="TMA53" s="52"/>
      <c r="TMB53" s="59"/>
      <c r="TMC53" s="56"/>
      <c r="TMD53" s="54"/>
      <c r="TME53" s="52"/>
      <c r="TMF53" s="59"/>
      <c r="TMG53" s="56"/>
      <c r="TMH53" s="54"/>
      <c r="TMI53" s="52"/>
      <c r="TMJ53" s="59"/>
      <c r="TMK53" s="56"/>
      <c r="TML53" s="54"/>
      <c r="TMM53" s="52"/>
      <c r="TMN53" s="59"/>
      <c r="TMO53" s="56"/>
      <c r="TMP53" s="54"/>
      <c r="TMQ53" s="52"/>
      <c r="TMR53" s="59"/>
      <c r="TMS53" s="56"/>
      <c r="TMT53" s="54"/>
      <c r="TMU53" s="52"/>
      <c r="TMV53" s="59"/>
      <c r="TMW53" s="56"/>
      <c r="TMX53" s="54"/>
      <c r="TMY53" s="52"/>
      <c r="TMZ53" s="59"/>
      <c r="TNA53" s="56"/>
      <c r="TNB53" s="54"/>
      <c r="TNC53" s="52"/>
      <c r="TND53" s="59"/>
      <c r="TNE53" s="56"/>
      <c r="TNF53" s="54"/>
      <c r="TNG53" s="52"/>
      <c r="TNH53" s="59"/>
      <c r="TNI53" s="56"/>
      <c r="TNJ53" s="54"/>
      <c r="TNK53" s="52"/>
      <c r="TNL53" s="59"/>
      <c r="TNM53" s="56"/>
      <c r="TNN53" s="54"/>
      <c r="TNO53" s="52"/>
      <c r="TNP53" s="59"/>
      <c r="TNQ53" s="56"/>
      <c r="TNR53" s="54"/>
      <c r="TNS53" s="52"/>
      <c r="TNT53" s="59"/>
      <c r="TNU53" s="56"/>
      <c r="TNV53" s="54"/>
      <c r="TNW53" s="52"/>
      <c r="TNX53" s="59"/>
      <c r="TNY53" s="56"/>
      <c r="TNZ53" s="54"/>
      <c r="TOA53" s="52"/>
      <c r="TOB53" s="59"/>
      <c r="TOC53" s="56"/>
      <c r="TOD53" s="54"/>
      <c r="TOE53" s="52"/>
      <c r="TOF53" s="59"/>
      <c r="TOG53" s="56"/>
      <c r="TOH53" s="54"/>
      <c r="TOI53" s="52"/>
      <c r="TOJ53" s="59"/>
      <c r="TOK53" s="56"/>
      <c r="TOL53" s="54"/>
      <c r="TOM53" s="52"/>
      <c r="TON53" s="59"/>
      <c r="TOO53" s="56"/>
      <c r="TOP53" s="54"/>
      <c r="TOQ53" s="52"/>
      <c r="TOR53" s="59"/>
      <c r="TOS53" s="56"/>
      <c r="TOT53" s="54"/>
      <c r="TOU53" s="52"/>
      <c r="TOV53" s="59"/>
      <c r="TOW53" s="56"/>
      <c r="TOX53" s="54"/>
      <c r="TOY53" s="52"/>
      <c r="TOZ53" s="59"/>
      <c r="TPA53" s="56"/>
      <c r="TPB53" s="54"/>
      <c r="TPC53" s="52"/>
      <c r="TPD53" s="59"/>
      <c r="TPE53" s="56"/>
      <c r="TPF53" s="54"/>
      <c r="TPG53" s="52"/>
      <c r="TPH53" s="59"/>
      <c r="TPI53" s="56"/>
      <c r="TPJ53" s="54"/>
      <c r="TPK53" s="52"/>
      <c r="TPL53" s="59"/>
      <c r="TPM53" s="56"/>
      <c r="TPN53" s="54"/>
      <c r="TPO53" s="52"/>
      <c r="TPP53" s="59"/>
      <c r="TPQ53" s="56"/>
      <c r="TPR53" s="54"/>
      <c r="TPS53" s="52"/>
      <c r="TPT53" s="59"/>
      <c r="TPU53" s="56"/>
      <c r="TPV53" s="54"/>
      <c r="TPW53" s="52"/>
      <c r="TPX53" s="59"/>
      <c r="TPY53" s="56"/>
      <c r="TPZ53" s="54"/>
      <c r="TQA53" s="52"/>
      <c r="TQB53" s="59"/>
      <c r="TQC53" s="56"/>
      <c r="TQD53" s="54"/>
      <c r="TQE53" s="52"/>
      <c r="TQF53" s="59"/>
      <c r="TQG53" s="56"/>
      <c r="TQH53" s="54"/>
      <c r="TQI53" s="52"/>
      <c r="TQJ53" s="59"/>
      <c r="TQK53" s="56"/>
      <c r="TQL53" s="54"/>
      <c r="TQM53" s="52"/>
      <c r="TQN53" s="59"/>
      <c r="TQO53" s="56"/>
      <c r="TQP53" s="54"/>
      <c r="TQQ53" s="52"/>
      <c r="TQR53" s="59"/>
      <c r="TQS53" s="56"/>
      <c r="TQT53" s="54"/>
      <c r="TQU53" s="52"/>
      <c r="TQV53" s="59"/>
      <c r="TQW53" s="56"/>
      <c r="TQX53" s="54"/>
      <c r="TQY53" s="52"/>
      <c r="TQZ53" s="59"/>
      <c r="TRA53" s="56"/>
      <c r="TRB53" s="54"/>
      <c r="TRC53" s="52"/>
      <c r="TRD53" s="59"/>
      <c r="TRE53" s="56"/>
      <c r="TRF53" s="54"/>
      <c r="TRG53" s="52"/>
      <c r="TRH53" s="59"/>
      <c r="TRI53" s="56"/>
      <c r="TRJ53" s="54"/>
      <c r="TRK53" s="52"/>
      <c r="TRL53" s="59"/>
      <c r="TRM53" s="56"/>
      <c r="TRN53" s="54"/>
      <c r="TRO53" s="52"/>
      <c r="TRP53" s="59"/>
      <c r="TRQ53" s="56"/>
      <c r="TRR53" s="54"/>
      <c r="TRS53" s="52"/>
      <c r="TRT53" s="59"/>
      <c r="TRU53" s="56"/>
      <c r="TRV53" s="54"/>
      <c r="TRW53" s="52"/>
      <c r="TRX53" s="59"/>
      <c r="TRY53" s="56"/>
      <c r="TRZ53" s="54"/>
      <c r="TSA53" s="52"/>
      <c r="TSB53" s="59"/>
      <c r="TSC53" s="56"/>
      <c r="TSD53" s="54"/>
      <c r="TSE53" s="52"/>
      <c r="TSF53" s="59"/>
      <c r="TSG53" s="56"/>
      <c r="TSH53" s="54"/>
      <c r="TSI53" s="52"/>
      <c r="TSJ53" s="59"/>
      <c r="TSK53" s="56"/>
      <c r="TSL53" s="54"/>
      <c r="TSM53" s="52"/>
      <c r="TSN53" s="59"/>
      <c r="TSO53" s="56"/>
      <c r="TSP53" s="54"/>
      <c r="TSQ53" s="52"/>
      <c r="TSR53" s="59"/>
      <c r="TSS53" s="56"/>
      <c r="TST53" s="54"/>
      <c r="TSU53" s="52"/>
      <c r="TSV53" s="59"/>
      <c r="TSW53" s="56"/>
      <c r="TSX53" s="54"/>
      <c r="TSY53" s="52"/>
      <c r="TSZ53" s="59"/>
      <c r="TTA53" s="56"/>
      <c r="TTB53" s="54"/>
      <c r="TTC53" s="52"/>
      <c r="TTD53" s="59"/>
      <c r="TTE53" s="56"/>
      <c r="TTF53" s="54"/>
      <c r="TTG53" s="52"/>
      <c r="TTH53" s="59"/>
      <c r="TTI53" s="56"/>
      <c r="TTJ53" s="54"/>
      <c r="TTK53" s="52"/>
      <c r="TTL53" s="59"/>
      <c r="TTM53" s="56"/>
      <c r="TTN53" s="54"/>
      <c r="TTO53" s="52"/>
      <c r="TTP53" s="59"/>
      <c r="TTQ53" s="56"/>
      <c r="TTR53" s="54"/>
      <c r="TTS53" s="52"/>
      <c r="TTT53" s="59"/>
      <c r="TTU53" s="56"/>
      <c r="TTV53" s="54"/>
      <c r="TTW53" s="52"/>
      <c r="TTX53" s="59"/>
      <c r="TTY53" s="56"/>
      <c r="TTZ53" s="54"/>
      <c r="TUA53" s="52"/>
      <c r="TUB53" s="59"/>
      <c r="TUC53" s="56"/>
      <c r="TUD53" s="54"/>
      <c r="TUE53" s="52"/>
      <c r="TUF53" s="59"/>
      <c r="TUG53" s="56"/>
      <c r="TUH53" s="54"/>
      <c r="TUI53" s="52"/>
      <c r="TUJ53" s="59"/>
      <c r="TUK53" s="56"/>
      <c r="TUL53" s="54"/>
      <c r="TUM53" s="52"/>
      <c r="TUN53" s="59"/>
      <c r="TUO53" s="56"/>
      <c r="TUP53" s="54"/>
      <c r="TUQ53" s="52"/>
      <c r="TUR53" s="59"/>
      <c r="TUS53" s="56"/>
      <c r="TUT53" s="54"/>
      <c r="TUU53" s="52"/>
      <c r="TUV53" s="59"/>
      <c r="TUW53" s="56"/>
      <c r="TUX53" s="54"/>
      <c r="TUY53" s="52"/>
      <c r="TUZ53" s="59"/>
      <c r="TVA53" s="56"/>
      <c r="TVB53" s="54"/>
      <c r="TVC53" s="52"/>
      <c r="TVD53" s="59"/>
      <c r="TVE53" s="56"/>
      <c r="TVF53" s="54"/>
      <c r="TVG53" s="52"/>
      <c r="TVH53" s="59"/>
      <c r="TVI53" s="56"/>
      <c r="TVJ53" s="54"/>
      <c r="TVK53" s="52"/>
      <c r="TVL53" s="59"/>
      <c r="TVM53" s="56"/>
      <c r="TVN53" s="54"/>
      <c r="TVO53" s="52"/>
      <c r="TVP53" s="59"/>
      <c r="TVQ53" s="56"/>
      <c r="TVR53" s="54"/>
      <c r="TVS53" s="52"/>
      <c r="TVT53" s="59"/>
      <c r="TVU53" s="56"/>
      <c r="TVV53" s="54"/>
      <c r="TVW53" s="52"/>
      <c r="TVX53" s="59"/>
      <c r="TVY53" s="56"/>
      <c r="TVZ53" s="54"/>
      <c r="TWA53" s="52"/>
      <c r="TWB53" s="59"/>
      <c r="TWC53" s="56"/>
      <c r="TWD53" s="54"/>
      <c r="TWE53" s="52"/>
      <c r="TWF53" s="59"/>
      <c r="TWG53" s="56"/>
      <c r="TWH53" s="54"/>
      <c r="TWI53" s="52"/>
      <c r="TWJ53" s="59"/>
      <c r="TWK53" s="56"/>
      <c r="TWL53" s="54"/>
      <c r="TWM53" s="52"/>
      <c r="TWN53" s="59"/>
      <c r="TWO53" s="56"/>
      <c r="TWP53" s="54"/>
      <c r="TWQ53" s="52"/>
      <c r="TWR53" s="59"/>
      <c r="TWS53" s="56"/>
      <c r="TWT53" s="54"/>
      <c r="TWU53" s="52"/>
      <c r="TWV53" s="59"/>
      <c r="TWW53" s="56"/>
      <c r="TWX53" s="54"/>
      <c r="TWY53" s="52"/>
      <c r="TWZ53" s="59"/>
      <c r="TXA53" s="56"/>
      <c r="TXB53" s="54"/>
      <c r="TXC53" s="52"/>
      <c r="TXD53" s="59"/>
      <c r="TXE53" s="56"/>
      <c r="TXF53" s="54"/>
      <c r="TXG53" s="52"/>
      <c r="TXH53" s="59"/>
      <c r="TXI53" s="56"/>
      <c r="TXJ53" s="54"/>
      <c r="TXK53" s="52"/>
      <c r="TXL53" s="59"/>
      <c r="TXM53" s="56"/>
      <c r="TXN53" s="54"/>
      <c r="TXO53" s="52"/>
      <c r="TXP53" s="59"/>
      <c r="TXQ53" s="56"/>
      <c r="TXR53" s="54"/>
      <c r="TXS53" s="52"/>
      <c r="TXT53" s="59"/>
      <c r="TXU53" s="56"/>
      <c r="TXV53" s="54"/>
      <c r="TXW53" s="52"/>
      <c r="TXX53" s="59"/>
      <c r="TXY53" s="56"/>
      <c r="TXZ53" s="54"/>
      <c r="TYA53" s="52"/>
      <c r="TYB53" s="59"/>
      <c r="TYC53" s="56"/>
      <c r="TYD53" s="54"/>
      <c r="TYE53" s="52"/>
      <c r="TYF53" s="59"/>
      <c r="TYG53" s="56"/>
      <c r="TYH53" s="54"/>
      <c r="TYI53" s="52"/>
      <c r="TYJ53" s="59"/>
      <c r="TYK53" s="56"/>
      <c r="TYL53" s="54"/>
      <c r="TYM53" s="52"/>
      <c r="TYN53" s="59"/>
      <c r="TYO53" s="56"/>
      <c r="TYP53" s="54"/>
      <c r="TYQ53" s="52"/>
      <c r="TYR53" s="59"/>
      <c r="TYS53" s="56"/>
      <c r="TYT53" s="54"/>
      <c r="TYU53" s="52"/>
      <c r="TYV53" s="59"/>
      <c r="TYW53" s="56"/>
      <c r="TYX53" s="54"/>
      <c r="TYY53" s="52"/>
      <c r="TYZ53" s="59"/>
      <c r="TZA53" s="56"/>
      <c r="TZB53" s="54"/>
      <c r="TZC53" s="52"/>
      <c r="TZD53" s="59"/>
      <c r="TZE53" s="56"/>
      <c r="TZF53" s="54"/>
      <c r="TZG53" s="52"/>
      <c r="TZH53" s="59"/>
      <c r="TZI53" s="56"/>
      <c r="TZJ53" s="54"/>
      <c r="TZK53" s="52"/>
      <c r="TZL53" s="59"/>
      <c r="TZM53" s="56"/>
      <c r="TZN53" s="54"/>
      <c r="TZO53" s="52"/>
      <c r="TZP53" s="59"/>
      <c r="TZQ53" s="56"/>
      <c r="TZR53" s="54"/>
      <c r="TZS53" s="52"/>
      <c r="TZT53" s="59"/>
      <c r="TZU53" s="56"/>
      <c r="TZV53" s="54"/>
      <c r="TZW53" s="52"/>
      <c r="TZX53" s="59"/>
      <c r="TZY53" s="56"/>
      <c r="TZZ53" s="54"/>
      <c r="UAA53" s="52"/>
      <c r="UAB53" s="59"/>
      <c r="UAC53" s="56"/>
      <c r="UAD53" s="54"/>
      <c r="UAE53" s="52"/>
      <c r="UAF53" s="59"/>
      <c r="UAG53" s="56"/>
      <c r="UAH53" s="54"/>
      <c r="UAI53" s="52"/>
      <c r="UAJ53" s="59"/>
      <c r="UAK53" s="56"/>
      <c r="UAL53" s="54"/>
      <c r="UAM53" s="52"/>
      <c r="UAN53" s="59"/>
      <c r="UAO53" s="56"/>
      <c r="UAP53" s="54"/>
      <c r="UAQ53" s="52"/>
      <c r="UAR53" s="59"/>
      <c r="UAS53" s="56"/>
      <c r="UAT53" s="54"/>
      <c r="UAU53" s="52"/>
      <c r="UAV53" s="59"/>
      <c r="UAW53" s="56"/>
      <c r="UAX53" s="54"/>
      <c r="UAY53" s="52"/>
      <c r="UAZ53" s="59"/>
      <c r="UBA53" s="56"/>
      <c r="UBB53" s="54"/>
      <c r="UBC53" s="52"/>
      <c r="UBD53" s="59"/>
      <c r="UBE53" s="56"/>
      <c r="UBF53" s="54"/>
      <c r="UBG53" s="52"/>
      <c r="UBH53" s="59"/>
      <c r="UBI53" s="56"/>
      <c r="UBJ53" s="54"/>
      <c r="UBK53" s="52"/>
      <c r="UBL53" s="59"/>
      <c r="UBM53" s="56"/>
      <c r="UBN53" s="54"/>
      <c r="UBO53" s="52"/>
      <c r="UBP53" s="59"/>
      <c r="UBQ53" s="56"/>
      <c r="UBR53" s="54"/>
      <c r="UBS53" s="52"/>
      <c r="UBT53" s="59"/>
      <c r="UBU53" s="56"/>
      <c r="UBV53" s="54"/>
      <c r="UBW53" s="52"/>
      <c r="UBX53" s="59"/>
      <c r="UBY53" s="56"/>
      <c r="UBZ53" s="54"/>
      <c r="UCA53" s="52"/>
      <c r="UCB53" s="59"/>
      <c r="UCC53" s="56"/>
      <c r="UCD53" s="54"/>
      <c r="UCE53" s="52"/>
      <c r="UCF53" s="59"/>
      <c r="UCG53" s="56"/>
      <c r="UCH53" s="54"/>
      <c r="UCI53" s="52"/>
      <c r="UCJ53" s="59"/>
      <c r="UCK53" s="56"/>
      <c r="UCL53" s="54"/>
      <c r="UCM53" s="52"/>
      <c r="UCN53" s="59"/>
      <c r="UCO53" s="56"/>
      <c r="UCP53" s="54"/>
      <c r="UCQ53" s="52"/>
      <c r="UCR53" s="59"/>
      <c r="UCS53" s="56"/>
      <c r="UCT53" s="54"/>
      <c r="UCU53" s="52"/>
      <c r="UCV53" s="59"/>
      <c r="UCW53" s="56"/>
      <c r="UCX53" s="54"/>
      <c r="UCY53" s="52"/>
      <c r="UCZ53" s="59"/>
      <c r="UDA53" s="56"/>
      <c r="UDB53" s="54"/>
      <c r="UDC53" s="52"/>
      <c r="UDD53" s="59"/>
      <c r="UDE53" s="56"/>
      <c r="UDF53" s="54"/>
      <c r="UDG53" s="52"/>
      <c r="UDH53" s="59"/>
      <c r="UDI53" s="56"/>
      <c r="UDJ53" s="54"/>
      <c r="UDK53" s="52"/>
      <c r="UDL53" s="59"/>
      <c r="UDM53" s="56"/>
      <c r="UDN53" s="54"/>
      <c r="UDO53" s="52"/>
      <c r="UDP53" s="59"/>
      <c r="UDQ53" s="56"/>
      <c r="UDR53" s="54"/>
      <c r="UDS53" s="52"/>
      <c r="UDT53" s="59"/>
      <c r="UDU53" s="56"/>
      <c r="UDV53" s="54"/>
      <c r="UDW53" s="52"/>
      <c r="UDX53" s="59"/>
      <c r="UDY53" s="56"/>
      <c r="UDZ53" s="54"/>
      <c r="UEA53" s="52"/>
      <c r="UEB53" s="59"/>
      <c r="UEC53" s="56"/>
      <c r="UED53" s="54"/>
      <c r="UEE53" s="52"/>
      <c r="UEF53" s="59"/>
      <c r="UEG53" s="56"/>
      <c r="UEH53" s="54"/>
      <c r="UEI53" s="52"/>
      <c r="UEJ53" s="59"/>
      <c r="UEK53" s="56"/>
      <c r="UEL53" s="54"/>
      <c r="UEM53" s="52"/>
      <c r="UEN53" s="59"/>
      <c r="UEO53" s="56"/>
      <c r="UEP53" s="54"/>
      <c r="UEQ53" s="52"/>
      <c r="UER53" s="59"/>
      <c r="UES53" s="56"/>
      <c r="UET53" s="54"/>
      <c r="UEU53" s="52"/>
      <c r="UEV53" s="59"/>
      <c r="UEW53" s="56"/>
      <c r="UEX53" s="54"/>
      <c r="UEY53" s="52"/>
      <c r="UEZ53" s="59"/>
      <c r="UFA53" s="56"/>
      <c r="UFB53" s="54"/>
      <c r="UFC53" s="52"/>
      <c r="UFD53" s="59"/>
      <c r="UFE53" s="56"/>
      <c r="UFF53" s="54"/>
      <c r="UFG53" s="52"/>
      <c r="UFH53" s="59"/>
      <c r="UFI53" s="56"/>
      <c r="UFJ53" s="54"/>
      <c r="UFK53" s="52"/>
      <c r="UFL53" s="59"/>
      <c r="UFM53" s="56"/>
      <c r="UFN53" s="54"/>
      <c r="UFO53" s="52"/>
      <c r="UFP53" s="59"/>
      <c r="UFQ53" s="56"/>
      <c r="UFR53" s="54"/>
      <c r="UFS53" s="52"/>
      <c r="UFT53" s="59"/>
      <c r="UFU53" s="56"/>
      <c r="UFV53" s="54"/>
      <c r="UFW53" s="52"/>
      <c r="UFX53" s="59"/>
      <c r="UFY53" s="56"/>
      <c r="UFZ53" s="54"/>
      <c r="UGA53" s="52"/>
      <c r="UGB53" s="59"/>
      <c r="UGC53" s="56"/>
      <c r="UGD53" s="54"/>
      <c r="UGE53" s="52"/>
      <c r="UGF53" s="59"/>
      <c r="UGG53" s="56"/>
      <c r="UGH53" s="54"/>
      <c r="UGI53" s="52"/>
      <c r="UGJ53" s="59"/>
      <c r="UGK53" s="56"/>
      <c r="UGL53" s="54"/>
      <c r="UGM53" s="52"/>
      <c r="UGN53" s="59"/>
      <c r="UGO53" s="56"/>
      <c r="UGP53" s="54"/>
      <c r="UGQ53" s="52"/>
      <c r="UGR53" s="59"/>
      <c r="UGS53" s="56"/>
      <c r="UGT53" s="54"/>
      <c r="UGU53" s="52"/>
      <c r="UGV53" s="59"/>
      <c r="UGW53" s="56"/>
      <c r="UGX53" s="54"/>
      <c r="UGY53" s="52"/>
      <c r="UGZ53" s="59"/>
      <c r="UHA53" s="56"/>
      <c r="UHB53" s="54"/>
      <c r="UHC53" s="52"/>
      <c r="UHD53" s="59"/>
      <c r="UHE53" s="56"/>
      <c r="UHF53" s="54"/>
      <c r="UHG53" s="52"/>
      <c r="UHH53" s="59"/>
      <c r="UHI53" s="56"/>
      <c r="UHJ53" s="54"/>
      <c r="UHK53" s="52"/>
      <c r="UHL53" s="59"/>
      <c r="UHM53" s="56"/>
      <c r="UHN53" s="54"/>
      <c r="UHO53" s="52"/>
      <c r="UHP53" s="59"/>
      <c r="UHQ53" s="56"/>
      <c r="UHR53" s="54"/>
      <c r="UHS53" s="52"/>
      <c r="UHT53" s="59"/>
      <c r="UHU53" s="56"/>
      <c r="UHV53" s="54"/>
      <c r="UHW53" s="52"/>
      <c r="UHX53" s="59"/>
      <c r="UHY53" s="56"/>
      <c r="UHZ53" s="54"/>
      <c r="UIA53" s="52"/>
      <c r="UIB53" s="59"/>
      <c r="UIC53" s="56"/>
      <c r="UID53" s="54"/>
      <c r="UIE53" s="52"/>
      <c r="UIF53" s="59"/>
      <c r="UIG53" s="56"/>
      <c r="UIH53" s="54"/>
      <c r="UII53" s="52"/>
      <c r="UIJ53" s="59"/>
      <c r="UIK53" s="56"/>
      <c r="UIL53" s="54"/>
      <c r="UIM53" s="52"/>
      <c r="UIN53" s="59"/>
      <c r="UIO53" s="56"/>
      <c r="UIP53" s="54"/>
      <c r="UIQ53" s="52"/>
      <c r="UIR53" s="59"/>
      <c r="UIS53" s="56"/>
      <c r="UIT53" s="54"/>
      <c r="UIU53" s="52"/>
      <c r="UIV53" s="59"/>
      <c r="UIW53" s="56"/>
      <c r="UIX53" s="54"/>
      <c r="UIY53" s="52"/>
      <c r="UIZ53" s="59"/>
      <c r="UJA53" s="56"/>
      <c r="UJB53" s="54"/>
      <c r="UJC53" s="52"/>
      <c r="UJD53" s="59"/>
      <c r="UJE53" s="56"/>
      <c r="UJF53" s="54"/>
      <c r="UJG53" s="52"/>
      <c r="UJH53" s="59"/>
      <c r="UJI53" s="56"/>
      <c r="UJJ53" s="54"/>
      <c r="UJK53" s="52"/>
      <c r="UJL53" s="59"/>
      <c r="UJM53" s="56"/>
      <c r="UJN53" s="54"/>
      <c r="UJO53" s="52"/>
      <c r="UJP53" s="59"/>
      <c r="UJQ53" s="56"/>
      <c r="UJR53" s="54"/>
      <c r="UJS53" s="52"/>
      <c r="UJT53" s="59"/>
      <c r="UJU53" s="56"/>
      <c r="UJV53" s="54"/>
      <c r="UJW53" s="52"/>
      <c r="UJX53" s="59"/>
      <c r="UJY53" s="56"/>
      <c r="UJZ53" s="54"/>
      <c r="UKA53" s="52"/>
      <c r="UKB53" s="59"/>
      <c r="UKC53" s="56"/>
      <c r="UKD53" s="54"/>
      <c r="UKE53" s="52"/>
      <c r="UKF53" s="59"/>
      <c r="UKG53" s="56"/>
      <c r="UKH53" s="54"/>
      <c r="UKI53" s="52"/>
      <c r="UKJ53" s="59"/>
      <c r="UKK53" s="56"/>
      <c r="UKL53" s="54"/>
      <c r="UKM53" s="52"/>
      <c r="UKN53" s="59"/>
      <c r="UKO53" s="56"/>
      <c r="UKP53" s="54"/>
      <c r="UKQ53" s="52"/>
      <c r="UKR53" s="59"/>
      <c r="UKS53" s="56"/>
      <c r="UKT53" s="54"/>
      <c r="UKU53" s="52"/>
      <c r="UKV53" s="59"/>
      <c r="UKW53" s="56"/>
      <c r="UKX53" s="54"/>
      <c r="UKY53" s="52"/>
      <c r="UKZ53" s="59"/>
      <c r="ULA53" s="56"/>
      <c r="ULB53" s="54"/>
      <c r="ULC53" s="52"/>
      <c r="ULD53" s="59"/>
      <c r="ULE53" s="56"/>
      <c r="ULF53" s="54"/>
      <c r="ULG53" s="52"/>
      <c r="ULH53" s="59"/>
      <c r="ULI53" s="56"/>
      <c r="ULJ53" s="54"/>
      <c r="ULK53" s="52"/>
      <c r="ULL53" s="59"/>
      <c r="ULM53" s="56"/>
      <c r="ULN53" s="54"/>
      <c r="ULO53" s="52"/>
      <c r="ULP53" s="59"/>
      <c r="ULQ53" s="56"/>
      <c r="ULR53" s="54"/>
      <c r="ULS53" s="52"/>
      <c r="ULT53" s="59"/>
      <c r="ULU53" s="56"/>
      <c r="ULV53" s="54"/>
      <c r="ULW53" s="52"/>
      <c r="ULX53" s="59"/>
      <c r="ULY53" s="56"/>
      <c r="ULZ53" s="54"/>
      <c r="UMA53" s="52"/>
      <c r="UMB53" s="59"/>
      <c r="UMC53" s="56"/>
      <c r="UMD53" s="54"/>
      <c r="UME53" s="52"/>
      <c r="UMF53" s="59"/>
      <c r="UMG53" s="56"/>
      <c r="UMH53" s="54"/>
      <c r="UMI53" s="52"/>
      <c r="UMJ53" s="59"/>
      <c r="UMK53" s="56"/>
      <c r="UML53" s="54"/>
      <c r="UMM53" s="52"/>
      <c r="UMN53" s="59"/>
      <c r="UMO53" s="56"/>
      <c r="UMP53" s="54"/>
      <c r="UMQ53" s="52"/>
      <c r="UMR53" s="59"/>
      <c r="UMS53" s="56"/>
      <c r="UMT53" s="54"/>
      <c r="UMU53" s="52"/>
      <c r="UMV53" s="59"/>
      <c r="UMW53" s="56"/>
      <c r="UMX53" s="54"/>
      <c r="UMY53" s="52"/>
      <c r="UMZ53" s="59"/>
      <c r="UNA53" s="56"/>
      <c r="UNB53" s="54"/>
      <c r="UNC53" s="52"/>
      <c r="UND53" s="59"/>
      <c r="UNE53" s="56"/>
      <c r="UNF53" s="54"/>
      <c r="UNG53" s="52"/>
      <c r="UNH53" s="59"/>
      <c r="UNI53" s="56"/>
      <c r="UNJ53" s="54"/>
      <c r="UNK53" s="52"/>
      <c r="UNL53" s="59"/>
      <c r="UNM53" s="56"/>
      <c r="UNN53" s="54"/>
      <c r="UNO53" s="52"/>
      <c r="UNP53" s="59"/>
      <c r="UNQ53" s="56"/>
      <c r="UNR53" s="54"/>
      <c r="UNS53" s="52"/>
      <c r="UNT53" s="59"/>
      <c r="UNU53" s="56"/>
      <c r="UNV53" s="54"/>
      <c r="UNW53" s="52"/>
      <c r="UNX53" s="59"/>
      <c r="UNY53" s="56"/>
      <c r="UNZ53" s="54"/>
      <c r="UOA53" s="52"/>
      <c r="UOB53" s="59"/>
      <c r="UOC53" s="56"/>
      <c r="UOD53" s="54"/>
      <c r="UOE53" s="52"/>
      <c r="UOF53" s="59"/>
      <c r="UOG53" s="56"/>
      <c r="UOH53" s="54"/>
      <c r="UOI53" s="52"/>
      <c r="UOJ53" s="59"/>
      <c r="UOK53" s="56"/>
      <c r="UOL53" s="54"/>
      <c r="UOM53" s="52"/>
      <c r="UON53" s="59"/>
      <c r="UOO53" s="56"/>
      <c r="UOP53" s="54"/>
      <c r="UOQ53" s="52"/>
      <c r="UOR53" s="59"/>
      <c r="UOS53" s="56"/>
      <c r="UOT53" s="54"/>
      <c r="UOU53" s="52"/>
      <c r="UOV53" s="59"/>
      <c r="UOW53" s="56"/>
      <c r="UOX53" s="54"/>
      <c r="UOY53" s="52"/>
      <c r="UOZ53" s="59"/>
      <c r="UPA53" s="56"/>
      <c r="UPB53" s="54"/>
      <c r="UPC53" s="52"/>
      <c r="UPD53" s="59"/>
      <c r="UPE53" s="56"/>
      <c r="UPF53" s="54"/>
      <c r="UPG53" s="52"/>
      <c r="UPH53" s="59"/>
      <c r="UPI53" s="56"/>
      <c r="UPJ53" s="54"/>
      <c r="UPK53" s="52"/>
      <c r="UPL53" s="59"/>
      <c r="UPM53" s="56"/>
      <c r="UPN53" s="54"/>
      <c r="UPO53" s="52"/>
      <c r="UPP53" s="59"/>
      <c r="UPQ53" s="56"/>
      <c r="UPR53" s="54"/>
      <c r="UPS53" s="52"/>
      <c r="UPT53" s="59"/>
      <c r="UPU53" s="56"/>
      <c r="UPV53" s="54"/>
      <c r="UPW53" s="52"/>
      <c r="UPX53" s="59"/>
      <c r="UPY53" s="56"/>
      <c r="UPZ53" s="54"/>
      <c r="UQA53" s="52"/>
      <c r="UQB53" s="59"/>
      <c r="UQC53" s="56"/>
      <c r="UQD53" s="54"/>
      <c r="UQE53" s="52"/>
      <c r="UQF53" s="59"/>
      <c r="UQG53" s="56"/>
      <c r="UQH53" s="54"/>
      <c r="UQI53" s="52"/>
      <c r="UQJ53" s="59"/>
      <c r="UQK53" s="56"/>
      <c r="UQL53" s="54"/>
      <c r="UQM53" s="52"/>
      <c r="UQN53" s="59"/>
      <c r="UQO53" s="56"/>
      <c r="UQP53" s="54"/>
      <c r="UQQ53" s="52"/>
      <c r="UQR53" s="59"/>
      <c r="UQS53" s="56"/>
      <c r="UQT53" s="54"/>
      <c r="UQU53" s="52"/>
      <c r="UQV53" s="59"/>
      <c r="UQW53" s="56"/>
      <c r="UQX53" s="54"/>
      <c r="UQY53" s="52"/>
      <c r="UQZ53" s="59"/>
      <c r="URA53" s="56"/>
      <c r="URB53" s="54"/>
      <c r="URC53" s="52"/>
      <c r="URD53" s="59"/>
      <c r="URE53" s="56"/>
      <c r="URF53" s="54"/>
      <c r="URG53" s="52"/>
      <c r="URH53" s="59"/>
      <c r="URI53" s="56"/>
      <c r="URJ53" s="54"/>
      <c r="URK53" s="52"/>
      <c r="URL53" s="59"/>
      <c r="URM53" s="56"/>
      <c r="URN53" s="54"/>
      <c r="URO53" s="52"/>
      <c r="URP53" s="59"/>
      <c r="URQ53" s="56"/>
      <c r="URR53" s="54"/>
      <c r="URS53" s="52"/>
      <c r="URT53" s="59"/>
      <c r="URU53" s="56"/>
      <c r="URV53" s="54"/>
      <c r="URW53" s="52"/>
      <c r="URX53" s="59"/>
      <c r="URY53" s="56"/>
      <c r="URZ53" s="54"/>
      <c r="USA53" s="52"/>
      <c r="USB53" s="59"/>
      <c r="USC53" s="56"/>
      <c r="USD53" s="54"/>
      <c r="USE53" s="52"/>
      <c r="USF53" s="59"/>
      <c r="USG53" s="56"/>
      <c r="USH53" s="54"/>
      <c r="USI53" s="52"/>
      <c r="USJ53" s="59"/>
      <c r="USK53" s="56"/>
      <c r="USL53" s="54"/>
      <c r="USM53" s="52"/>
      <c r="USN53" s="59"/>
      <c r="USO53" s="56"/>
      <c r="USP53" s="54"/>
      <c r="USQ53" s="52"/>
      <c r="USR53" s="59"/>
      <c r="USS53" s="56"/>
      <c r="UST53" s="54"/>
      <c r="USU53" s="52"/>
      <c r="USV53" s="59"/>
      <c r="USW53" s="56"/>
      <c r="USX53" s="54"/>
      <c r="USY53" s="52"/>
      <c r="USZ53" s="59"/>
      <c r="UTA53" s="56"/>
      <c r="UTB53" s="54"/>
      <c r="UTC53" s="52"/>
      <c r="UTD53" s="59"/>
      <c r="UTE53" s="56"/>
      <c r="UTF53" s="54"/>
      <c r="UTG53" s="52"/>
      <c r="UTH53" s="59"/>
      <c r="UTI53" s="56"/>
      <c r="UTJ53" s="54"/>
      <c r="UTK53" s="52"/>
      <c r="UTL53" s="59"/>
      <c r="UTM53" s="56"/>
      <c r="UTN53" s="54"/>
      <c r="UTO53" s="52"/>
      <c r="UTP53" s="59"/>
      <c r="UTQ53" s="56"/>
      <c r="UTR53" s="54"/>
      <c r="UTS53" s="52"/>
      <c r="UTT53" s="59"/>
      <c r="UTU53" s="56"/>
      <c r="UTV53" s="54"/>
      <c r="UTW53" s="52"/>
      <c r="UTX53" s="59"/>
      <c r="UTY53" s="56"/>
      <c r="UTZ53" s="54"/>
      <c r="UUA53" s="52"/>
      <c r="UUB53" s="59"/>
      <c r="UUC53" s="56"/>
      <c r="UUD53" s="54"/>
      <c r="UUE53" s="52"/>
      <c r="UUF53" s="59"/>
      <c r="UUG53" s="56"/>
      <c r="UUH53" s="54"/>
      <c r="UUI53" s="52"/>
      <c r="UUJ53" s="59"/>
      <c r="UUK53" s="56"/>
      <c r="UUL53" s="54"/>
      <c r="UUM53" s="52"/>
      <c r="UUN53" s="59"/>
      <c r="UUO53" s="56"/>
      <c r="UUP53" s="54"/>
      <c r="UUQ53" s="52"/>
      <c r="UUR53" s="59"/>
      <c r="UUS53" s="56"/>
      <c r="UUT53" s="54"/>
      <c r="UUU53" s="52"/>
      <c r="UUV53" s="59"/>
      <c r="UUW53" s="56"/>
      <c r="UUX53" s="54"/>
      <c r="UUY53" s="52"/>
      <c r="UUZ53" s="59"/>
      <c r="UVA53" s="56"/>
      <c r="UVB53" s="54"/>
      <c r="UVC53" s="52"/>
      <c r="UVD53" s="59"/>
      <c r="UVE53" s="56"/>
      <c r="UVF53" s="54"/>
      <c r="UVG53" s="52"/>
      <c r="UVH53" s="59"/>
      <c r="UVI53" s="56"/>
      <c r="UVJ53" s="54"/>
      <c r="UVK53" s="52"/>
      <c r="UVL53" s="59"/>
      <c r="UVM53" s="56"/>
      <c r="UVN53" s="54"/>
      <c r="UVO53" s="52"/>
      <c r="UVP53" s="59"/>
      <c r="UVQ53" s="56"/>
      <c r="UVR53" s="54"/>
      <c r="UVS53" s="52"/>
      <c r="UVT53" s="59"/>
      <c r="UVU53" s="56"/>
      <c r="UVV53" s="54"/>
      <c r="UVW53" s="52"/>
      <c r="UVX53" s="59"/>
      <c r="UVY53" s="56"/>
      <c r="UVZ53" s="54"/>
      <c r="UWA53" s="52"/>
      <c r="UWB53" s="59"/>
      <c r="UWC53" s="56"/>
      <c r="UWD53" s="54"/>
      <c r="UWE53" s="52"/>
      <c r="UWF53" s="59"/>
      <c r="UWG53" s="56"/>
      <c r="UWH53" s="54"/>
      <c r="UWI53" s="52"/>
      <c r="UWJ53" s="59"/>
      <c r="UWK53" s="56"/>
      <c r="UWL53" s="54"/>
      <c r="UWM53" s="52"/>
      <c r="UWN53" s="59"/>
      <c r="UWO53" s="56"/>
      <c r="UWP53" s="54"/>
      <c r="UWQ53" s="52"/>
      <c r="UWR53" s="59"/>
      <c r="UWS53" s="56"/>
      <c r="UWT53" s="54"/>
      <c r="UWU53" s="52"/>
      <c r="UWV53" s="59"/>
      <c r="UWW53" s="56"/>
      <c r="UWX53" s="54"/>
      <c r="UWY53" s="52"/>
      <c r="UWZ53" s="59"/>
      <c r="UXA53" s="56"/>
      <c r="UXB53" s="54"/>
      <c r="UXC53" s="52"/>
      <c r="UXD53" s="59"/>
      <c r="UXE53" s="56"/>
      <c r="UXF53" s="54"/>
      <c r="UXG53" s="52"/>
      <c r="UXH53" s="59"/>
      <c r="UXI53" s="56"/>
      <c r="UXJ53" s="54"/>
      <c r="UXK53" s="52"/>
      <c r="UXL53" s="59"/>
      <c r="UXM53" s="56"/>
      <c r="UXN53" s="54"/>
      <c r="UXO53" s="52"/>
      <c r="UXP53" s="59"/>
      <c r="UXQ53" s="56"/>
      <c r="UXR53" s="54"/>
      <c r="UXS53" s="52"/>
      <c r="UXT53" s="59"/>
      <c r="UXU53" s="56"/>
      <c r="UXV53" s="54"/>
      <c r="UXW53" s="52"/>
      <c r="UXX53" s="59"/>
      <c r="UXY53" s="56"/>
      <c r="UXZ53" s="54"/>
      <c r="UYA53" s="52"/>
      <c r="UYB53" s="59"/>
      <c r="UYC53" s="56"/>
      <c r="UYD53" s="54"/>
      <c r="UYE53" s="52"/>
      <c r="UYF53" s="59"/>
      <c r="UYG53" s="56"/>
      <c r="UYH53" s="54"/>
      <c r="UYI53" s="52"/>
      <c r="UYJ53" s="59"/>
      <c r="UYK53" s="56"/>
      <c r="UYL53" s="54"/>
      <c r="UYM53" s="52"/>
      <c r="UYN53" s="59"/>
      <c r="UYO53" s="56"/>
      <c r="UYP53" s="54"/>
      <c r="UYQ53" s="52"/>
      <c r="UYR53" s="59"/>
      <c r="UYS53" s="56"/>
      <c r="UYT53" s="54"/>
      <c r="UYU53" s="52"/>
      <c r="UYV53" s="59"/>
      <c r="UYW53" s="56"/>
      <c r="UYX53" s="54"/>
      <c r="UYY53" s="52"/>
      <c r="UYZ53" s="59"/>
      <c r="UZA53" s="56"/>
      <c r="UZB53" s="54"/>
      <c r="UZC53" s="52"/>
      <c r="UZD53" s="59"/>
      <c r="UZE53" s="56"/>
      <c r="UZF53" s="54"/>
      <c r="UZG53" s="52"/>
      <c r="UZH53" s="59"/>
      <c r="UZI53" s="56"/>
      <c r="UZJ53" s="54"/>
      <c r="UZK53" s="52"/>
      <c r="UZL53" s="59"/>
      <c r="UZM53" s="56"/>
      <c r="UZN53" s="54"/>
      <c r="UZO53" s="52"/>
      <c r="UZP53" s="59"/>
      <c r="UZQ53" s="56"/>
      <c r="UZR53" s="54"/>
      <c r="UZS53" s="52"/>
      <c r="UZT53" s="59"/>
      <c r="UZU53" s="56"/>
      <c r="UZV53" s="54"/>
      <c r="UZW53" s="52"/>
      <c r="UZX53" s="59"/>
      <c r="UZY53" s="56"/>
      <c r="UZZ53" s="54"/>
      <c r="VAA53" s="52"/>
      <c r="VAB53" s="59"/>
      <c r="VAC53" s="56"/>
      <c r="VAD53" s="54"/>
      <c r="VAE53" s="52"/>
      <c r="VAF53" s="59"/>
      <c r="VAG53" s="56"/>
      <c r="VAH53" s="54"/>
      <c r="VAI53" s="52"/>
      <c r="VAJ53" s="59"/>
      <c r="VAK53" s="56"/>
      <c r="VAL53" s="54"/>
      <c r="VAM53" s="52"/>
      <c r="VAN53" s="59"/>
      <c r="VAO53" s="56"/>
      <c r="VAP53" s="54"/>
      <c r="VAQ53" s="52"/>
      <c r="VAR53" s="59"/>
      <c r="VAS53" s="56"/>
      <c r="VAT53" s="54"/>
      <c r="VAU53" s="52"/>
      <c r="VAV53" s="59"/>
      <c r="VAW53" s="56"/>
      <c r="VAX53" s="54"/>
      <c r="VAY53" s="52"/>
      <c r="VAZ53" s="59"/>
      <c r="VBA53" s="56"/>
      <c r="VBB53" s="54"/>
      <c r="VBC53" s="52"/>
      <c r="VBD53" s="59"/>
      <c r="VBE53" s="56"/>
      <c r="VBF53" s="54"/>
      <c r="VBG53" s="52"/>
      <c r="VBH53" s="59"/>
      <c r="VBI53" s="56"/>
      <c r="VBJ53" s="54"/>
      <c r="VBK53" s="52"/>
      <c r="VBL53" s="59"/>
      <c r="VBM53" s="56"/>
      <c r="VBN53" s="54"/>
      <c r="VBO53" s="52"/>
      <c r="VBP53" s="59"/>
      <c r="VBQ53" s="56"/>
      <c r="VBR53" s="54"/>
      <c r="VBS53" s="52"/>
      <c r="VBT53" s="59"/>
      <c r="VBU53" s="56"/>
      <c r="VBV53" s="54"/>
      <c r="VBW53" s="52"/>
      <c r="VBX53" s="59"/>
      <c r="VBY53" s="56"/>
      <c r="VBZ53" s="54"/>
      <c r="VCA53" s="52"/>
      <c r="VCB53" s="59"/>
      <c r="VCC53" s="56"/>
      <c r="VCD53" s="54"/>
      <c r="VCE53" s="52"/>
      <c r="VCF53" s="59"/>
      <c r="VCG53" s="56"/>
      <c r="VCH53" s="54"/>
      <c r="VCI53" s="52"/>
      <c r="VCJ53" s="59"/>
      <c r="VCK53" s="56"/>
      <c r="VCL53" s="54"/>
      <c r="VCM53" s="52"/>
      <c r="VCN53" s="59"/>
      <c r="VCO53" s="56"/>
      <c r="VCP53" s="54"/>
      <c r="VCQ53" s="52"/>
      <c r="VCR53" s="59"/>
      <c r="VCS53" s="56"/>
      <c r="VCT53" s="54"/>
      <c r="VCU53" s="52"/>
      <c r="VCV53" s="59"/>
      <c r="VCW53" s="56"/>
      <c r="VCX53" s="54"/>
      <c r="VCY53" s="52"/>
      <c r="VCZ53" s="59"/>
      <c r="VDA53" s="56"/>
      <c r="VDB53" s="54"/>
      <c r="VDC53" s="52"/>
      <c r="VDD53" s="59"/>
      <c r="VDE53" s="56"/>
      <c r="VDF53" s="54"/>
      <c r="VDG53" s="52"/>
      <c r="VDH53" s="59"/>
      <c r="VDI53" s="56"/>
      <c r="VDJ53" s="54"/>
      <c r="VDK53" s="52"/>
      <c r="VDL53" s="59"/>
      <c r="VDM53" s="56"/>
      <c r="VDN53" s="54"/>
      <c r="VDO53" s="52"/>
      <c r="VDP53" s="59"/>
      <c r="VDQ53" s="56"/>
      <c r="VDR53" s="54"/>
      <c r="VDS53" s="52"/>
      <c r="VDT53" s="59"/>
      <c r="VDU53" s="56"/>
      <c r="VDV53" s="54"/>
      <c r="VDW53" s="52"/>
      <c r="VDX53" s="59"/>
      <c r="VDY53" s="56"/>
      <c r="VDZ53" s="54"/>
      <c r="VEA53" s="52"/>
      <c r="VEB53" s="59"/>
      <c r="VEC53" s="56"/>
      <c r="VED53" s="54"/>
      <c r="VEE53" s="52"/>
      <c r="VEF53" s="59"/>
      <c r="VEG53" s="56"/>
      <c r="VEH53" s="54"/>
      <c r="VEI53" s="52"/>
      <c r="VEJ53" s="59"/>
      <c r="VEK53" s="56"/>
      <c r="VEL53" s="54"/>
      <c r="VEM53" s="52"/>
      <c r="VEN53" s="59"/>
      <c r="VEO53" s="56"/>
      <c r="VEP53" s="54"/>
      <c r="VEQ53" s="52"/>
      <c r="VER53" s="59"/>
      <c r="VES53" s="56"/>
      <c r="VET53" s="54"/>
      <c r="VEU53" s="52"/>
      <c r="VEV53" s="59"/>
      <c r="VEW53" s="56"/>
      <c r="VEX53" s="54"/>
      <c r="VEY53" s="52"/>
      <c r="VEZ53" s="59"/>
      <c r="VFA53" s="56"/>
      <c r="VFB53" s="54"/>
      <c r="VFC53" s="52"/>
      <c r="VFD53" s="59"/>
      <c r="VFE53" s="56"/>
      <c r="VFF53" s="54"/>
      <c r="VFG53" s="52"/>
      <c r="VFH53" s="59"/>
      <c r="VFI53" s="56"/>
      <c r="VFJ53" s="54"/>
      <c r="VFK53" s="52"/>
      <c r="VFL53" s="59"/>
      <c r="VFM53" s="56"/>
      <c r="VFN53" s="54"/>
      <c r="VFO53" s="52"/>
      <c r="VFP53" s="59"/>
      <c r="VFQ53" s="56"/>
      <c r="VFR53" s="54"/>
      <c r="VFS53" s="52"/>
      <c r="VFT53" s="59"/>
      <c r="VFU53" s="56"/>
      <c r="VFV53" s="54"/>
      <c r="VFW53" s="52"/>
      <c r="VFX53" s="59"/>
      <c r="VFY53" s="56"/>
      <c r="VFZ53" s="54"/>
      <c r="VGA53" s="52"/>
      <c r="VGB53" s="59"/>
      <c r="VGC53" s="56"/>
      <c r="VGD53" s="54"/>
      <c r="VGE53" s="52"/>
      <c r="VGF53" s="59"/>
      <c r="VGG53" s="56"/>
      <c r="VGH53" s="54"/>
      <c r="VGI53" s="52"/>
      <c r="VGJ53" s="59"/>
      <c r="VGK53" s="56"/>
      <c r="VGL53" s="54"/>
      <c r="VGM53" s="52"/>
      <c r="VGN53" s="59"/>
      <c r="VGO53" s="56"/>
      <c r="VGP53" s="54"/>
      <c r="VGQ53" s="52"/>
      <c r="VGR53" s="59"/>
      <c r="VGS53" s="56"/>
      <c r="VGT53" s="54"/>
      <c r="VGU53" s="52"/>
      <c r="VGV53" s="59"/>
      <c r="VGW53" s="56"/>
      <c r="VGX53" s="54"/>
      <c r="VGY53" s="52"/>
      <c r="VGZ53" s="59"/>
      <c r="VHA53" s="56"/>
      <c r="VHB53" s="54"/>
      <c r="VHC53" s="52"/>
      <c r="VHD53" s="59"/>
      <c r="VHE53" s="56"/>
      <c r="VHF53" s="54"/>
      <c r="VHG53" s="52"/>
      <c r="VHH53" s="59"/>
      <c r="VHI53" s="56"/>
      <c r="VHJ53" s="54"/>
      <c r="VHK53" s="52"/>
      <c r="VHL53" s="59"/>
      <c r="VHM53" s="56"/>
      <c r="VHN53" s="54"/>
      <c r="VHO53" s="52"/>
      <c r="VHP53" s="59"/>
      <c r="VHQ53" s="56"/>
      <c r="VHR53" s="54"/>
      <c r="VHS53" s="52"/>
      <c r="VHT53" s="59"/>
      <c r="VHU53" s="56"/>
      <c r="VHV53" s="54"/>
      <c r="VHW53" s="52"/>
      <c r="VHX53" s="59"/>
      <c r="VHY53" s="56"/>
      <c r="VHZ53" s="54"/>
      <c r="VIA53" s="52"/>
      <c r="VIB53" s="59"/>
      <c r="VIC53" s="56"/>
      <c r="VID53" s="54"/>
      <c r="VIE53" s="52"/>
      <c r="VIF53" s="59"/>
      <c r="VIG53" s="56"/>
      <c r="VIH53" s="54"/>
      <c r="VII53" s="52"/>
      <c r="VIJ53" s="59"/>
      <c r="VIK53" s="56"/>
      <c r="VIL53" s="54"/>
      <c r="VIM53" s="52"/>
      <c r="VIN53" s="59"/>
      <c r="VIO53" s="56"/>
      <c r="VIP53" s="54"/>
      <c r="VIQ53" s="52"/>
      <c r="VIR53" s="59"/>
      <c r="VIS53" s="56"/>
      <c r="VIT53" s="54"/>
      <c r="VIU53" s="52"/>
      <c r="VIV53" s="59"/>
      <c r="VIW53" s="56"/>
      <c r="VIX53" s="54"/>
      <c r="VIY53" s="52"/>
      <c r="VIZ53" s="59"/>
      <c r="VJA53" s="56"/>
      <c r="VJB53" s="54"/>
      <c r="VJC53" s="52"/>
      <c r="VJD53" s="59"/>
      <c r="VJE53" s="56"/>
      <c r="VJF53" s="54"/>
      <c r="VJG53" s="52"/>
      <c r="VJH53" s="59"/>
      <c r="VJI53" s="56"/>
      <c r="VJJ53" s="54"/>
      <c r="VJK53" s="52"/>
      <c r="VJL53" s="59"/>
      <c r="VJM53" s="56"/>
      <c r="VJN53" s="54"/>
      <c r="VJO53" s="52"/>
      <c r="VJP53" s="59"/>
      <c r="VJQ53" s="56"/>
      <c r="VJR53" s="54"/>
      <c r="VJS53" s="52"/>
      <c r="VJT53" s="59"/>
      <c r="VJU53" s="56"/>
      <c r="VJV53" s="54"/>
      <c r="VJW53" s="52"/>
      <c r="VJX53" s="59"/>
      <c r="VJY53" s="56"/>
      <c r="VJZ53" s="54"/>
      <c r="VKA53" s="52"/>
      <c r="VKB53" s="59"/>
      <c r="VKC53" s="56"/>
      <c r="VKD53" s="54"/>
      <c r="VKE53" s="52"/>
      <c r="VKF53" s="59"/>
      <c r="VKG53" s="56"/>
      <c r="VKH53" s="54"/>
      <c r="VKI53" s="52"/>
      <c r="VKJ53" s="59"/>
      <c r="VKK53" s="56"/>
      <c r="VKL53" s="54"/>
      <c r="VKM53" s="52"/>
      <c r="VKN53" s="59"/>
      <c r="VKO53" s="56"/>
      <c r="VKP53" s="54"/>
      <c r="VKQ53" s="52"/>
      <c r="VKR53" s="59"/>
      <c r="VKS53" s="56"/>
      <c r="VKT53" s="54"/>
      <c r="VKU53" s="52"/>
      <c r="VKV53" s="59"/>
      <c r="VKW53" s="56"/>
      <c r="VKX53" s="54"/>
      <c r="VKY53" s="52"/>
      <c r="VKZ53" s="59"/>
      <c r="VLA53" s="56"/>
      <c r="VLB53" s="54"/>
      <c r="VLC53" s="52"/>
      <c r="VLD53" s="59"/>
      <c r="VLE53" s="56"/>
      <c r="VLF53" s="54"/>
      <c r="VLG53" s="52"/>
      <c r="VLH53" s="59"/>
      <c r="VLI53" s="56"/>
      <c r="VLJ53" s="54"/>
      <c r="VLK53" s="52"/>
      <c r="VLL53" s="59"/>
      <c r="VLM53" s="56"/>
      <c r="VLN53" s="54"/>
      <c r="VLO53" s="52"/>
      <c r="VLP53" s="59"/>
      <c r="VLQ53" s="56"/>
      <c r="VLR53" s="54"/>
      <c r="VLS53" s="52"/>
      <c r="VLT53" s="59"/>
      <c r="VLU53" s="56"/>
      <c r="VLV53" s="54"/>
      <c r="VLW53" s="52"/>
      <c r="VLX53" s="59"/>
      <c r="VLY53" s="56"/>
      <c r="VLZ53" s="54"/>
      <c r="VMA53" s="52"/>
      <c r="VMB53" s="59"/>
      <c r="VMC53" s="56"/>
      <c r="VMD53" s="54"/>
      <c r="VME53" s="52"/>
      <c r="VMF53" s="59"/>
      <c r="VMG53" s="56"/>
      <c r="VMH53" s="54"/>
      <c r="VMI53" s="52"/>
      <c r="VMJ53" s="59"/>
      <c r="VMK53" s="56"/>
      <c r="VML53" s="54"/>
      <c r="VMM53" s="52"/>
      <c r="VMN53" s="59"/>
      <c r="VMO53" s="56"/>
      <c r="VMP53" s="54"/>
      <c r="VMQ53" s="52"/>
      <c r="VMR53" s="59"/>
      <c r="VMS53" s="56"/>
      <c r="VMT53" s="54"/>
      <c r="VMU53" s="52"/>
      <c r="VMV53" s="59"/>
      <c r="VMW53" s="56"/>
      <c r="VMX53" s="54"/>
      <c r="VMY53" s="52"/>
      <c r="VMZ53" s="59"/>
      <c r="VNA53" s="56"/>
      <c r="VNB53" s="54"/>
      <c r="VNC53" s="52"/>
      <c r="VND53" s="59"/>
      <c r="VNE53" s="56"/>
      <c r="VNF53" s="54"/>
      <c r="VNG53" s="52"/>
      <c r="VNH53" s="59"/>
      <c r="VNI53" s="56"/>
      <c r="VNJ53" s="54"/>
      <c r="VNK53" s="52"/>
      <c r="VNL53" s="59"/>
      <c r="VNM53" s="56"/>
      <c r="VNN53" s="54"/>
      <c r="VNO53" s="52"/>
      <c r="VNP53" s="59"/>
      <c r="VNQ53" s="56"/>
      <c r="VNR53" s="54"/>
      <c r="VNS53" s="52"/>
      <c r="VNT53" s="59"/>
      <c r="VNU53" s="56"/>
      <c r="VNV53" s="54"/>
      <c r="VNW53" s="52"/>
      <c r="VNX53" s="59"/>
      <c r="VNY53" s="56"/>
      <c r="VNZ53" s="54"/>
      <c r="VOA53" s="52"/>
      <c r="VOB53" s="59"/>
      <c r="VOC53" s="56"/>
      <c r="VOD53" s="54"/>
      <c r="VOE53" s="52"/>
      <c r="VOF53" s="59"/>
      <c r="VOG53" s="56"/>
      <c r="VOH53" s="54"/>
      <c r="VOI53" s="52"/>
      <c r="VOJ53" s="59"/>
      <c r="VOK53" s="56"/>
      <c r="VOL53" s="54"/>
      <c r="VOM53" s="52"/>
      <c r="VON53" s="59"/>
      <c r="VOO53" s="56"/>
      <c r="VOP53" s="54"/>
      <c r="VOQ53" s="52"/>
      <c r="VOR53" s="59"/>
      <c r="VOS53" s="56"/>
      <c r="VOT53" s="54"/>
      <c r="VOU53" s="52"/>
      <c r="VOV53" s="59"/>
      <c r="VOW53" s="56"/>
      <c r="VOX53" s="54"/>
      <c r="VOY53" s="52"/>
      <c r="VOZ53" s="59"/>
      <c r="VPA53" s="56"/>
      <c r="VPB53" s="54"/>
      <c r="VPC53" s="52"/>
      <c r="VPD53" s="59"/>
      <c r="VPE53" s="56"/>
      <c r="VPF53" s="54"/>
      <c r="VPG53" s="52"/>
      <c r="VPH53" s="59"/>
      <c r="VPI53" s="56"/>
      <c r="VPJ53" s="54"/>
      <c r="VPK53" s="52"/>
      <c r="VPL53" s="59"/>
      <c r="VPM53" s="56"/>
      <c r="VPN53" s="54"/>
      <c r="VPO53" s="52"/>
      <c r="VPP53" s="59"/>
      <c r="VPQ53" s="56"/>
      <c r="VPR53" s="54"/>
      <c r="VPS53" s="52"/>
      <c r="VPT53" s="59"/>
      <c r="VPU53" s="56"/>
      <c r="VPV53" s="54"/>
      <c r="VPW53" s="52"/>
      <c r="VPX53" s="59"/>
      <c r="VPY53" s="56"/>
      <c r="VPZ53" s="54"/>
      <c r="VQA53" s="52"/>
      <c r="VQB53" s="59"/>
      <c r="VQC53" s="56"/>
      <c r="VQD53" s="54"/>
      <c r="VQE53" s="52"/>
      <c r="VQF53" s="59"/>
      <c r="VQG53" s="56"/>
      <c r="VQH53" s="54"/>
      <c r="VQI53" s="52"/>
      <c r="VQJ53" s="59"/>
      <c r="VQK53" s="56"/>
      <c r="VQL53" s="54"/>
      <c r="VQM53" s="52"/>
      <c r="VQN53" s="59"/>
      <c r="VQO53" s="56"/>
      <c r="VQP53" s="54"/>
      <c r="VQQ53" s="52"/>
      <c r="VQR53" s="59"/>
      <c r="VQS53" s="56"/>
      <c r="VQT53" s="54"/>
      <c r="VQU53" s="52"/>
      <c r="VQV53" s="59"/>
      <c r="VQW53" s="56"/>
      <c r="VQX53" s="54"/>
      <c r="VQY53" s="52"/>
      <c r="VQZ53" s="59"/>
      <c r="VRA53" s="56"/>
      <c r="VRB53" s="54"/>
      <c r="VRC53" s="52"/>
      <c r="VRD53" s="59"/>
      <c r="VRE53" s="56"/>
      <c r="VRF53" s="54"/>
      <c r="VRG53" s="52"/>
      <c r="VRH53" s="59"/>
      <c r="VRI53" s="56"/>
      <c r="VRJ53" s="54"/>
      <c r="VRK53" s="52"/>
      <c r="VRL53" s="59"/>
      <c r="VRM53" s="56"/>
      <c r="VRN53" s="54"/>
      <c r="VRO53" s="52"/>
      <c r="VRP53" s="59"/>
      <c r="VRQ53" s="56"/>
      <c r="VRR53" s="54"/>
      <c r="VRS53" s="52"/>
      <c r="VRT53" s="59"/>
      <c r="VRU53" s="56"/>
      <c r="VRV53" s="54"/>
      <c r="VRW53" s="52"/>
      <c r="VRX53" s="59"/>
      <c r="VRY53" s="56"/>
      <c r="VRZ53" s="54"/>
      <c r="VSA53" s="52"/>
      <c r="VSB53" s="59"/>
      <c r="VSC53" s="56"/>
      <c r="VSD53" s="54"/>
      <c r="VSE53" s="52"/>
      <c r="VSF53" s="59"/>
      <c r="VSG53" s="56"/>
      <c r="VSH53" s="54"/>
      <c r="VSI53" s="52"/>
      <c r="VSJ53" s="59"/>
      <c r="VSK53" s="56"/>
      <c r="VSL53" s="54"/>
      <c r="VSM53" s="52"/>
      <c r="VSN53" s="59"/>
      <c r="VSO53" s="56"/>
      <c r="VSP53" s="54"/>
      <c r="VSQ53" s="52"/>
      <c r="VSR53" s="59"/>
      <c r="VSS53" s="56"/>
      <c r="VST53" s="54"/>
      <c r="VSU53" s="52"/>
      <c r="VSV53" s="59"/>
      <c r="VSW53" s="56"/>
      <c r="VSX53" s="54"/>
      <c r="VSY53" s="52"/>
      <c r="VSZ53" s="59"/>
      <c r="VTA53" s="56"/>
      <c r="VTB53" s="54"/>
      <c r="VTC53" s="52"/>
      <c r="VTD53" s="59"/>
      <c r="VTE53" s="56"/>
      <c r="VTF53" s="54"/>
      <c r="VTG53" s="52"/>
      <c r="VTH53" s="59"/>
      <c r="VTI53" s="56"/>
      <c r="VTJ53" s="54"/>
      <c r="VTK53" s="52"/>
      <c r="VTL53" s="59"/>
      <c r="VTM53" s="56"/>
      <c r="VTN53" s="54"/>
      <c r="VTO53" s="52"/>
      <c r="VTP53" s="59"/>
      <c r="VTQ53" s="56"/>
      <c r="VTR53" s="54"/>
      <c r="VTS53" s="52"/>
      <c r="VTT53" s="59"/>
      <c r="VTU53" s="56"/>
      <c r="VTV53" s="54"/>
      <c r="VTW53" s="52"/>
      <c r="VTX53" s="59"/>
      <c r="VTY53" s="56"/>
      <c r="VTZ53" s="54"/>
      <c r="VUA53" s="52"/>
      <c r="VUB53" s="59"/>
      <c r="VUC53" s="56"/>
      <c r="VUD53" s="54"/>
      <c r="VUE53" s="52"/>
      <c r="VUF53" s="59"/>
      <c r="VUG53" s="56"/>
      <c r="VUH53" s="54"/>
      <c r="VUI53" s="52"/>
      <c r="VUJ53" s="59"/>
      <c r="VUK53" s="56"/>
      <c r="VUL53" s="54"/>
      <c r="VUM53" s="52"/>
      <c r="VUN53" s="59"/>
      <c r="VUO53" s="56"/>
      <c r="VUP53" s="54"/>
      <c r="VUQ53" s="52"/>
      <c r="VUR53" s="59"/>
      <c r="VUS53" s="56"/>
      <c r="VUT53" s="54"/>
      <c r="VUU53" s="52"/>
      <c r="VUV53" s="59"/>
      <c r="VUW53" s="56"/>
      <c r="VUX53" s="54"/>
      <c r="VUY53" s="52"/>
      <c r="VUZ53" s="59"/>
      <c r="VVA53" s="56"/>
      <c r="VVB53" s="54"/>
      <c r="VVC53" s="52"/>
      <c r="VVD53" s="59"/>
      <c r="VVE53" s="56"/>
      <c r="VVF53" s="54"/>
      <c r="VVG53" s="52"/>
      <c r="VVH53" s="59"/>
      <c r="VVI53" s="56"/>
      <c r="VVJ53" s="54"/>
      <c r="VVK53" s="52"/>
      <c r="VVL53" s="59"/>
      <c r="VVM53" s="56"/>
      <c r="VVN53" s="54"/>
      <c r="VVO53" s="52"/>
      <c r="VVP53" s="59"/>
      <c r="VVQ53" s="56"/>
      <c r="VVR53" s="54"/>
      <c r="VVS53" s="52"/>
      <c r="VVT53" s="59"/>
      <c r="VVU53" s="56"/>
      <c r="VVV53" s="54"/>
      <c r="VVW53" s="52"/>
      <c r="VVX53" s="59"/>
      <c r="VVY53" s="56"/>
      <c r="VVZ53" s="54"/>
      <c r="VWA53" s="52"/>
      <c r="VWB53" s="59"/>
      <c r="VWC53" s="56"/>
      <c r="VWD53" s="54"/>
      <c r="VWE53" s="52"/>
      <c r="VWF53" s="59"/>
      <c r="VWG53" s="56"/>
      <c r="VWH53" s="54"/>
      <c r="VWI53" s="52"/>
      <c r="VWJ53" s="59"/>
      <c r="VWK53" s="56"/>
      <c r="VWL53" s="54"/>
      <c r="VWM53" s="52"/>
      <c r="VWN53" s="59"/>
      <c r="VWO53" s="56"/>
      <c r="VWP53" s="54"/>
      <c r="VWQ53" s="52"/>
      <c r="VWR53" s="59"/>
      <c r="VWS53" s="56"/>
      <c r="VWT53" s="54"/>
      <c r="VWU53" s="52"/>
      <c r="VWV53" s="59"/>
      <c r="VWW53" s="56"/>
      <c r="VWX53" s="54"/>
      <c r="VWY53" s="52"/>
      <c r="VWZ53" s="59"/>
      <c r="VXA53" s="56"/>
      <c r="VXB53" s="54"/>
      <c r="VXC53" s="52"/>
      <c r="VXD53" s="59"/>
      <c r="VXE53" s="56"/>
      <c r="VXF53" s="54"/>
      <c r="VXG53" s="52"/>
      <c r="VXH53" s="59"/>
      <c r="VXI53" s="56"/>
      <c r="VXJ53" s="54"/>
      <c r="VXK53" s="52"/>
      <c r="VXL53" s="59"/>
      <c r="VXM53" s="56"/>
      <c r="VXN53" s="54"/>
      <c r="VXO53" s="52"/>
      <c r="VXP53" s="59"/>
      <c r="VXQ53" s="56"/>
      <c r="VXR53" s="54"/>
      <c r="VXS53" s="52"/>
      <c r="VXT53" s="59"/>
      <c r="VXU53" s="56"/>
      <c r="VXV53" s="54"/>
      <c r="VXW53" s="52"/>
      <c r="VXX53" s="59"/>
      <c r="VXY53" s="56"/>
      <c r="VXZ53" s="54"/>
      <c r="VYA53" s="52"/>
      <c r="VYB53" s="59"/>
      <c r="VYC53" s="56"/>
      <c r="VYD53" s="54"/>
      <c r="VYE53" s="52"/>
      <c r="VYF53" s="59"/>
      <c r="VYG53" s="56"/>
      <c r="VYH53" s="54"/>
      <c r="VYI53" s="52"/>
      <c r="VYJ53" s="59"/>
      <c r="VYK53" s="56"/>
      <c r="VYL53" s="54"/>
      <c r="VYM53" s="52"/>
      <c r="VYN53" s="59"/>
      <c r="VYO53" s="56"/>
      <c r="VYP53" s="54"/>
      <c r="VYQ53" s="52"/>
      <c r="VYR53" s="59"/>
      <c r="VYS53" s="56"/>
      <c r="VYT53" s="54"/>
      <c r="VYU53" s="52"/>
      <c r="VYV53" s="59"/>
      <c r="VYW53" s="56"/>
      <c r="VYX53" s="54"/>
      <c r="VYY53" s="52"/>
      <c r="VYZ53" s="59"/>
      <c r="VZA53" s="56"/>
      <c r="VZB53" s="54"/>
      <c r="VZC53" s="52"/>
      <c r="VZD53" s="59"/>
      <c r="VZE53" s="56"/>
      <c r="VZF53" s="54"/>
      <c r="VZG53" s="52"/>
      <c r="VZH53" s="59"/>
      <c r="VZI53" s="56"/>
      <c r="VZJ53" s="54"/>
      <c r="VZK53" s="52"/>
      <c r="VZL53" s="59"/>
      <c r="VZM53" s="56"/>
      <c r="VZN53" s="54"/>
      <c r="VZO53" s="52"/>
      <c r="VZP53" s="59"/>
      <c r="VZQ53" s="56"/>
      <c r="VZR53" s="54"/>
      <c r="VZS53" s="52"/>
      <c r="VZT53" s="59"/>
      <c r="VZU53" s="56"/>
      <c r="VZV53" s="54"/>
      <c r="VZW53" s="52"/>
      <c r="VZX53" s="59"/>
      <c r="VZY53" s="56"/>
      <c r="VZZ53" s="54"/>
      <c r="WAA53" s="52"/>
      <c r="WAB53" s="59"/>
      <c r="WAC53" s="56"/>
      <c r="WAD53" s="54"/>
      <c r="WAE53" s="52"/>
      <c r="WAF53" s="59"/>
      <c r="WAG53" s="56"/>
      <c r="WAH53" s="54"/>
      <c r="WAI53" s="52"/>
      <c r="WAJ53" s="59"/>
      <c r="WAK53" s="56"/>
      <c r="WAL53" s="54"/>
      <c r="WAM53" s="52"/>
      <c r="WAN53" s="59"/>
      <c r="WAO53" s="56"/>
      <c r="WAP53" s="54"/>
      <c r="WAQ53" s="52"/>
      <c r="WAR53" s="59"/>
      <c r="WAS53" s="56"/>
      <c r="WAT53" s="54"/>
      <c r="WAU53" s="52"/>
      <c r="WAV53" s="59"/>
      <c r="WAW53" s="56"/>
      <c r="WAX53" s="54"/>
      <c r="WAY53" s="52"/>
      <c r="WAZ53" s="59"/>
      <c r="WBA53" s="56"/>
      <c r="WBB53" s="54"/>
      <c r="WBC53" s="52"/>
      <c r="WBD53" s="59"/>
      <c r="WBE53" s="56"/>
      <c r="WBF53" s="54"/>
      <c r="WBG53" s="52"/>
      <c r="WBH53" s="59"/>
      <c r="WBI53" s="56"/>
      <c r="WBJ53" s="54"/>
      <c r="WBK53" s="52"/>
      <c r="WBL53" s="59"/>
      <c r="WBM53" s="56"/>
      <c r="WBN53" s="54"/>
      <c r="WBO53" s="52"/>
      <c r="WBP53" s="59"/>
      <c r="WBQ53" s="56"/>
      <c r="WBR53" s="54"/>
      <c r="WBS53" s="52"/>
      <c r="WBT53" s="59"/>
      <c r="WBU53" s="56"/>
      <c r="WBV53" s="54"/>
      <c r="WBW53" s="52"/>
      <c r="WBX53" s="59"/>
      <c r="WBY53" s="56"/>
      <c r="WBZ53" s="54"/>
      <c r="WCA53" s="52"/>
      <c r="WCB53" s="59"/>
      <c r="WCC53" s="56"/>
      <c r="WCD53" s="54"/>
      <c r="WCE53" s="52"/>
      <c r="WCF53" s="59"/>
      <c r="WCG53" s="56"/>
      <c r="WCH53" s="54"/>
      <c r="WCI53" s="52"/>
      <c r="WCJ53" s="59"/>
      <c r="WCK53" s="56"/>
      <c r="WCL53" s="54"/>
      <c r="WCM53" s="52"/>
      <c r="WCN53" s="59"/>
      <c r="WCO53" s="56"/>
      <c r="WCP53" s="54"/>
      <c r="WCQ53" s="52"/>
      <c r="WCR53" s="59"/>
      <c r="WCS53" s="56"/>
      <c r="WCT53" s="54"/>
      <c r="WCU53" s="52"/>
      <c r="WCV53" s="59"/>
      <c r="WCW53" s="56"/>
      <c r="WCX53" s="54"/>
      <c r="WCY53" s="52"/>
      <c r="WCZ53" s="59"/>
      <c r="WDA53" s="56"/>
      <c r="WDB53" s="54"/>
      <c r="WDC53" s="52"/>
      <c r="WDD53" s="59"/>
      <c r="WDE53" s="56"/>
      <c r="WDF53" s="54"/>
      <c r="WDG53" s="52"/>
      <c r="WDH53" s="59"/>
      <c r="WDI53" s="56"/>
      <c r="WDJ53" s="54"/>
      <c r="WDK53" s="52"/>
      <c r="WDL53" s="59"/>
      <c r="WDM53" s="56"/>
      <c r="WDN53" s="54"/>
      <c r="WDO53" s="52"/>
      <c r="WDP53" s="59"/>
      <c r="WDQ53" s="56"/>
      <c r="WDR53" s="54"/>
      <c r="WDS53" s="52"/>
      <c r="WDT53" s="59"/>
      <c r="WDU53" s="56"/>
      <c r="WDV53" s="54"/>
      <c r="WDW53" s="52"/>
      <c r="WDX53" s="59"/>
      <c r="WDY53" s="56"/>
      <c r="WDZ53" s="54"/>
      <c r="WEA53" s="52"/>
      <c r="WEB53" s="59"/>
      <c r="WEC53" s="56"/>
      <c r="WED53" s="54"/>
      <c r="WEE53" s="52"/>
      <c r="WEF53" s="59"/>
      <c r="WEG53" s="56"/>
      <c r="WEH53" s="54"/>
      <c r="WEI53" s="52"/>
      <c r="WEJ53" s="59"/>
      <c r="WEK53" s="56"/>
      <c r="WEL53" s="54"/>
      <c r="WEM53" s="52"/>
      <c r="WEN53" s="59"/>
      <c r="WEO53" s="56"/>
      <c r="WEP53" s="54"/>
      <c r="WEQ53" s="52"/>
      <c r="WER53" s="59"/>
      <c r="WES53" s="56"/>
      <c r="WET53" s="54"/>
      <c r="WEU53" s="52"/>
      <c r="WEV53" s="59"/>
      <c r="WEW53" s="56"/>
      <c r="WEX53" s="54"/>
      <c r="WEY53" s="52"/>
      <c r="WEZ53" s="59"/>
      <c r="WFA53" s="56"/>
      <c r="WFB53" s="54"/>
      <c r="WFC53" s="52"/>
      <c r="WFD53" s="59"/>
      <c r="WFE53" s="56"/>
      <c r="WFF53" s="54"/>
      <c r="WFG53" s="52"/>
      <c r="WFH53" s="59"/>
      <c r="WFI53" s="56"/>
      <c r="WFJ53" s="54"/>
      <c r="WFK53" s="52"/>
      <c r="WFL53" s="59"/>
      <c r="WFM53" s="56"/>
      <c r="WFN53" s="54"/>
      <c r="WFO53" s="52"/>
      <c r="WFP53" s="59"/>
      <c r="WFQ53" s="56"/>
      <c r="WFR53" s="54"/>
      <c r="WFS53" s="52"/>
      <c r="WFT53" s="59"/>
      <c r="WFU53" s="56"/>
      <c r="WFV53" s="54"/>
      <c r="WFW53" s="52"/>
      <c r="WFX53" s="59"/>
      <c r="WFY53" s="56"/>
      <c r="WFZ53" s="54"/>
      <c r="WGA53" s="52"/>
      <c r="WGB53" s="59"/>
      <c r="WGC53" s="56"/>
      <c r="WGD53" s="54"/>
      <c r="WGE53" s="52"/>
      <c r="WGF53" s="59"/>
      <c r="WGG53" s="56"/>
      <c r="WGH53" s="54"/>
      <c r="WGI53" s="52"/>
      <c r="WGJ53" s="59"/>
      <c r="WGK53" s="56"/>
      <c r="WGL53" s="54"/>
      <c r="WGM53" s="52"/>
      <c r="WGN53" s="59"/>
      <c r="WGO53" s="56"/>
      <c r="WGP53" s="54"/>
      <c r="WGQ53" s="52"/>
      <c r="WGR53" s="59"/>
      <c r="WGS53" s="56"/>
      <c r="WGT53" s="54"/>
      <c r="WGU53" s="52"/>
      <c r="WGV53" s="59"/>
      <c r="WGW53" s="56"/>
      <c r="WGX53" s="54"/>
      <c r="WGY53" s="52"/>
      <c r="WGZ53" s="59"/>
      <c r="WHA53" s="56"/>
      <c r="WHB53" s="54"/>
      <c r="WHC53" s="52"/>
      <c r="WHD53" s="59"/>
      <c r="WHE53" s="56"/>
      <c r="WHF53" s="54"/>
      <c r="WHG53" s="52"/>
      <c r="WHH53" s="59"/>
      <c r="WHI53" s="56"/>
      <c r="WHJ53" s="54"/>
      <c r="WHK53" s="52"/>
      <c r="WHL53" s="59"/>
      <c r="WHM53" s="56"/>
      <c r="WHN53" s="54"/>
      <c r="WHO53" s="52"/>
      <c r="WHP53" s="59"/>
      <c r="WHQ53" s="56"/>
      <c r="WHR53" s="54"/>
      <c r="WHS53" s="52"/>
      <c r="WHT53" s="59"/>
      <c r="WHU53" s="56"/>
      <c r="WHV53" s="54"/>
      <c r="WHW53" s="52"/>
      <c r="WHX53" s="59"/>
      <c r="WHY53" s="56"/>
      <c r="WHZ53" s="54"/>
      <c r="WIA53" s="52"/>
      <c r="WIB53" s="59"/>
      <c r="WIC53" s="56"/>
      <c r="WID53" s="54"/>
      <c r="WIE53" s="52"/>
      <c r="WIF53" s="59"/>
      <c r="WIG53" s="56"/>
      <c r="WIH53" s="54"/>
      <c r="WII53" s="52"/>
      <c r="WIJ53" s="59"/>
      <c r="WIK53" s="56"/>
      <c r="WIL53" s="54"/>
      <c r="WIM53" s="52"/>
      <c r="WIN53" s="59"/>
      <c r="WIO53" s="56"/>
      <c r="WIP53" s="54"/>
      <c r="WIQ53" s="52"/>
      <c r="WIR53" s="59"/>
      <c r="WIS53" s="56"/>
      <c r="WIT53" s="54"/>
      <c r="WIU53" s="52"/>
      <c r="WIV53" s="59"/>
      <c r="WIW53" s="56"/>
      <c r="WIX53" s="54"/>
      <c r="WIY53" s="52"/>
      <c r="WIZ53" s="59"/>
      <c r="WJA53" s="56"/>
      <c r="WJB53" s="54"/>
      <c r="WJC53" s="52"/>
      <c r="WJD53" s="59"/>
      <c r="WJE53" s="56"/>
      <c r="WJF53" s="54"/>
      <c r="WJG53" s="52"/>
      <c r="WJH53" s="59"/>
      <c r="WJI53" s="56"/>
      <c r="WJJ53" s="54"/>
      <c r="WJK53" s="52"/>
      <c r="WJL53" s="59"/>
      <c r="WJM53" s="56"/>
      <c r="WJN53" s="54"/>
      <c r="WJO53" s="52"/>
      <c r="WJP53" s="59"/>
      <c r="WJQ53" s="56"/>
      <c r="WJR53" s="54"/>
      <c r="WJS53" s="52"/>
      <c r="WJT53" s="59"/>
      <c r="WJU53" s="56"/>
      <c r="WJV53" s="54"/>
      <c r="WJW53" s="52"/>
      <c r="WJX53" s="59"/>
      <c r="WJY53" s="56"/>
      <c r="WJZ53" s="54"/>
      <c r="WKA53" s="52"/>
      <c r="WKB53" s="59"/>
      <c r="WKC53" s="56"/>
      <c r="WKD53" s="54"/>
      <c r="WKE53" s="52"/>
      <c r="WKF53" s="59"/>
      <c r="WKG53" s="56"/>
      <c r="WKH53" s="54"/>
      <c r="WKI53" s="52"/>
      <c r="WKJ53" s="59"/>
      <c r="WKK53" s="56"/>
      <c r="WKL53" s="54"/>
      <c r="WKM53" s="52"/>
      <c r="WKN53" s="59"/>
      <c r="WKO53" s="56"/>
      <c r="WKP53" s="54"/>
      <c r="WKQ53" s="52"/>
      <c r="WKR53" s="59"/>
      <c r="WKS53" s="56"/>
      <c r="WKT53" s="54"/>
      <c r="WKU53" s="52"/>
      <c r="WKV53" s="59"/>
      <c r="WKW53" s="56"/>
      <c r="WKX53" s="54"/>
      <c r="WKY53" s="52"/>
      <c r="WKZ53" s="59"/>
      <c r="WLA53" s="56"/>
      <c r="WLB53" s="54"/>
      <c r="WLC53" s="52"/>
      <c r="WLD53" s="59"/>
      <c r="WLE53" s="56"/>
      <c r="WLF53" s="54"/>
      <c r="WLG53" s="52"/>
      <c r="WLH53" s="59"/>
      <c r="WLI53" s="56"/>
      <c r="WLJ53" s="54"/>
      <c r="WLK53" s="52"/>
      <c r="WLL53" s="59"/>
      <c r="WLM53" s="56"/>
      <c r="WLN53" s="54"/>
      <c r="WLO53" s="52"/>
      <c r="WLP53" s="59"/>
      <c r="WLQ53" s="56"/>
      <c r="WLR53" s="54"/>
      <c r="WLS53" s="52"/>
      <c r="WLT53" s="59"/>
      <c r="WLU53" s="56"/>
      <c r="WLV53" s="54"/>
      <c r="WLW53" s="52"/>
      <c r="WLX53" s="59"/>
      <c r="WLY53" s="56"/>
      <c r="WLZ53" s="54"/>
      <c r="WMA53" s="52"/>
      <c r="WMB53" s="59"/>
      <c r="WMC53" s="56"/>
      <c r="WMD53" s="54"/>
      <c r="WME53" s="52"/>
      <c r="WMF53" s="59"/>
      <c r="WMG53" s="56"/>
      <c r="WMH53" s="54"/>
      <c r="WMI53" s="52"/>
      <c r="WMJ53" s="59"/>
      <c r="WMK53" s="56"/>
      <c r="WML53" s="54"/>
      <c r="WMM53" s="52"/>
      <c r="WMN53" s="59"/>
      <c r="WMO53" s="56"/>
      <c r="WMP53" s="54"/>
      <c r="WMQ53" s="52"/>
      <c r="WMR53" s="59"/>
      <c r="WMS53" s="56"/>
      <c r="WMT53" s="54"/>
      <c r="WMU53" s="52"/>
      <c r="WMV53" s="59"/>
      <c r="WMW53" s="56"/>
      <c r="WMX53" s="54"/>
      <c r="WMY53" s="52"/>
      <c r="WMZ53" s="59"/>
      <c r="WNA53" s="56"/>
      <c r="WNB53" s="54"/>
      <c r="WNC53" s="52"/>
      <c r="WND53" s="59"/>
      <c r="WNE53" s="56"/>
      <c r="WNF53" s="54"/>
      <c r="WNG53" s="52"/>
      <c r="WNH53" s="59"/>
      <c r="WNI53" s="56"/>
      <c r="WNJ53" s="54"/>
      <c r="WNK53" s="52"/>
      <c r="WNL53" s="59"/>
      <c r="WNM53" s="56"/>
      <c r="WNN53" s="54"/>
      <c r="WNO53" s="52"/>
      <c r="WNP53" s="59"/>
      <c r="WNQ53" s="56"/>
      <c r="WNR53" s="54"/>
      <c r="WNS53" s="52"/>
      <c r="WNT53" s="59"/>
      <c r="WNU53" s="56"/>
      <c r="WNV53" s="54"/>
      <c r="WNW53" s="52"/>
      <c r="WNX53" s="59"/>
      <c r="WNY53" s="56"/>
      <c r="WNZ53" s="54"/>
      <c r="WOA53" s="52"/>
      <c r="WOB53" s="59"/>
      <c r="WOC53" s="56"/>
      <c r="WOD53" s="54"/>
      <c r="WOE53" s="52"/>
      <c r="WOF53" s="59"/>
      <c r="WOG53" s="56"/>
      <c r="WOH53" s="54"/>
      <c r="WOI53" s="52"/>
      <c r="WOJ53" s="59"/>
      <c r="WOK53" s="56"/>
      <c r="WOL53" s="54"/>
      <c r="WOM53" s="52"/>
      <c r="WON53" s="59"/>
      <c r="WOO53" s="56"/>
      <c r="WOP53" s="54"/>
      <c r="WOQ53" s="52"/>
      <c r="WOR53" s="59"/>
      <c r="WOS53" s="56"/>
      <c r="WOT53" s="54"/>
      <c r="WOU53" s="52"/>
      <c r="WOV53" s="59"/>
      <c r="WOW53" s="56"/>
      <c r="WOX53" s="54"/>
      <c r="WOY53" s="52"/>
      <c r="WOZ53" s="59"/>
      <c r="WPA53" s="56"/>
      <c r="WPB53" s="54"/>
      <c r="WPC53" s="52"/>
      <c r="WPD53" s="59"/>
      <c r="WPE53" s="56"/>
      <c r="WPF53" s="54"/>
      <c r="WPG53" s="52"/>
      <c r="WPH53" s="59"/>
      <c r="WPI53" s="56"/>
      <c r="WPJ53" s="54"/>
      <c r="WPK53" s="52"/>
      <c r="WPL53" s="59"/>
      <c r="WPM53" s="56"/>
      <c r="WPN53" s="54"/>
      <c r="WPO53" s="52"/>
      <c r="WPP53" s="59"/>
      <c r="WPQ53" s="56"/>
      <c r="WPR53" s="54"/>
      <c r="WPS53" s="52"/>
      <c r="WPT53" s="59"/>
      <c r="WPU53" s="56"/>
      <c r="WPV53" s="54"/>
      <c r="WPW53" s="52"/>
      <c r="WPX53" s="59"/>
      <c r="WPY53" s="56"/>
      <c r="WPZ53" s="54"/>
      <c r="WQA53" s="52"/>
      <c r="WQB53" s="59"/>
      <c r="WQC53" s="56"/>
      <c r="WQD53" s="54"/>
      <c r="WQE53" s="52"/>
      <c r="WQF53" s="59"/>
      <c r="WQG53" s="56"/>
      <c r="WQH53" s="54"/>
      <c r="WQI53" s="52"/>
      <c r="WQJ53" s="59"/>
      <c r="WQK53" s="56"/>
      <c r="WQL53" s="54"/>
      <c r="WQM53" s="52"/>
      <c r="WQN53" s="59"/>
      <c r="WQO53" s="56"/>
      <c r="WQP53" s="54"/>
      <c r="WQQ53" s="52"/>
      <c r="WQR53" s="59"/>
      <c r="WQS53" s="56"/>
      <c r="WQT53" s="54"/>
      <c r="WQU53" s="52"/>
      <c r="WQV53" s="59"/>
      <c r="WQW53" s="56"/>
      <c r="WQX53" s="54"/>
      <c r="WQY53" s="52"/>
      <c r="WQZ53" s="59"/>
      <c r="WRA53" s="56"/>
      <c r="WRB53" s="54"/>
      <c r="WRC53" s="52"/>
      <c r="WRD53" s="59"/>
      <c r="WRE53" s="56"/>
      <c r="WRF53" s="54"/>
      <c r="WRG53" s="52"/>
      <c r="WRH53" s="59"/>
      <c r="WRI53" s="56"/>
      <c r="WRJ53" s="54"/>
      <c r="WRK53" s="52"/>
      <c r="WRL53" s="59"/>
      <c r="WRM53" s="56"/>
      <c r="WRN53" s="54"/>
      <c r="WRO53" s="52"/>
      <c r="WRP53" s="59"/>
      <c r="WRQ53" s="56"/>
      <c r="WRR53" s="54"/>
      <c r="WRS53" s="52"/>
      <c r="WRT53" s="59"/>
      <c r="WRU53" s="56"/>
      <c r="WRV53" s="54"/>
      <c r="WRW53" s="52"/>
      <c r="WRX53" s="59"/>
      <c r="WRY53" s="56"/>
      <c r="WRZ53" s="54"/>
      <c r="WSA53" s="52"/>
      <c r="WSB53" s="59"/>
      <c r="WSC53" s="56"/>
      <c r="WSD53" s="54"/>
      <c r="WSE53" s="52"/>
      <c r="WSF53" s="59"/>
      <c r="WSG53" s="56"/>
      <c r="WSH53" s="54"/>
      <c r="WSI53" s="52"/>
      <c r="WSJ53" s="59"/>
      <c r="WSK53" s="56"/>
      <c r="WSL53" s="54"/>
      <c r="WSM53" s="52"/>
      <c r="WSN53" s="59"/>
      <c r="WSO53" s="56"/>
      <c r="WSP53" s="54"/>
      <c r="WSQ53" s="52"/>
      <c r="WSR53" s="59"/>
      <c r="WSS53" s="56"/>
      <c r="WST53" s="54"/>
      <c r="WSU53" s="52"/>
      <c r="WSV53" s="59"/>
      <c r="WSW53" s="56"/>
      <c r="WSX53" s="54"/>
      <c r="WSY53" s="52"/>
      <c r="WSZ53" s="59"/>
      <c r="WTA53" s="56"/>
      <c r="WTB53" s="54"/>
      <c r="WTC53" s="52"/>
      <c r="WTD53" s="59"/>
      <c r="WTE53" s="56"/>
      <c r="WTF53" s="54"/>
      <c r="WTG53" s="52"/>
      <c r="WTH53" s="59"/>
      <c r="WTI53" s="56"/>
      <c r="WTJ53" s="54"/>
      <c r="WTK53" s="52"/>
      <c r="WTL53" s="59"/>
      <c r="WTM53" s="56"/>
      <c r="WTN53" s="54"/>
      <c r="WTO53" s="52"/>
      <c r="WTP53" s="59"/>
      <c r="WTQ53" s="56"/>
      <c r="WTR53" s="54"/>
      <c r="WTS53" s="52"/>
      <c r="WTT53" s="59"/>
      <c r="WTU53" s="56"/>
      <c r="WTV53" s="54"/>
      <c r="WTW53" s="52"/>
      <c r="WTX53" s="59"/>
      <c r="WTY53" s="56"/>
      <c r="WTZ53" s="54"/>
      <c r="WUA53" s="52"/>
      <c r="WUB53" s="59"/>
      <c r="WUC53" s="56"/>
      <c r="WUD53" s="54"/>
      <c r="WUE53" s="52"/>
      <c r="WUF53" s="59"/>
      <c r="WUG53" s="56"/>
      <c r="WUH53" s="54"/>
      <c r="WUI53" s="52"/>
      <c r="WUJ53" s="59"/>
      <c r="WUK53" s="56"/>
      <c r="WUL53" s="54"/>
      <c r="WUM53" s="52"/>
      <c r="WUN53" s="59"/>
      <c r="WUO53" s="56"/>
      <c r="WUP53" s="54"/>
      <c r="WUQ53" s="52"/>
      <c r="WUR53" s="59"/>
      <c r="WUS53" s="56"/>
      <c r="WUT53" s="54"/>
      <c r="WUU53" s="52"/>
      <c r="WUV53" s="59"/>
      <c r="WUW53" s="56"/>
      <c r="WUX53" s="54"/>
      <c r="WUY53" s="52"/>
      <c r="WUZ53" s="59"/>
      <c r="WVA53" s="56"/>
      <c r="WVB53" s="54"/>
      <c r="WVC53" s="52"/>
      <c r="WVD53" s="59"/>
      <c r="WVE53" s="56"/>
      <c r="WVF53" s="54"/>
      <c r="WVG53" s="52"/>
      <c r="WVH53" s="59"/>
      <c r="WVI53" s="56"/>
      <c r="WVJ53" s="54"/>
      <c r="WVK53" s="52"/>
      <c r="WVL53" s="59"/>
      <c r="WVM53" s="56"/>
      <c r="WVN53" s="54"/>
      <c r="WVO53" s="52"/>
      <c r="WVP53" s="59"/>
      <c r="WVQ53" s="56"/>
      <c r="WVR53" s="54"/>
      <c r="WVS53" s="52"/>
      <c r="WVT53" s="59"/>
      <c r="WVU53" s="56"/>
      <c r="WVV53" s="54"/>
      <c r="WVW53" s="52"/>
      <c r="WVX53" s="59"/>
      <c r="WVY53" s="56"/>
      <c r="WVZ53" s="54"/>
      <c r="WWA53" s="52"/>
      <c r="WWB53" s="59"/>
      <c r="WWC53" s="56"/>
      <c r="WWD53" s="54"/>
      <c r="WWE53" s="52"/>
      <c r="WWF53" s="59"/>
      <c r="WWG53" s="56"/>
      <c r="WWH53" s="54"/>
      <c r="WWI53" s="52"/>
      <c r="WWJ53" s="59"/>
      <c r="WWK53" s="56"/>
      <c r="WWL53" s="54"/>
      <c r="WWM53" s="52"/>
      <c r="WWN53" s="59"/>
      <c r="WWO53" s="56"/>
      <c r="WWP53" s="54"/>
      <c r="WWQ53" s="52"/>
      <c r="WWR53" s="59"/>
      <c r="WWS53" s="56"/>
      <c r="WWT53" s="54"/>
      <c r="WWU53" s="52"/>
      <c r="WWV53" s="59"/>
      <c r="WWW53" s="56"/>
      <c r="WWX53" s="54"/>
      <c r="WWY53" s="52"/>
      <c r="WWZ53" s="59"/>
      <c r="WXA53" s="56"/>
      <c r="WXB53" s="54"/>
      <c r="WXC53" s="52"/>
      <c r="WXD53" s="59"/>
      <c r="WXE53" s="56"/>
      <c r="WXF53" s="54"/>
      <c r="WXG53" s="52"/>
      <c r="WXH53" s="59"/>
      <c r="WXI53" s="56"/>
      <c r="WXJ53" s="54"/>
      <c r="WXK53" s="52"/>
      <c r="WXL53" s="59"/>
      <c r="WXM53" s="56"/>
      <c r="WXN53" s="54"/>
      <c r="WXO53" s="52"/>
      <c r="WXP53" s="59"/>
      <c r="WXQ53" s="56"/>
      <c r="WXR53" s="54"/>
      <c r="WXS53" s="52"/>
      <c r="WXT53" s="59"/>
      <c r="WXU53" s="56"/>
      <c r="WXV53" s="54"/>
      <c r="WXW53" s="52"/>
      <c r="WXX53" s="59"/>
      <c r="WXY53" s="56"/>
      <c r="WXZ53" s="54"/>
      <c r="WYA53" s="52"/>
      <c r="WYB53" s="59"/>
      <c r="WYC53" s="56"/>
      <c r="WYD53" s="54"/>
      <c r="WYE53" s="52"/>
      <c r="WYF53" s="59"/>
      <c r="WYG53" s="56"/>
      <c r="WYH53" s="54"/>
      <c r="WYI53" s="52"/>
      <c r="WYJ53" s="59"/>
      <c r="WYK53" s="56"/>
      <c r="WYL53" s="54"/>
      <c r="WYM53" s="52"/>
      <c r="WYN53" s="59"/>
      <c r="WYO53" s="56"/>
      <c r="WYP53" s="54"/>
      <c r="WYQ53" s="52"/>
      <c r="WYR53" s="59"/>
      <c r="WYS53" s="56"/>
      <c r="WYT53" s="54"/>
      <c r="WYU53" s="52"/>
      <c r="WYV53" s="59"/>
      <c r="WYW53" s="56"/>
      <c r="WYX53" s="54"/>
      <c r="WYY53" s="52"/>
      <c r="WYZ53" s="59"/>
      <c r="WZA53" s="56"/>
      <c r="WZB53" s="54"/>
      <c r="WZC53" s="52"/>
      <c r="WZD53" s="59"/>
      <c r="WZE53" s="56"/>
      <c r="WZF53" s="54"/>
      <c r="WZG53" s="52"/>
      <c r="WZH53" s="59"/>
      <c r="WZI53" s="56"/>
      <c r="WZJ53" s="54"/>
      <c r="WZK53" s="52"/>
      <c r="WZL53" s="59"/>
      <c r="WZM53" s="56"/>
      <c r="WZN53" s="54"/>
      <c r="WZO53" s="52"/>
      <c r="WZP53" s="59"/>
      <c r="WZQ53" s="56"/>
      <c r="WZR53" s="54"/>
      <c r="WZS53" s="52"/>
      <c r="WZT53" s="59"/>
      <c r="WZU53" s="56"/>
      <c r="WZV53" s="54"/>
      <c r="WZW53" s="52"/>
      <c r="WZX53" s="59"/>
      <c r="WZY53" s="56"/>
      <c r="WZZ53" s="54"/>
      <c r="XAA53" s="52"/>
      <c r="XAB53" s="59"/>
      <c r="XAC53" s="56"/>
      <c r="XAD53" s="54"/>
      <c r="XAE53" s="52"/>
      <c r="XAF53" s="59"/>
      <c r="XAG53" s="56"/>
      <c r="XAH53" s="54"/>
      <c r="XAI53" s="52"/>
      <c r="XAJ53" s="59"/>
      <c r="XAK53" s="56"/>
      <c r="XAL53" s="54"/>
      <c r="XAM53" s="52"/>
      <c r="XAN53" s="59"/>
      <c r="XAO53" s="56"/>
      <c r="XAP53" s="54"/>
      <c r="XAQ53" s="52"/>
      <c r="XAR53" s="59"/>
      <c r="XAS53" s="56"/>
      <c r="XAT53" s="54"/>
      <c r="XAU53" s="52"/>
      <c r="XAV53" s="59"/>
      <c r="XAW53" s="56"/>
      <c r="XAX53" s="54"/>
      <c r="XAY53" s="52"/>
      <c r="XAZ53" s="59"/>
      <c r="XBA53" s="56"/>
      <c r="XBB53" s="54"/>
      <c r="XBC53" s="52"/>
      <c r="XBD53" s="59"/>
      <c r="XBE53" s="56"/>
      <c r="XBF53" s="54"/>
      <c r="XBG53" s="52"/>
      <c r="XBH53" s="59"/>
      <c r="XBI53" s="56"/>
      <c r="XBJ53" s="54"/>
      <c r="XBK53" s="52"/>
      <c r="XBL53" s="59"/>
      <c r="XBM53" s="56"/>
      <c r="XBN53" s="54"/>
      <c r="XBO53" s="52"/>
      <c r="XBP53" s="59"/>
      <c r="XBQ53" s="56"/>
      <c r="XBR53" s="54"/>
      <c r="XBS53" s="52"/>
      <c r="XBT53" s="59"/>
      <c r="XBU53" s="56"/>
      <c r="XBV53" s="54"/>
      <c r="XBW53" s="52"/>
      <c r="XBX53" s="59"/>
      <c r="XBY53" s="56"/>
      <c r="XBZ53" s="54"/>
      <c r="XCA53" s="52"/>
      <c r="XCB53" s="59"/>
      <c r="XCC53" s="56"/>
      <c r="XCD53" s="54"/>
      <c r="XCE53" s="52"/>
      <c r="XCF53" s="59"/>
      <c r="XCG53" s="56"/>
      <c r="XCH53" s="54"/>
      <c r="XCI53" s="52"/>
      <c r="XCJ53" s="59"/>
      <c r="XCK53" s="56"/>
      <c r="XCL53" s="54"/>
      <c r="XCM53" s="52"/>
      <c r="XCN53" s="59"/>
      <c r="XCO53" s="56"/>
      <c r="XCP53" s="54"/>
      <c r="XCQ53" s="52"/>
      <c r="XCR53" s="59"/>
      <c r="XCS53" s="56"/>
      <c r="XCT53" s="54"/>
      <c r="XCU53" s="52"/>
      <c r="XCV53" s="59"/>
      <c r="XCW53" s="56"/>
      <c r="XCX53" s="54"/>
      <c r="XCY53" s="52"/>
      <c r="XCZ53" s="59"/>
      <c r="XDA53" s="56"/>
      <c r="XDB53" s="54"/>
      <c r="XDC53" s="52"/>
      <c r="XDD53" s="59"/>
      <c r="XDE53" s="56"/>
      <c r="XDF53" s="54"/>
      <c r="XDG53" s="52"/>
      <c r="XDH53" s="59"/>
      <c r="XDI53" s="56"/>
      <c r="XDJ53" s="54"/>
      <c r="XDK53" s="52"/>
      <c r="XDL53" s="59"/>
      <c r="XDM53" s="56"/>
      <c r="XDN53" s="54"/>
      <c r="XDO53" s="52"/>
      <c r="XDP53" s="59"/>
      <c r="XDQ53" s="56"/>
      <c r="XDR53" s="54"/>
      <c r="XDS53" s="52"/>
      <c r="XDT53" s="59"/>
      <c r="XDU53" s="56"/>
      <c r="XDV53" s="54"/>
      <c r="XDW53" s="52"/>
      <c r="XDX53" s="59"/>
      <c r="XDY53" s="56"/>
      <c r="XDZ53" s="54"/>
      <c r="XEA53" s="52"/>
      <c r="XEB53" s="59"/>
      <c r="XEC53" s="56"/>
      <c r="XED53" s="54"/>
      <c r="XEE53" s="52"/>
      <c r="XEF53" s="59"/>
      <c r="XEG53" s="56"/>
      <c r="XEH53" s="54"/>
      <c r="XEI53" s="52"/>
      <c r="XEJ53" s="59"/>
      <c r="XEK53" s="56"/>
      <c r="XEL53" s="54"/>
      <c r="XEM53" s="52"/>
      <c r="XEN53" s="59"/>
      <c r="XEO53" s="56"/>
      <c r="XEP53" s="54"/>
      <c r="XEQ53" s="52"/>
      <c r="XER53" s="59"/>
      <c r="XES53" s="56"/>
      <c r="XET53" s="54"/>
      <c r="XEU53" s="52"/>
      <c r="XEV53" s="59"/>
      <c r="XEW53" s="56"/>
      <c r="XEX53" s="54"/>
      <c r="XEY53" s="52"/>
      <c r="XEZ53" s="59"/>
      <c r="XFA53" s="56"/>
      <c r="XFB53" s="54"/>
      <c r="XFC53" s="52"/>
      <c r="XFD53" s="59"/>
    </row>
    <row r="54" spans="1:16384" x14ac:dyDescent="0.2">
      <c r="A54" s="56">
        <f>A52+5.4</f>
        <v>123.50000000000003</v>
      </c>
      <c r="B54" s="54" t="s">
        <v>43</v>
      </c>
      <c r="C54" s="52" t="s">
        <v>110</v>
      </c>
      <c r="D54" s="59" t="s">
        <v>193</v>
      </c>
    </row>
    <row r="55" spans="1:16384" x14ac:dyDescent="0.2">
      <c r="A55" s="56"/>
      <c r="B55" s="54"/>
      <c r="C55" s="53"/>
      <c r="D55" s="34"/>
    </row>
    <row r="56" spans="1:16384" x14ac:dyDescent="0.2">
      <c r="A56" s="56"/>
      <c r="B56" s="54"/>
      <c r="C56" s="53"/>
      <c r="D56" s="34"/>
    </row>
    <row r="57" spans="1:16384" x14ac:dyDescent="0.2">
      <c r="A57" s="56"/>
      <c r="B57" s="54"/>
      <c r="C57" s="53"/>
      <c r="D57" s="34"/>
    </row>
    <row r="58" spans="1:16384" x14ac:dyDescent="0.2">
      <c r="A58" s="56"/>
      <c r="B58" s="54"/>
      <c r="C58" s="53"/>
      <c r="D58" s="34"/>
    </row>
    <row r="59" spans="1:16384" x14ac:dyDescent="0.2">
      <c r="A59" s="56"/>
      <c r="B59" s="54"/>
      <c r="C59" s="53"/>
      <c r="D59" s="34"/>
    </row>
    <row r="60" spans="1:16384" x14ac:dyDescent="0.2">
      <c r="A60" s="56"/>
      <c r="B60" s="54"/>
      <c r="C60" s="53"/>
      <c r="D60" s="34"/>
    </row>
    <row r="61" spans="1:16384" x14ac:dyDescent="0.2">
      <c r="A61" s="56"/>
      <c r="B61" s="54"/>
      <c r="C61" s="53"/>
      <c r="D61" s="34"/>
    </row>
    <row r="62" spans="1:16384" x14ac:dyDescent="0.2">
      <c r="A62" s="56"/>
      <c r="B62" s="54"/>
      <c r="C62" s="53"/>
      <c r="D62" s="34"/>
    </row>
    <row r="63" spans="1:16384" x14ac:dyDescent="0.2">
      <c r="A63" s="56"/>
      <c r="B63" s="54"/>
      <c r="C63" s="53"/>
      <c r="D63" s="34"/>
    </row>
    <row r="64" spans="1:16384" x14ac:dyDescent="0.2">
      <c r="A64" s="56"/>
      <c r="B64" s="54"/>
      <c r="C64" s="53"/>
      <c r="D64" s="34"/>
    </row>
    <row r="65" spans="1:4" x14ac:dyDescent="0.2">
      <c r="A65" s="56"/>
      <c r="B65" s="54"/>
      <c r="C65" s="53"/>
      <c r="D65" s="34"/>
    </row>
    <row r="66" spans="1:4" x14ac:dyDescent="0.2">
      <c r="A66" s="56"/>
      <c r="B66" s="54"/>
      <c r="C66" s="53"/>
      <c r="D66" s="34"/>
    </row>
    <row r="67" spans="1:4" x14ac:dyDescent="0.2">
      <c r="A67" s="56"/>
      <c r="B67" s="54"/>
      <c r="C67" s="53"/>
      <c r="D67" s="34"/>
    </row>
    <row r="68" spans="1:4" x14ac:dyDescent="0.2">
      <c r="A68" s="56"/>
      <c r="B68" s="54"/>
      <c r="C68" s="53"/>
      <c r="D68" s="34"/>
    </row>
    <row r="69" spans="1:4" x14ac:dyDescent="0.2">
      <c r="A69" s="56"/>
      <c r="B69" s="54"/>
      <c r="C69" s="53"/>
      <c r="D69" s="34"/>
    </row>
    <row r="70" spans="1:4" x14ac:dyDescent="0.2">
      <c r="A70" s="56"/>
      <c r="B70" s="54"/>
      <c r="C70" s="53"/>
      <c r="D70" s="34"/>
    </row>
    <row r="71" spans="1:4" x14ac:dyDescent="0.2">
      <c r="A71" s="56"/>
      <c r="B71" s="54"/>
      <c r="C71" s="53"/>
      <c r="D71" s="34"/>
    </row>
    <row r="72" spans="1:4" x14ac:dyDescent="0.2">
      <c r="A72" s="56"/>
      <c r="B72" s="54"/>
      <c r="C72" s="53"/>
      <c r="D72" s="34"/>
    </row>
    <row r="73" spans="1:4" x14ac:dyDescent="0.2">
      <c r="A73" s="56"/>
      <c r="B73" s="54"/>
      <c r="C73" s="53"/>
      <c r="D73" s="34"/>
    </row>
    <row r="74" spans="1:4" x14ac:dyDescent="0.2">
      <c r="A74" s="56"/>
      <c r="B74" s="54"/>
      <c r="C74" s="53"/>
      <c r="D74" s="34"/>
    </row>
    <row r="75" spans="1:4" x14ac:dyDescent="0.2">
      <c r="A75" s="56"/>
      <c r="B75" s="54"/>
      <c r="C75" s="53"/>
      <c r="D75" s="34"/>
    </row>
    <row r="76" spans="1:4" x14ac:dyDescent="0.2">
      <c r="A76" s="56"/>
      <c r="B76" s="54"/>
      <c r="C76" s="53"/>
      <c r="D76" s="34"/>
    </row>
    <row r="77" spans="1:4" x14ac:dyDescent="0.2">
      <c r="A77" s="56"/>
      <c r="B77" s="54"/>
      <c r="C77" s="53"/>
      <c r="D77" s="34"/>
    </row>
    <row r="78" spans="1:4" x14ac:dyDescent="0.2">
      <c r="A78" s="56"/>
      <c r="B78" s="54"/>
      <c r="C78" s="53"/>
      <c r="D78" s="34"/>
    </row>
    <row r="79" spans="1:4" x14ac:dyDescent="0.2">
      <c r="A79" s="56"/>
      <c r="B79" s="54"/>
      <c r="C79" s="53"/>
      <c r="D79" s="34"/>
    </row>
    <row r="80" spans="1:4" x14ac:dyDescent="0.2">
      <c r="A80" s="56"/>
      <c r="B80" s="54"/>
      <c r="C80" s="53"/>
      <c r="D80" s="34"/>
    </row>
    <row r="81" spans="1:4" x14ac:dyDescent="0.2">
      <c r="A81" s="56"/>
      <c r="B81" s="54"/>
      <c r="C81" s="53"/>
      <c r="D81" s="34"/>
    </row>
    <row r="82" spans="1:4" x14ac:dyDescent="0.2">
      <c r="A82" s="56"/>
      <c r="B82" s="54"/>
      <c r="C82" s="53"/>
      <c r="D82" s="34"/>
    </row>
    <row r="83" spans="1:4" x14ac:dyDescent="0.2">
      <c r="A83" s="56"/>
      <c r="B83" s="54"/>
      <c r="C83" s="53"/>
      <c r="D83" s="34"/>
    </row>
    <row r="84" spans="1:4" x14ac:dyDescent="0.2">
      <c r="A84" s="56"/>
      <c r="B84" s="54"/>
      <c r="C84" s="53"/>
      <c r="D84" s="34"/>
    </row>
    <row r="85" spans="1:4" x14ac:dyDescent="0.2">
      <c r="A85" s="56"/>
      <c r="B85" s="54"/>
      <c r="C85" s="53"/>
      <c r="D85" s="34"/>
    </row>
    <row r="86" spans="1:4" x14ac:dyDescent="0.2">
      <c r="A86" s="56"/>
      <c r="B86" s="54"/>
      <c r="C86" s="53"/>
      <c r="D86" s="34"/>
    </row>
    <row r="87" spans="1:4" x14ac:dyDescent="0.2">
      <c r="A87" s="56"/>
      <c r="B87" s="54"/>
      <c r="C87" s="53"/>
      <c r="D87" s="34"/>
    </row>
    <row r="88" spans="1:4" x14ac:dyDescent="0.2">
      <c r="A88" s="56"/>
      <c r="B88" s="54"/>
      <c r="C88" s="53"/>
      <c r="D88" s="34"/>
    </row>
    <row r="89" spans="1:4" x14ac:dyDescent="0.2">
      <c r="A89" s="56"/>
      <c r="B89" s="54"/>
      <c r="C89" s="53"/>
      <c r="D89" s="34"/>
    </row>
    <row r="90" spans="1:4" x14ac:dyDescent="0.2">
      <c r="A90" s="56"/>
      <c r="B90" s="54"/>
      <c r="C90" s="53"/>
      <c r="D90" s="34"/>
    </row>
    <row r="91" spans="1:4" x14ac:dyDescent="0.2">
      <c r="A91" s="56"/>
      <c r="B91" s="54"/>
      <c r="C91" s="53"/>
      <c r="D91" s="34"/>
    </row>
    <row r="92" spans="1:4" x14ac:dyDescent="0.2">
      <c r="A92" s="56"/>
      <c r="B92" s="54"/>
      <c r="C92" s="53"/>
      <c r="D92" s="34"/>
    </row>
    <row r="93" spans="1:4" x14ac:dyDescent="0.2">
      <c r="A93" s="56"/>
      <c r="B93" s="54"/>
      <c r="C93" s="53"/>
      <c r="D93" s="34"/>
    </row>
    <row r="94" spans="1:4" x14ac:dyDescent="0.2">
      <c r="A94" s="56"/>
      <c r="B94" s="54"/>
      <c r="C94" s="53"/>
      <c r="D94" s="34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32EA77D-D8A6-C046-A6FE-2ED5046B48E2}">
          <x14:formula1>
            <xm:f>Lexique!$A:$A</xm:f>
          </x14:formula1>
          <xm:sqref>B1:B52 B54:B1048576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78861-6A86-448A-A85A-2A1E287D1373}">
  <dimension ref="A1:D20"/>
  <sheetViews>
    <sheetView tabSelected="1" workbookViewId="0">
      <selection activeCell="D39" sqref="D39"/>
    </sheetView>
  </sheetViews>
  <sheetFormatPr baseColWidth="10" defaultRowHeight="13" x14ac:dyDescent="0.15"/>
  <cols>
    <col min="2" max="2" width="23.83203125" bestFit="1" customWidth="1"/>
    <col min="3" max="3" width="25" bestFit="1" customWidth="1"/>
    <col min="4" max="4" width="16.5" bestFit="1" customWidth="1"/>
  </cols>
  <sheetData>
    <row r="1" spans="1:4" s="11" customFormat="1" x14ac:dyDescent="0.15">
      <c r="A1" s="11" t="s">
        <v>19</v>
      </c>
      <c r="B1" s="11" t="s">
        <v>4</v>
      </c>
      <c r="C1" s="11" t="s">
        <v>37</v>
      </c>
      <c r="D1" s="11" t="s">
        <v>38</v>
      </c>
    </row>
    <row r="2" spans="1:4" x14ac:dyDescent="0.15">
      <c r="A2" t="s">
        <v>63</v>
      </c>
      <c r="B2" t="s">
        <v>61</v>
      </c>
      <c r="C2" s="16" t="s">
        <v>39</v>
      </c>
      <c r="D2" s="16" t="s">
        <v>40</v>
      </c>
    </row>
    <row r="3" spans="1:4" x14ac:dyDescent="0.15">
      <c r="A3" t="s">
        <v>79</v>
      </c>
      <c r="B3" s="16" t="s">
        <v>173</v>
      </c>
      <c r="C3" s="16" t="s">
        <v>6</v>
      </c>
      <c r="D3" s="16" t="s">
        <v>41</v>
      </c>
    </row>
    <row r="4" spans="1:4" x14ac:dyDescent="0.15">
      <c r="A4" t="s">
        <v>80</v>
      </c>
      <c r="B4" t="s">
        <v>58</v>
      </c>
      <c r="C4" s="16" t="s">
        <v>20</v>
      </c>
      <c r="D4" s="16" t="s">
        <v>42</v>
      </c>
    </row>
    <row r="5" spans="1:4" x14ac:dyDescent="0.15">
      <c r="A5" t="s">
        <v>43</v>
      </c>
      <c r="B5" s="16" t="s">
        <v>173</v>
      </c>
      <c r="C5" s="16" t="s">
        <v>7</v>
      </c>
      <c r="D5" s="16" t="s">
        <v>43</v>
      </c>
    </row>
    <row r="6" spans="1:4" x14ac:dyDescent="0.15">
      <c r="A6" t="s">
        <v>25</v>
      </c>
      <c r="B6" t="s">
        <v>57</v>
      </c>
      <c r="C6" s="16" t="s">
        <v>25</v>
      </c>
      <c r="D6" s="16" t="s">
        <v>25</v>
      </c>
    </row>
    <row r="7" spans="1:4" x14ac:dyDescent="0.15">
      <c r="A7" t="s">
        <v>5</v>
      </c>
      <c r="B7" t="s">
        <v>69</v>
      </c>
      <c r="C7" t="s">
        <v>5</v>
      </c>
      <c r="D7" t="s">
        <v>5</v>
      </c>
    </row>
    <row r="8" spans="1:4" x14ac:dyDescent="0.15">
      <c r="A8" t="s">
        <v>70</v>
      </c>
      <c r="B8" s="16" t="s">
        <v>173</v>
      </c>
      <c r="C8" s="16" t="s">
        <v>8</v>
      </c>
      <c r="D8" s="16" t="s">
        <v>44</v>
      </c>
    </row>
    <row r="9" spans="1:4" x14ac:dyDescent="0.15">
      <c r="A9" t="s">
        <v>71</v>
      </c>
      <c r="B9" t="s">
        <v>59</v>
      </c>
      <c r="C9" s="16" t="s">
        <v>0</v>
      </c>
      <c r="D9" s="16" t="s">
        <v>45</v>
      </c>
    </row>
    <row r="10" spans="1:4" x14ac:dyDescent="0.15">
      <c r="A10" t="s">
        <v>81</v>
      </c>
      <c r="B10" s="16" t="s">
        <v>174</v>
      </c>
      <c r="C10" s="16" t="s">
        <v>9</v>
      </c>
      <c r="D10" s="16" t="s">
        <v>46</v>
      </c>
    </row>
    <row r="11" spans="1:4" ht="14" x14ac:dyDescent="0.15">
      <c r="A11" t="s">
        <v>76</v>
      </c>
      <c r="B11" s="22" t="s">
        <v>66</v>
      </c>
      <c r="C11" s="16" t="s">
        <v>14</v>
      </c>
      <c r="D11" s="16" t="s">
        <v>47</v>
      </c>
    </row>
    <row r="12" spans="1:4" ht="14" x14ac:dyDescent="0.15">
      <c r="A12" t="s">
        <v>73</v>
      </c>
      <c r="B12" s="22" t="s">
        <v>65</v>
      </c>
      <c r="C12" s="16" t="s">
        <v>54</v>
      </c>
      <c r="D12" s="16" t="s">
        <v>48</v>
      </c>
    </row>
    <row r="13" spans="1:4" ht="14" x14ac:dyDescent="0.15">
      <c r="A13" t="s">
        <v>72</v>
      </c>
      <c r="B13" s="22" t="s">
        <v>64</v>
      </c>
      <c r="C13" s="16" t="s">
        <v>55</v>
      </c>
      <c r="D13" s="16" t="s">
        <v>49</v>
      </c>
    </row>
    <row r="14" spans="1:4" ht="14" x14ac:dyDescent="0.15">
      <c r="A14" s="16" t="s">
        <v>74</v>
      </c>
      <c r="B14" s="22" t="s">
        <v>67</v>
      </c>
      <c r="C14" s="16" t="s">
        <v>15</v>
      </c>
      <c r="D14" s="16" t="s">
        <v>50</v>
      </c>
    </row>
    <row r="15" spans="1:4" ht="14" x14ac:dyDescent="0.15">
      <c r="A15" t="s">
        <v>75</v>
      </c>
      <c r="B15" s="22" t="s">
        <v>68</v>
      </c>
      <c r="C15" s="16" t="s">
        <v>16</v>
      </c>
      <c r="D15" s="16" t="s">
        <v>51</v>
      </c>
    </row>
    <row r="16" spans="1:4" x14ac:dyDescent="0.15">
      <c r="A16" t="s">
        <v>82</v>
      </c>
      <c r="B16" t="s">
        <v>56</v>
      </c>
      <c r="C16" s="16" t="s">
        <v>23</v>
      </c>
      <c r="D16" s="16" t="s">
        <v>52</v>
      </c>
    </row>
    <row r="17" spans="1:4" x14ac:dyDescent="0.15">
      <c r="A17" t="s">
        <v>77</v>
      </c>
      <c r="B17" t="s">
        <v>56</v>
      </c>
      <c r="C17" s="16" t="s">
        <v>24</v>
      </c>
      <c r="D17" s="16" t="s">
        <v>53</v>
      </c>
    </row>
    <row r="18" spans="1:4" x14ac:dyDescent="0.15">
      <c r="A18" t="s">
        <v>78</v>
      </c>
      <c r="B18" s="16" t="s">
        <v>175</v>
      </c>
      <c r="C18" t="s">
        <v>83</v>
      </c>
      <c r="D18" t="s">
        <v>84</v>
      </c>
    </row>
    <row r="19" spans="1:4" x14ac:dyDescent="0.15">
      <c r="A19" s="16" t="s">
        <v>112</v>
      </c>
      <c r="B19" t="s">
        <v>115</v>
      </c>
      <c r="C19" t="s">
        <v>113</v>
      </c>
      <c r="D19" t="s">
        <v>114</v>
      </c>
    </row>
    <row r="20" spans="1:4" x14ac:dyDescent="0.15">
      <c r="A20" s="16" t="s">
        <v>159</v>
      </c>
      <c r="B20" s="16" t="s">
        <v>172</v>
      </c>
      <c r="C20" s="16" t="s">
        <v>156</v>
      </c>
      <c r="D20" s="16" t="s">
        <v>157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C653E-9E00-4EDF-9978-201805372337}">
  <dimension ref="A1:AM14"/>
  <sheetViews>
    <sheetView topLeftCell="G1" zoomScale="130" zoomScaleNormal="130" workbookViewId="0">
      <selection activeCell="G19" sqref="G19"/>
    </sheetView>
  </sheetViews>
  <sheetFormatPr baseColWidth="10" defaultRowHeight="13" x14ac:dyDescent="0.15"/>
  <cols>
    <col min="1" max="1" width="9.1640625" bestFit="1" customWidth="1"/>
    <col min="2" max="3" width="9.1640625" customWidth="1"/>
    <col min="4" max="4" width="10.83203125" bestFit="1" customWidth="1"/>
    <col min="5" max="5" width="26.1640625" bestFit="1" customWidth="1"/>
    <col min="6" max="6" width="26.83203125" bestFit="1" customWidth="1"/>
    <col min="7" max="7" width="34.83203125" customWidth="1"/>
    <col min="8" max="8" width="33.1640625" bestFit="1" customWidth="1"/>
    <col min="9" max="9" width="14" bestFit="1" customWidth="1"/>
    <col min="10" max="10" width="11.83203125" bestFit="1" customWidth="1"/>
    <col min="11" max="11" width="12.5" bestFit="1" customWidth="1"/>
    <col min="12" max="12" width="15.1640625" bestFit="1" customWidth="1"/>
    <col min="14" max="14" width="15.6640625" customWidth="1"/>
    <col min="15" max="15" width="17" bestFit="1" customWidth="1"/>
    <col min="16" max="16" width="13.33203125" bestFit="1" customWidth="1"/>
    <col min="17" max="17" width="22.5" bestFit="1" customWidth="1"/>
    <col min="18" max="18" width="18.83203125" bestFit="1" customWidth="1"/>
    <col min="19" max="19" width="13.5" bestFit="1" customWidth="1"/>
    <col min="20" max="20" width="39.33203125" bestFit="1" customWidth="1"/>
    <col min="21" max="21" width="39.1640625" style="28" bestFit="1" customWidth="1"/>
    <col min="22" max="22" width="13" customWidth="1"/>
    <col min="23" max="23" width="18.5" bestFit="1" customWidth="1"/>
    <col min="24" max="24" width="18.83203125" bestFit="1" customWidth="1"/>
    <col min="25" max="25" width="16.83203125" bestFit="1" customWidth="1"/>
    <col min="26" max="26" width="17" bestFit="1" customWidth="1"/>
    <col min="27" max="27" width="17.83203125" bestFit="1" customWidth="1"/>
    <col min="28" max="28" width="17.83203125" customWidth="1"/>
    <col min="29" max="29" width="16.6640625" bestFit="1" customWidth="1"/>
    <col min="30" max="30" width="14.1640625" bestFit="1" customWidth="1"/>
    <col min="31" max="31" width="10.6640625" bestFit="1" customWidth="1"/>
    <col min="32" max="32" width="10.6640625" customWidth="1"/>
    <col min="33" max="33" width="17.1640625" bestFit="1" customWidth="1"/>
    <col min="34" max="34" width="13" bestFit="1" customWidth="1"/>
    <col min="35" max="35" width="17.1640625" bestFit="1" customWidth="1"/>
    <col min="36" max="36" width="17.1640625" customWidth="1"/>
    <col min="37" max="37" width="22.1640625" bestFit="1" customWidth="1"/>
    <col min="38" max="38" width="26.1640625" customWidth="1"/>
  </cols>
  <sheetData>
    <row r="1" spans="1:39" x14ac:dyDescent="0.15">
      <c r="A1" t="s">
        <v>26</v>
      </c>
      <c r="B1" t="s">
        <v>92</v>
      </c>
      <c r="C1" t="s">
        <v>100</v>
      </c>
      <c r="D1" t="s">
        <v>108</v>
      </c>
      <c r="E1" t="s">
        <v>85</v>
      </c>
      <c r="F1" t="s">
        <v>31</v>
      </c>
      <c r="G1" s="24" t="s">
        <v>32</v>
      </c>
      <c r="H1" t="s">
        <v>1</v>
      </c>
      <c r="I1" s="24" t="s">
        <v>27</v>
      </c>
      <c r="J1" t="s">
        <v>87</v>
      </c>
      <c r="K1" t="s">
        <v>88</v>
      </c>
      <c r="L1" t="s">
        <v>34</v>
      </c>
      <c r="M1" t="s">
        <v>89</v>
      </c>
      <c r="N1" s="16" t="s">
        <v>109</v>
      </c>
      <c r="O1" t="s">
        <v>90</v>
      </c>
      <c r="P1" s="44" t="s">
        <v>91</v>
      </c>
      <c r="Q1" t="s">
        <v>28</v>
      </c>
      <c r="R1" t="s">
        <v>29</v>
      </c>
      <c r="S1" s="24" t="s">
        <v>30</v>
      </c>
      <c r="T1" s="28" t="s">
        <v>33</v>
      </c>
      <c r="U1" s="16" t="s">
        <v>135</v>
      </c>
      <c r="V1" t="s">
        <v>119</v>
      </c>
      <c r="W1" t="s">
        <v>118</v>
      </c>
      <c r="X1" t="s">
        <v>116</v>
      </c>
      <c r="Y1" t="s">
        <v>117</v>
      </c>
      <c r="Z1" t="s">
        <v>120</v>
      </c>
      <c r="AA1" s="16" t="s">
        <v>122</v>
      </c>
      <c r="AB1" s="16" t="s">
        <v>134</v>
      </c>
      <c r="AC1" s="16" t="s">
        <v>123</v>
      </c>
      <c r="AD1" s="16" t="s">
        <v>124</v>
      </c>
      <c r="AE1" s="16" t="s">
        <v>136</v>
      </c>
      <c r="AF1" s="16" t="s">
        <v>126</v>
      </c>
      <c r="AG1" s="16" t="s">
        <v>127</v>
      </c>
      <c r="AH1" s="31" t="s">
        <v>129</v>
      </c>
      <c r="AI1" s="31" t="s">
        <v>130</v>
      </c>
      <c r="AJ1" t="s">
        <v>143</v>
      </c>
      <c r="AK1" s="16" t="s">
        <v>144</v>
      </c>
      <c r="AL1" s="16" t="s">
        <v>140</v>
      </c>
      <c r="AM1" s="16" t="s">
        <v>139</v>
      </c>
    </row>
    <row r="2" spans="1:39" x14ac:dyDescent="0.15">
      <c r="A2">
        <v>1</v>
      </c>
      <c r="B2" t="s">
        <v>93</v>
      </c>
      <c r="C2" t="s">
        <v>101</v>
      </c>
      <c r="D2" s="25">
        <v>44027</v>
      </c>
      <c r="E2" s="16" t="s">
        <v>85</v>
      </c>
      <c r="F2" s="16" t="s">
        <v>375</v>
      </c>
      <c r="G2" s="60" t="str">
        <f>CONCATENATE(Tableau2[[#This Row],[Distance_Route]], " km + (",Tableau2[[#This Row],[Nb_tours]]," x ",Tableau2[[#This Row],[KM_par_tours]]," km) = ",Tableau2[[#This Row],[Distance_totale]]," km")</f>
        <v>106 km + (3 x 3,2 km) = 115,6 km</v>
      </c>
      <c r="H2" s="61">
        <v>16</v>
      </c>
      <c r="I2" s="24">
        <v>45</v>
      </c>
      <c r="J2">
        <v>118.6</v>
      </c>
      <c r="K2" s="61">
        <v>3</v>
      </c>
      <c r="L2" s="61">
        <v>3</v>
      </c>
      <c r="M2" s="61">
        <v>3.2</v>
      </c>
      <c r="N2" s="26">
        <f t="shared" ref="N2:N7" si="0">P2-O2</f>
        <v>106</v>
      </c>
      <c r="O2" s="26">
        <f>Tableau2[[#This Row],[KM_par_tours]]*Tableau2[[#This Row],[Nb_tours]]</f>
        <v>9.6000000000000014</v>
      </c>
      <c r="P2" s="27">
        <f>Tableau2[[#This Row],[KM_Total]]-Tableau2[[#This Row],[KM_Neutres]]</f>
        <v>115.6</v>
      </c>
      <c r="Q2">
        <v>46</v>
      </c>
      <c r="R2">
        <v>44</v>
      </c>
      <c r="S2" s="24">
        <f>IF(R2&gt;0,R2-2,"")</f>
        <v>42</v>
      </c>
      <c r="T2" s="29" t="s">
        <v>402</v>
      </c>
      <c r="U2" t="str">
        <f>TEXT(_xlfn.CONCAT(Tableau2[[#This Row],[Heure_dep]],":",Tableau2[[#This Row],[min_dep]]), "HH:MM")</f>
        <v>16:45</v>
      </c>
      <c r="V2" s="30">
        <v>7.2916666666666671E-2</v>
      </c>
      <c r="W2" s="30">
        <v>2.0833333333333332E-2</v>
      </c>
      <c r="X2" s="30">
        <v>3.125E-2</v>
      </c>
      <c r="Y2" s="30">
        <f>Tableau2[[#This Row],[Depart]]-Tableau2[[#This Row],[Temps Transport]]-Tableau2[[#This Row],[Delai Signature]]-Tableau2[[#This Row],[Delai Preparation]]</f>
        <v>0.57291666666666663</v>
      </c>
      <c r="Z2" s="30">
        <f>Tableau2[[#This Row],[Depart]]-Tableau2[[#This Row],[Delai Signature]]</f>
        <v>0.66666666666666663</v>
      </c>
      <c r="AA2" s="30" t="str">
        <f>TEXT((Tableau2[[#This Row],[KM_Total]]-Tableau2[[#This Row],[Distance_en_circuit]])/Tableau2[[#This Row],[Vit_moy]]/24+Tableau2[[#This Row],[Depart]],"HH:MM")</f>
        <v>19:13</v>
      </c>
      <c r="AB2" s="30">
        <f>Tableau2[[#This Row],[KM_Total]]/Tableau2[[#This Row],[Vit_moy]]/24+Tableau2[[#This Row],[Depart]]</f>
        <v>0.81022727272727268</v>
      </c>
      <c r="AC2" s="31" t="s">
        <v>379</v>
      </c>
      <c r="AD2" s="31" t="s">
        <v>380</v>
      </c>
      <c r="AE2" s="31" t="s">
        <v>381</v>
      </c>
      <c r="AF2" s="31" t="s">
        <v>131</v>
      </c>
      <c r="AG2" s="31" t="s">
        <v>384</v>
      </c>
      <c r="AH2" s="31" t="str">
        <f>Tableau2[[#This Row],[LieuDepFR]]</f>
        <v>CEGEP</v>
      </c>
      <c r="AI2" s="31" t="s">
        <v>386</v>
      </c>
      <c r="AJ2" s="16" t="s">
        <v>387</v>
      </c>
      <c r="AK2" s="16" t="s">
        <v>392</v>
      </c>
      <c r="AL2" s="30"/>
      <c r="AM2" s="30"/>
    </row>
    <row r="3" spans="1:39" x14ac:dyDescent="0.15">
      <c r="A3">
        <v>2</v>
      </c>
      <c r="B3" t="s">
        <v>94</v>
      </c>
      <c r="C3" t="s">
        <v>102</v>
      </c>
      <c r="D3" s="25">
        <f>D2+1</f>
        <v>44028</v>
      </c>
      <c r="E3" s="16" t="s">
        <v>85</v>
      </c>
      <c r="F3" s="16" t="s">
        <v>376</v>
      </c>
      <c r="G3" s="60" t="str">
        <f>CONCATENATE(Tableau2[[#This Row],[Distance_Route]], " km + (",Tableau2[[#This Row],[Nb_tours]]," x ",Tableau2[[#This Row],[KM_par_tours]]," km) = ",Tableau2[[#This Row],[Distance_totale]]," km")</f>
        <v>93,9 km + (3 x 3,2 km) = 103,5 km</v>
      </c>
      <c r="H3">
        <v>17</v>
      </c>
      <c r="I3" s="24">
        <v>0</v>
      </c>
      <c r="J3">
        <v>106.5</v>
      </c>
      <c r="K3">
        <v>3</v>
      </c>
      <c r="L3" s="20">
        <v>3</v>
      </c>
      <c r="M3" s="20">
        <v>3.2</v>
      </c>
      <c r="N3" s="26">
        <f t="shared" si="0"/>
        <v>93.9</v>
      </c>
      <c r="O3" s="26">
        <f>Tableau2[[#This Row],[KM_par_tours]]*Tableau2[[#This Row],[Nb_tours]]</f>
        <v>9.6000000000000014</v>
      </c>
      <c r="P3" s="27">
        <f>Tableau2[[#This Row],[KM_Total]]-Tableau2[[#This Row],[KM_Neutres]]</f>
        <v>103.5</v>
      </c>
      <c r="Q3">
        <v>46</v>
      </c>
      <c r="R3">
        <v>44</v>
      </c>
      <c r="S3" s="24">
        <f>IF(R3&gt;0,R3-2,"")</f>
        <v>42</v>
      </c>
      <c r="T3" s="29" t="s">
        <v>403</v>
      </c>
      <c r="U3" t="str">
        <f>TEXT(_xlfn.CONCAT(Tableau2[[#This Row],[Heure_dep]],":",Tableau2[[#This Row],[min_dep]]), "HH:MM")</f>
        <v>17:00</v>
      </c>
      <c r="V3" s="30">
        <v>4.1666666666666664E-2</v>
      </c>
      <c r="W3" s="30">
        <v>2.0833333333333332E-2</v>
      </c>
      <c r="X3" s="30">
        <v>3.125E-2</v>
      </c>
      <c r="Y3" s="30">
        <f>Tableau2[[#This Row],[Depart]]-Tableau2[[#This Row],[Temps Transport]]-Tableau2[[#This Row],[Delai Signature]]-Tableau2[[#This Row],[Delai Preparation]]</f>
        <v>0.61458333333333337</v>
      </c>
      <c r="Z3" s="30">
        <f>Tableau2[[#This Row],[Depart]]-Tableau2[[#This Row],[Delai Signature]]</f>
        <v>0.67708333333333337</v>
      </c>
      <c r="AA3" s="30" t="str">
        <f>TEXT((Tableau2[[#This Row],[KM_Total]]-Tableau2[[#This Row],[Distance_en_circuit]])/Tableau2[[#This Row],[Vit_moy]]/24+Tableau2[[#This Row],[Depart]],"HH:MM")</f>
        <v>19:12</v>
      </c>
      <c r="AB3" s="30">
        <f>Tableau2[[#This Row],[KM_Total]]/Tableau2[[#This Row],[Vit_moy]]/24+Tableau2[[#This Row],[Depart]]</f>
        <v>0.80918560606060608</v>
      </c>
      <c r="AC3" s="31" t="s">
        <v>125</v>
      </c>
      <c r="AD3" s="31" t="s">
        <v>380</v>
      </c>
      <c r="AE3" s="31" t="s">
        <v>137</v>
      </c>
      <c r="AF3" s="31" t="s">
        <v>128</v>
      </c>
      <c r="AG3" s="31" t="s">
        <v>384</v>
      </c>
      <c r="AH3" s="31" t="str">
        <f>Tableau2[[#This Row],[LieuDepFR]]</f>
        <v>Cathédrale</v>
      </c>
      <c r="AI3" s="31" t="s">
        <v>386</v>
      </c>
      <c r="AJ3" s="16" t="s">
        <v>388</v>
      </c>
      <c r="AK3" s="16" t="s">
        <v>393</v>
      </c>
      <c r="AL3" s="30"/>
      <c r="AM3" s="30"/>
    </row>
    <row r="4" spans="1:39" x14ac:dyDescent="0.15">
      <c r="A4">
        <v>3</v>
      </c>
      <c r="B4" t="s">
        <v>95</v>
      </c>
      <c r="C4" t="s">
        <v>103</v>
      </c>
      <c r="D4" s="25">
        <f>D3+1</f>
        <v>44029</v>
      </c>
      <c r="E4" s="16" t="s">
        <v>85</v>
      </c>
      <c r="F4" s="16" t="s">
        <v>374</v>
      </c>
      <c r="G4" s="60" t="str">
        <f>CONCATENATE(Tableau2[[#This Row],[Distance_totale]]," km")</f>
        <v>8,4 km</v>
      </c>
      <c r="H4">
        <v>9</v>
      </c>
      <c r="I4" s="24">
        <v>0</v>
      </c>
      <c r="J4">
        <v>8.4</v>
      </c>
      <c r="K4">
        <v>0</v>
      </c>
      <c r="L4" s="20">
        <v>0</v>
      </c>
      <c r="M4" s="20">
        <v>0</v>
      </c>
      <c r="N4" s="26">
        <f t="shared" si="0"/>
        <v>8.4</v>
      </c>
      <c r="O4" s="26">
        <f>Tableau2[[#This Row],[KM_par_tours]]*Tableau2[[#This Row],[Nb_tours]]</f>
        <v>0</v>
      </c>
      <c r="P4" s="27">
        <f>Tableau2[[#This Row],[KM_Total]]-Tableau2[[#This Row],[KM_Neutres]]</f>
        <v>8.4</v>
      </c>
      <c r="Q4">
        <v>48</v>
      </c>
      <c r="R4">
        <v>46</v>
      </c>
      <c r="S4" s="24">
        <v>42</v>
      </c>
      <c r="T4" s="29" t="s">
        <v>399</v>
      </c>
      <c r="U4" t="str">
        <f>TEXT(_xlfn.CONCAT(Tableau2[[#This Row],[Heure_dep]],":",Tableau2[[#This Row],[min_dep]]), "HH:MM")</f>
        <v>09:00</v>
      </c>
      <c r="V4" s="30">
        <v>0</v>
      </c>
      <c r="W4" s="30">
        <v>0</v>
      </c>
      <c r="X4" s="30">
        <v>1.0416666666666666E-2</v>
      </c>
      <c r="Y4" s="30">
        <f>Tableau2[[#This Row],[Depart]]-Tableau2[[#This Row],[Temps Transport]]-Tableau2[[#This Row],[Delai Signature]]-Tableau2[[#This Row],[Delai Preparation]]</f>
        <v>0.36458333333333331</v>
      </c>
      <c r="Z4" s="30">
        <f>Tableau2[[#This Row],[Depart]]-Tableau2[[#This Row],[Delai Signature]]</f>
        <v>0.36458333333333331</v>
      </c>
      <c r="AA4" s="30" t="str">
        <f>TEXT((Tableau2[[#This Row],[KM_Total]]-Tableau2[[#This Row],[Distance_en_circuit]])/Tableau2[[#This Row],[Vit_moy]]/24+Tableau2[[#This Row],[Depart]],"HH:MM")</f>
        <v>09:10</v>
      </c>
      <c r="AB4" s="30">
        <f>Tableau2[[#This Row],[KM_Total]]/Tableau2[[#This Row],[Vit_moy]]/24+Tableau2[[#This Row],[Depart]]</f>
        <v>0.38260869565217392</v>
      </c>
      <c r="AC4" s="31" t="s">
        <v>380</v>
      </c>
      <c r="AD4" s="31" t="s">
        <v>380</v>
      </c>
      <c r="AE4" s="31"/>
      <c r="AF4" s="31" t="s">
        <v>385</v>
      </c>
      <c r="AG4" s="31" t="str">
        <f>Tableau2[[#This Row],[LieuDepFR]]</f>
        <v>Cité de l'Or</v>
      </c>
      <c r="AH4" s="31" t="str">
        <f>Tableau2[[#This Row],[LieuDepFR]]</f>
        <v>Cité de l'Or</v>
      </c>
      <c r="AI4" s="31" t="str">
        <f>Tableau2[[#This Row],[LieuDepFR]]</f>
        <v>Cité de l'Or</v>
      </c>
      <c r="AJ4" t="s">
        <v>145</v>
      </c>
      <c r="AK4" t="s">
        <v>148</v>
      </c>
      <c r="AL4" s="30" t="str">
        <f>TEXT(Tableau2[[#This Row],[Depart]]+(Notes!$B$2+10)*Notes!$C$2,"HH:MM")</f>
        <v>10:40</v>
      </c>
      <c r="AM4" s="30" t="str">
        <f>TEXT(Tableau2[[#This Row],[KM_Total]]/Tableau2[[#This Row],[Vit_moy]]/24+Tableau2[[#This Row],[DerDep]],"HH:MM")</f>
        <v>10:50</v>
      </c>
    </row>
    <row r="5" spans="1:39" x14ac:dyDescent="0.15">
      <c r="A5">
        <v>4</v>
      </c>
      <c r="B5" t="s">
        <v>96</v>
      </c>
      <c r="C5" t="s">
        <v>104</v>
      </c>
      <c r="D5" s="25">
        <f>D4</f>
        <v>44029</v>
      </c>
      <c r="E5" s="16" t="s">
        <v>85</v>
      </c>
      <c r="F5" s="16" t="s">
        <v>401</v>
      </c>
      <c r="G5" s="60" t="str">
        <f>CONCATENATE(Tableau2[[#This Row],[Distance_totale]]," km")</f>
        <v>58,4 km</v>
      </c>
      <c r="H5">
        <v>18</v>
      </c>
      <c r="I5" s="24">
        <v>15</v>
      </c>
      <c r="J5">
        <v>60.4</v>
      </c>
      <c r="K5">
        <v>2</v>
      </c>
      <c r="L5" s="20">
        <v>0</v>
      </c>
      <c r="M5" s="20">
        <v>0</v>
      </c>
      <c r="N5" s="26">
        <f t="shared" si="0"/>
        <v>58.4</v>
      </c>
      <c r="O5" s="26">
        <f>Tableau2[[#This Row],[KM_par_tours]]*Tableau2[[#This Row],[Nb_tours]]</f>
        <v>0</v>
      </c>
      <c r="P5" s="27">
        <f>Tableau2[[#This Row],[KM_Total]]-Tableau2[[#This Row],[KM_Neutres]]</f>
        <v>58.4</v>
      </c>
      <c r="Q5">
        <v>49</v>
      </c>
      <c r="R5">
        <v>46</v>
      </c>
      <c r="S5" s="24">
        <f>IF(R5&gt;0,R5-2,"")</f>
        <v>44</v>
      </c>
      <c r="T5" s="29" t="s">
        <v>400</v>
      </c>
      <c r="U5" t="str">
        <f>TEXT(_xlfn.CONCAT(Tableau2[[#This Row],[Heure_dep]],":",Tableau2[[#This Row],[min_dep]]), "HH:MM")</f>
        <v>18:15</v>
      </c>
      <c r="V5" s="30">
        <v>3.125E-2</v>
      </c>
      <c r="W5" s="30">
        <v>3.125E-2</v>
      </c>
      <c r="X5" s="30">
        <v>3.125E-2</v>
      </c>
      <c r="Y5" s="30">
        <f>Tableau2[[#This Row],[Depart]]-Tableau2[[#This Row],[Temps Transport]]-Tableau2[[#This Row],[Delai Signature]]-Tableau2[[#This Row],[Delai Preparation]]</f>
        <v>0.66666666666666663</v>
      </c>
      <c r="Z5" s="30">
        <f>Tableau2[[#This Row],[Depart]]-Tableau2[[#This Row],[Delai Signature]]</f>
        <v>0.72916666666666663</v>
      </c>
      <c r="AA5" s="30" t="str">
        <f>TEXT((Tableau2[[#This Row],[KM_Total]]-Tableau2[[#This Row],[Distance_en_circuit]])/Tableau2[[#This Row],[Vit_moy]]/24+Tableau2[[#This Row],[Depart]],"HH:MM")</f>
        <v>19:33</v>
      </c>
      <c r="AB5" s="30">
        <f>Tableau2[[#This Row],[KM_Total]]/Tableau2[[#This Row],[Vit_moy]]/24+Tableau2[[#This Row],[Depart]]</f>
        <v>0.81512681159420286</v>
      </c>
      <c r="AC5" s="31" t="s">
        <v>132</v>
      </c>
      <c r="AD5" s="31" t="s">
        <v>132</v>
      </c>
      <c r="AE5" s="31" t="s">
        <v>142</v>
      </c>
      <c r="AF5" s="31" t="s">
        <v>407</v>
      </c>
      <c r="AG5" s="31" t="str">
        <f>Tableau2[[#This Row],[LieuDepFR]]</f>
        <v>Musée minéralogique de l'A-T</v>
      </c>
      <c r="AH5" s="31" t="s">
        <v>408</v>
      </c>
      <c r="AI5" s="30" t="str">
        <f>Tableau2[[#This Row],[LieuDepEN]]</f>
        <v>Mineralogical Museum of A-T</v>
      </c>
      <c r="AJ5" t="s">
        <v>146</v>
      </c>
      <c r="AK5" t="s">
        <v>147</v>
      </c>
      <c r="AL5" s="30"/>
      <c r="AM5" s="30"/>
    </row>
    <row r="6" spans="1:39" x14ac:dyDescent="0.15">
      <c r="A6">
        <v>5</v>
      </c>
      <c r="B6" t="s">
        <v>97</v>
      </c>
      <c r="C6" t="s">
        <v>105</v>
      </c>
      <c r="D6" s="25">
        <f>D5+1</f>
        <v>44030</v>
      </c>
      <c r="E6" s="16" t="s">
        <v>85</v>
      </c>
      <c r="F6" s="16" t="s">
        <v>398</v>
      </c>
      <c r="G6" s="60" t="str">
        <f>CONCATENATE(Tableau2[[#This Row],[Distance_totale]]," km")</f>
        <v>140 km</v>
      </c>
      <c r="H6">
        <v>14</v>
      </c>
      <c r="I6" s="24">
        <v>0</v>
      </c>
      <c r="J6">
        <v>145</v>
      </c>
      <c r="K6">
        <v>5</v>
      </c>
      <c r="L6" s="20">
        <v>0</v>
      </c>
      <c r="M6" s="20">
        <v>0</v>
      </c>
      <c r="N6" s="26">
        <f t="shared" si="0"/>
        <v>140</v>
      </c>
      <c r="O6" s="26">
        <f>Tableau2[[#This Row],[KM_par_tours]]*Tableau2[[#This Row],[Nb_tours]]</f>
        <v>0</v>
      </c>
      <c r="P6" s="27">
        <f>Tableau2[[#This Row],[KM_Total]]-Tableau2[[#This Row],[KM_Neutres]]</f>
        <v>140</v>
      </c>
      <c r="Q6">
        <v>45</v>
      </c>
      <c r="R6">
        <v>43</v>
      </c>
      <c r="S6" s="24">
        <f t="shared" ref="S6" si="1">IF(R6&gt;0,R6-2,"")</f>
        <v>41</v>
      </c>
      <c r="T6" s="29" t="s">
        <v>404</v>
      </c>
      <c r="U6" t="str">
        <f>TEXT(_xlfn.CONCAT(Tableau2[[#This Row],[Heure_dep]],":",Tableau2[[#This Row],[min_dep]]), "HH:MM")</f>
        <v>14:00</v>
      </c>
      <c r="V6" s="30">
        <v>4.1666666666666664E-2</v>
      </c>
      <c r="W6" s="30">
        <v>2.0833333333333332E-2</v>
      </c>
      <c r="X6" s="30">
        <v>3.125E-2</v>
      </c>
      <c r="Y6" s="30">
        <f>Tableau2[[#This Row],[Depart]]-Tableau2[[#This Row],[Temps Transport]]-Tableau2[[#This Row],[Delai Signature]]-Tableau2[[#This Row],[Delai Preparation]]</f>
        <v>0.48958333333333343</v>
      </c>
      <c r="Z6" s="30">
        <f>Tableau2[[#This Row],[Depart]]-Tableau2[[#This Row],[Delai Signature]]</f>
        <v>0.55208333333333337</v>
      </c>
      <c r="AA6" s="30" t="str">
        <f>TEXT((Tableau2[[#This Row],[KM_Total]]-Tableau2[[#This Row],[Distance_en_circuit]])/Tableau2[[#This Row],[Vit_moy]]/24+Tableau2[[#This Row],[Depart]],"HH:MM")</f>
        <v>17:22</v>
      </c>
      <c r="AB6" s="30">
        <f>Tableau2[[#This Row],[KM_Total]]/Tableau2[[#This Row],[Vit_moy]]/24+Tableau2[[#This Row],[Depart]]</f>
        <v>0.72383720930232565</v>
      </c>
      <c r="AC6" s="31" t="s">
        <v>133</v>
      </c>
      <c r="AD6" s="31" t="s">
        <v>133</v>
      </c>
      <c r="AE6" s="31" t="s">
        <v>382</v>
      </c>
      <c r="AF6" s="31" t="s">
        <v>384</v>
      </c>
      <c r="AG6" s="31" t="s">
        <v>409</v>
      </c>
      <c r="AH6" s="31" t="s">
        <v>386</v>
      </c>
      <c r="AI6" s="31" t="s">
        <v>410</v>
      </c>
      <c r="AJ6" s="16" t="s">
        <v>389</v>
      </c>
      <c r="AK6" s="16" t="s">
        <v>394</v>
      </c>
      <c r="AL6" s="30"/>
      <c r="AM6" s="30"/>
    </row>
    <row r="7" spans="1:39" x14ac:dyDescent="0.15">
      <c r="A7">
        <v>6</v>
      </c>
      <c r="B7" t="s">
        <v>98</v>
      </c>
      <c r="C7" t="s">
        <v>106</v>
      </c>
      <c r="D7" s="25">
        <f>D6+1</f>
        <v>44031</v>
      </c>
      <c r="E7" s="16" t="s">
        <v>85</v>
      </c>
      <c r="F7" s="60" t="s">
        <v>377</v>
      </c>
      <c r="G7" s="60" t="str">
        <f>CONCATENATE(Tableau2[[#This Row],[Nb_tours]], " x ",Tableau2[[#This Row],[KM_par_tours]], " km = ",Tableau2[[#This Row],[Distance_totale]]," km")</f>
        <v>12 x 10,4 km = 124,8 km</v>
      </c>
      <c r="H7">
        <v>16</v>
      </c>
      <c r="I7" s="24">
        <v>30</v>
      </c>
      <c r="J7">
        <f>Tableau2[[#This Row],[Nb_tours]]*Tableau2[[#This Row],[KM_par_tours]]</f>
        <v>124.80000000000001</v>
      </c>
      <c r="K7">
        <v>0</v>
      </c>
      <c r="L7" s="20">
        <v>12</v>
      </c>
      <c r="M7" s="20">
        <v>10.4</v>
      </c>
      <c r="N7" s="26">
        <f t="shared" si="0"/>
        <v>0</v>
      </c>
      <c r="O7" s="26">
        <f>Tableau2[[#This Row],[KM_par_tours]]*Tableau2[[#This Row],[Nb_tours]]</f>
        <v>124.80000000000001</v>
      </c>
      <c r="P7" s="27">
        <f>Tableau2[[#This Row],[KM_Total]]-Tableau2[[#This Row],[KM_Neutres]]</f>
        <v>124.80000000000001</v>
      </c>
      <c r="Q7">
        <v>46</v>
      </c>
      <c r="R7">
        <v>44</v>
      </c>
      <c r="S7" s="24">
        <f t="shared" ref="S7:S8" si="2">IF(R7&gt;0,R7-2,"")</f>
        <v>42</v>
      </c>
      <c r="T7" s="29" t="s">
        <v>405</v>
      </c>
      <c r="U7" t="str">
        <f>TEXT(_xlfn.CONCAT(Tableau2[[#This Row],[Heure_dep]],":",Tableau2[[#This Row],[min_dep]]), "HH:MM")</f>
        <v>16:30</v>
      </c>
      <c r="V7" s="30">
        <v>0</v>
      </c>
      <c r="W7" s="30">
        <v>2.0833333333333332E-2</v>
      </c>
      <c r="X7" s="30">
        <v>3.125E-2</v>
      </c>
      <c r="Y7" s="30">
        <f>Tableau2[[#This Row],[Depart]]-Tableau2[[#This Row],[Temps Transport]]-Tableau2[[#This Row],[Delai Signature]]-Tableau2[[#This Row],[Delai Preparation]]</f>
        <v>0.63541666666666663</v>
      </c>
      <c r="Z7" s="30">
        <f>Tableau2[[#This Row],[Depart]]-Tableau2[[#This Row],[Delai Signature]]</f>
        <v>0.65625</v>
      </c>
      <c r="AA7" s="30" t="str">
        <f>TEXT((Tableau2[[#This Row],[KM_Total]]-Tableau2[[#This Row],[Distance_en_circuit]])/Tableau2[[#This Row],[Vit_moy]]/24+Tableau2[[#This Row],[Depart]],"HH:MM")</f>
        <v>16:30</v>
      </c>
      <c r="AB7" s="30">
        <f>Tableau2[[#This Row],[KM_Total]]/Tableau2[[#This Row],[Vit_moy]]/24+Tableau2[[#This Row],[Depart]]</f>
        <v>0.80568181818181817</v>
      </c>
      <c r="AC7" s="31" t="s">
        <v>380</v>
      </c>
      <c r="AD7" s="31" t="s">
        <v>380</v>
      </c>
      <c r="AE7" s="31"/>
      <c r="AF7" s="76" t="s">
        <v>384</v>
      </c>
      <c r="AG7" s="31" t="str">
        <f>Tableau2[[#This Row],[LieuDepFR]]</f>
        <v>Hôtel de Ville</v>
      </c>
      <c r="AH7" s="31" t="s">
        <v>386</v>
      </c>
      <c r="AI7" s="31" t="s">
        <v>386</v>
      </c>
      <c r="AJ7" s="16" t="s">
        <v>390</v>
      </c>
      <c r="AK7" s="16" t="s">
        <v>395</v>
      </c>
      <c r="AL7" s="30"/>
      <c r="AM7" s="30"/>
    </row>
    <row r="8" spans="1:39" x14ac:dyDescent="0.15">
      <c r="A8">
        <v>7</v>
      </c>
      <c r="B8" t="s">
        <v>99</v>
      </c>
      <c r="C8" t="s">
        <v>107</v>
      </c>
      <c r="D8" s="25">
        <f>D7+1</f>
        <v>44032</v>
      </c>
      <c r="E8" s="16" t="s">
        <v>85</v>
      </c>
      <c r="F8" s="16" t="s">
        <v>378</v>
      </c>
      <c r="G8" s="60" t="str">
        <f>CONCATENATE(Tableau2[[#This Row],[Distance_Route]], " km + (",Tableau2[[#This Row],[Nb_tours]]," x ",Tableau2[[#This Row],[KM_par_tours]]," km) = ",Tableau2[[#This Row],[Distance_totale]]," km")</f>
        <v>66,3 km + (10 x 5,2 km) = 118,3 km</v>
      </c>
      <c r="H8">
        <v>14</v>
      </c>
      <c r="I8" s="24">
        <v>0</v>
      </c>
      <c r="J8">
        <v>121.3</v>
      </c>
      <c r="K8">
        <v>3</v>
      </c>
      <c r="L8" s="20">
        <v>10</v>
      </c>
      <c r="M8" s="20">
        <v>5.2</v>
      </c>
      <c r="N8" s="26">
        <f t="shared" ref="N8" si="3">P8-O8</f>
        <v>66.3</v>
      </c>
      <c r="O8" s="26">
        <f>Tableau2[[#This Row],[KM_par_tours]]*Tableau2[[#This Row],[Nb_tours]]</f>
        <v>52</v>
      </c>
      <c r="P8" s="27">
        <f>Tableau2[[#This Row],[KM_Total]]-Tableau2[[#This Row],[KM_Neutres]]</f>
        <v>118.3</v>
      </c>
      <c r="Q8">
        <v>46</v>
      </c>
      <c r="R8">
        <v>44</v>
      </c>
      <c r="S8" s="24">
        <f t="shared" si="2"/>
        <v>42</v>
      </c>
      <c r="T8" s="29" t="s">
        <v>406</v>
      </c>
      <c r="U8" t="str">
        <f>TEXT(_xlfn.CONCAT(Tableau2[[#This Row],[Heure_dep]],":",Tableau2[[#This Row],[min_dep]]), "HH:MM")</f>
        <v>14:00</v>
      </c>
      <c r="V8" s="30">
        <v>4.1666666666666664E-2</v>
      </c>
      <c r="W8" s="30">
        <v>2.0833333333333332E-2</v>
      </c>
      <c r="X8" s="30">
        <v>3.125E-2</v>
      </c>
      <c r="Y8" s="30">
        <f>Tableau2[[#This Row],[Depart]]-Tableau2[[#This Row],[Temps Transport]]-Tableau2[[#This Row],[Delai Signature]]-Tableau2[[#This Row],[Delai Preparation]]</f>
        <v>0.48958333333333343</v>
      </c>
      <c r="Z8" s="30">
        <f>Tableau2[[#This Row],[Depart]]-Tableau2[[#This Row],[Delai Signature]]</f>
        <v>0.55208333333333337</v>
      </c>
      <c r="AA8" s="30" t="str">
        <f>TEXT((Tableau2[[#This Row],[KM_Total]]-Tableau2[[#This Row],[Distance_en_circuit]])/Tableau2[[#This Row],[Vit_moy]]/24+Tableau2[[#This Row],[Depart]],"HH:MM")</f>
        <v>15:34</v>
      </c>
      <c r="AB8" s="30">
        <f>Tableau2[[#This Row],[KM_Total]]/Tableau2[[#This Row],[Vit_moy]]/24+Tableau2[[#This Row],[Depart]]</f>
        <v>0.69820075757575761</v>
      </c>
      <c r="AC8" s="31" t="s">
        <v>133</v>
      </c>
      <c r="AD8" s="31" t="s">
        <v>380</v>
      </c>
      <c r="AE8" s="31" t="s">
        <v>383</v>
      </c>
      <c r="AF8" s="31" t="s">
        <v>384</v>
      </c>
      <c r="AG8" s="31" t="s">
        <v>384</v>
      </c>
      <c r="AH8" s="31" t="s">
        <v>386</v>
      </c>
      <c r="AI8" s="31" t="s">
        <v>386</v>
      </c>
      <c r="AJ8" s="16" t="s">
        <v>391</v>
      </c>
      <c r="AK8" s="16" t="s">
        <v>396</v>
      </c>
      <c r="AL8" s="30"/>
      <c r="AM8" s="30"/>
    </row>
    <row r="14" spans="1:39" x14ac:dyDescent="0.15">
      <c r="AA14" s="16"/>
    </row>
  </sheetData>
  <phoneticPr fontId="2" type="noConversion"/>
  <hyperlinks>
    <hyperlink ref="T3" r:id="rId1" xr:uid="{C8570868-6E9E-F349-A0E0-C97B10E6232A}"/>
    <hyperlink ref="T5" r:id="rId2" xr:uid="{1956BE35-FCC1-3542-BD95-F79C71B885D8}"/>
  </hyperlinks>
  <pageMargins left="0.7" right="0.7" top="0.75" bottom="0.75" header="0.3" footer="0.3"/>
  <pageSetup orientation="portrait" horizontalDpi="0" verticalDpi="0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307C5-CDC8-4A0E-8E08-E5295E5C8E14}">
  <dimension ref="A1:D46"/>
  <sheetViews>
    <sheetView zoomScale="150" zoomScaleNormal="150" workbookViewId="0">
      <selection activeCell="B11" sqref="B11"/>
    </sheetView>
  </sheetViews>
  <sheetFormatPr baseColWidth="10" defaultColWidth="11" defaultRowHeight="11" x14ac:dyDescent="0.15"/>
  <cols>
    <col min="1" max="1" width="9.33203125" style="2" customWidth="1"/>
    <col min="2" max="2" width="11.83203125" style="14" bestFit="1" customWidth="1"/>
    <col min="3" max="3" width="64.83203125" style="2" bestFit="1" customWidth="1"/>
    <col min="4" max="4" width="53.6640625" style="2" bestFit="1" customWidth="1"/>
    <col min="5" max="16384" width="11" style="1"/>
  </cols>
  <sheetData>
    <row r="1" spans="1:4" ht="13" x14ac:dyDescent="0.15">
      <c r="A1" s="12" t="s">
        <v>62</v>
      </c>
      <c r="B1" s="12" t="s">
        <v>19</v>
      </c>
      <c r="C1" s="12" t="s">
        <v>17</v>
      </c>
      <c r="D1" s="12" t="s">
        <v>18</v>
      </c>
    </row>
    <row r="2" spans="1:4" ht="13" x14ac:dyDescent="0.15">
      <c r="A2" s="13">
        <v>0</v>
      </c>
      <c r="B2" s="13" t="s">
        <v>63</v>
      </c>
      <c r="C2" s="4" t="s">
        <v>194</v>
      </c>
      <c r="D2" s="17" t="s">
        <v>195</v>
      </c>
    </row>
    <row r="3" spans="1:4" ht="13" x14ac:dyDescent="0.15">
      <c r="A3" s="13">
        <v>0.1</v>
      </c>
      <c r="B3" s="13" t="s">
        <v>73</v>
      </c>
      <c r="C3" s="5" t="s">
        <v>196</v>
      </c>
      <c r="D3" s="15" t="s">
        <v>196</v>
      </c>
    </row>
    <row r="4" spans="1:4" ht="13" x14ac:dyDescent="0.15">
      <c r="A4" s="7">
        <v>0.3</v>
      </c>
      <c r="B4" s="7" t="s">
        <v>72</v>
      </c>
      <c r="C4" s="5" t="s">
        <v>197</v>
      </c>
      <c r="D4" s="15" t="s">
        <v>197</v>
      </c>
    </row>
    <row r="5" spans="1:4" ht="13" x14ac:dyDescent="0.15">
      <c r="A5" s="7">
        <v>0.5</v>
      </c>
      <c r="B5" s="7" t="s">
        <v>25</v>
      </c>
      <c r="C5" s="5" t="s">
        <v>198</v>
      </c>
      <c r="D5" s="15" t="s">
        <v>21</v>
      </c>
    </row>
    <row r="6" spans="1:4" ht="26" x14ac:dyDescent="0.15">
      <c r="A6" s="7">
        <v>1</v>
      </c>
      <c r="B6" s="7" t="s">
        <v>82</v>
      </c>
      <c r="C6" s="5" t="s">
        <v>359</v>
      </c>
      <c r="D6" s="15" t="s">
        <v>362</v>
      </c>
    </row>
    <row r="7" spans="1:4" ht="13" x14ac:dyDescent="0.15">
      <c r="A7" s="7">
        <v>3</v>
      </c>
      <c r="B7" s="7" t="s">
        <v>79</v>
      </c>
      <c r="C7" s="5" t="s">
        <v>10</v>
      </c>
      <c r="D7" s="15" t="s">
        <v>11</v>
      </c>
    </row>
    <row r="8" spans="1:4" ht="13" x14ac:dyDescent="0.15">
      <c r="A8" s="7">
        <v>16.7</v>
      </c>
      <c r="B8" s="7" t="s">
        <v>5</v>
      </c>
      <c r="C8" s="5" t="s">
        <v>200</v>
      </c>
      <c r="D8" s="15" t="str">
        <f>C8</f>
        <v>Val-Senneville</v>
      </c>
    </row>
    <row r="9" spans="1:4" ht="13" x14ac:dyDescent="0.15">
      <c r="A9" s="7">
        <v>20</v>
      </c>
      <c r="B9" s="7" t="s">
        <v>71</v>
      </c>
      <c r="C9" s="62" t="s">
        <v>201</v>
      </c>
      <c r="D9" s="62" t="s">
        <v>202</v>
      </c>
    </row>
    <row r="10" spans="1:4" ht="13" x14ac:dyDescent="0.15">
      <c r="A10" s="7">
        <v>33</v>
      </c>
      <c r="B10" s="7" t="s">
        <v>78</v>
      </c>
      <c r="C10" s="33" t="s">
        <v>163</v>
      </c>
      <c r="D10" s="33" t="s">
        <v>164</v>
      </c>
    </row>
    <row r="11" spans="1:4" ht="13" x14ac:dyDescent="0.15">
      <c r="A11" s="7">
        <v>45.8</v>
      </c>
      <c r="B11" s="7" t="s">
        <v>5</v>
      </c>
      <c r="C11" s="63" t="s">
        <v>360</v>
      </c>
      <c r="D11" s="63" t="str">
        <f>C11</f>
        <v>Barraute</v>
      </c>
    </row>
    <row r="12" spans="1:4" ht="13" x14ac:dyDescent="0.15">
      <c r="A12" s="7">
        <v>47.5</v>
      </c>
      <c r="B12" s="7" t="s">
        <v>70</v>
      </c>
      <c r="C12" s="62" t="s">
        <v>203</v>
      </c>
      <c r="D12" s="62" t="s">
        <v>203</v>
      </c>
    </row>
    <row r="13" spans="1:4" ht="13" x14ac:dyDescent="0.15">
      <c r="A13" s="7">
        <v>58.9</v>
      </c>
      <c r="B13" s="7" t="s">
        <v>73</v>
      </c>
      <c r="C13" s="5" t="s">
        <v>204</v>
      </c>
      <c r="D13" s="15" t="s">
        <v>204</v>
      </c>
    </row>
    <row r="14" spans="1:4" ht="13" x14ac:dyDescent="0.15">
      <c r="A14" s="7">
        <v>72.3</v>
      </c>
      <c r="B14" s="7" t="s">
        <v>71</v>
      </c>
      <c r="C14" s="62" t="s">
        <v>205</v>
      </c>
      <c r="D14" s="62" t="s">
        <v>206</v>
      </c>
    </row>
    <row r="15" spans="1:4" ht="13" x14ac:dyDescent="0.15">
      <c r="A15" s="7">
        <v>79.5</v>
      </c>
      <c r="B15" s="7" t="s">
        <v>25</v>
      </c>
      <c r="C15" s="5" t="s">
        <v>198</v>
      </c>
      <c r="D15" s="15" t="s">
        <v>21</v>
      </c>
    </row>
    <row r="16" spans="1:4" ht="13" x14ac:dyDescent="0.15">
      <c r="A16" s="7">
        <v>81.5</v>
      </c>
      <c r="B16" s="7" t="s">
        <v>5</v>
      </c>
      <c r="C16" s="4" t="s">
        <v>207</v>
      </c>
      <c r="D16" s="17" t="s">
        <v>207</v>
      </c>
    </row>
    <row r="17" spans="1:4" ht="13" x14ac:dyDescent="0.15">
      <c r="A17" s="7">
        <v>81.8</v>
      </c>
      <c r="B17" s="7" t="s">
        <v>70</v>
      </c>
      <c r="C17" s="62" t="s">
        <v>208</v>
      </c>
      <c r="D17" s="62" t="s">
        <v>208</v>
      </c>
    </row>
    <row r="18" spans="1:4" ht="13" x14ac:dyDescent="0.15">
      <c r="A18" s="7">
        <v>82.8</v>
      </c>
      <c r="B18" s="7" t="s">
        <v>159</v>
      </c>
      <c r="C18" s="8" t="s">
        <v>366</v>
      </c>
      <c r="D18" s="18" t="s">
        <v>367</v>
      </c>
    </row>
    <row r="19" spans="1:4" ht="13" x14ac:dyDescent="0.15">
      <c r="A19" s="7">
        <v>89.1</v>
      </c>
      <c r="B19" s="7" t="s">
        <v>72</v>
      </c>
      <c r="C19" s="8" t="s">
        <v>209</v>
      </c>
      <c r="D19" s="18" t="s">
        <v>210</v>
      </c>
    </row>
    <row r="20" spans="1:4" ht="13" x14ac:dyDescent="0.15">
      <c r="A20" s="7">
        <v>93.8</v>
      </c>
      <c r="B20" s="7" t="s">
        <v>5</v>
      </c>
      <c r="C20" s="4" t="s">
        <v>125</v>
      </c>
      <c r="D20" s="17" t="s">
        <v>125</v>
      </c>
    </row>
    <row r="21" spans="1:4" ht="13" x14ac:dyDescent="0.15">
      <c r="A21" s="7">
        <v>94.5</v>
      </c>
      <c r="B21" s="7" t="s">
        <v>78</v>
      </c>
      <c r="C21" s="33" t="s">
        <v>162</v>
      </c>
      <c r="D21" s="33" t="s">
        <v>161</v>
      </c>
    </row>
    <row r="22" spans="1:4" ht="13" x14ac:dyDescent="0.15">
      <c r="A22" s="7">
        <v>94.6</v>
      </c>
      <c r="B22" s="7" t="s">
        <v>82</v>
      </c>
      <c r="C22" s="5" t="s">
        <v>361</v>
      </c>
      <c r="D22" s="15" t="s">
        <v>363</v>
      </c>
    </row>
    <row r="23" spans="1:4" ht="13" x14ac:dyDescent="0.15">
      <c r="A23" s="7">
        <v>95.1</v>
      </c>
      <c r="B23" s="7" t="s">
        <v>73</v>
      </c>
      <c r="C23" s="8" t="s">
        <v>364</v>
      </c>
      <c r="D23" s="18" t="s">
        <v>365</v>
      </c>
    </row>
    <row r="24" spans="1:4" ht="13" x14ac:dyDescent="0.15">
      <c r="A24" s="7">
        <v>95.8</v>
      </c>
      <c r="B24" s="7" t="s">
        <v>72</v>
      </c>
      <c r="C24" s="5" t="s">
        <v>211</v>
      </c>
      <c r="D24" s="15" t="s">
        <v>211</v>
      </c>
    </row>
    <row r="25" spans="1:4" ht="13" x14ac:dyDescent="0.15">
      <c r="A25" s="7">
        <v>96.3</v>
      </c>
      <c r="B25" s="7" t="s">
        <v>73</v>
      </c>
      <c r="C25" s="4" t="s">
        <v>212</v>
      </c>
      <c r="D25" s="17" t="s">
        <v>212</v>
      </c>
    </row>
    <row r="26" spans="1:4" ht="13" x14ac:dyDescent="0.15">
      <c r="A26" s="7">
        <v>97</v>
      </c>
      <c r="B26" s="7" t="s">
        <v>72</v>
      </c>
      <c r="C26" s="4" t="s">
        <v>213</v>
      </c>
      <c r="D26" s="17" t="s">
        <v>213</v>
      </c>
    </row>
    <row r="27" spans="1:4" ht="13" x14ac:dyDescent="0.15">
      <c r="A27" s="7">
        <v>97.3</v>
      </c>
      <c r="B27" s="7" t="s">
        <v>73</v>
      </c>
      <c r="C27" s="5" t="s">
        <v>214</v>
      </c>
      <c r="D27" s="17" t="s">
        <v>214</v>
      </c>
    </row>
    <row r="28" spans="1:4" ht="13" x14ac:dyDescent="0.15">
      <c r="A28" s="7">
        <v>97.7</v>
      </c>
      <c r="B28" s="7" t="s">
        <v>72</v>
      </c>
      <c r="C28" s="5" t="s">
        <v>215</v>
      </c>
      <c r="D28" s="17" t="s">
        <v>215</v>
      </c>
    </row>
    <row r="29" spans="1:4" ht="13" x14ac:dyDescent="0.15">
      <c r="A29" s="7">
        <v>97.8</v>
      </c>
      <c r="B29" s="7" t="s">
        <v>72</v>
      </c>
      <c r="C29" s="5" t="s">
        <v>216</v>
      </c>
      <c r="D29" s="17" t="s">
        <v>216</v>
      </c>
    </row>
    <row r="30" spans="1:4" ht="13" x14ac:dyDescent="0.15">
      <c r="A30" s="7">
        <v>98.1</v>
      </c>
      <c r="B30" s="7" t="s">
        <v>81</v>
      </c>
      <c r="C30" s="63" t="s">
        <v>294</v>
      </c>
      <c r="D30" s="64" t="s">
        <v>290</v>
      </c>
    </row>
    <row r="31" spans="1:4" ht="13" x14ac:dyDescent="0.15">
      <c r="A31" s="7">
        <v>98.3</v>
      </c>
      <c r="B31" s="7" t="s">
        <v>73</v>
      </c>
      <c r="C31" s="5" t="s">
        <v>307</v>
      </c>
      <c r="D31" s="15" t="s">
        <v>307</v>
      </c>
    </row>
    <row r="32" spans="1:4" ht="13" x14ac:dyDescent="0.15">
      <c r="A32" s="7">
        <v>98.5</v>
      </c>
      <c r="B32" s="7" t="s">
        <v>73</v>
      </c>
      <c r="C32" s="5" t="s">
        <v>217</v>
      </c>
      <c r="D32" s="15" t="s">
        <v>217</v>
      </c>
    </row>
    <row r="33" spans="1:4" ht="13" x14ac:dyDescent="0.15">
      <c r="A33" s="7">
        <v>98.8</v>
      </c>
      <c r="B33" s="7" t="s">
        <v>72</v>
      </c>
      <c r="C33" s="5" t="s">
        <v>218</v>
      </c>
      <c r="D33" s="15" t="s">
        <v>218</v>
      </c>
    </row>
    <row r="34" spans="1:4" ht="13" x14ac:dyDescent="0.15">
      <c r="A34" s="7">
        <v>99.4</v>
      </c>
      <c r="B34" s="7" t="s">
        <v>72</v>
      </c>
      <c r="C34" s="5" t="s">
        <v>219</v>
      </c>
      <c r="D34" s="15" t="s">
        <v>219</v>
      </c>
    </row>
    <row r="35" spans="1:4" ht="13" x14ac:dyDescent="0.15">
      <c r="A35" s="7">
        <v>100.5</v>
      </c>
      <c r="B35" s="7" t="s">
        <v>72</v>
      </c>
      <c r="C35" s="5" t="s">
        <v>308</v>
      </c>
      <c r="D35" s="15" t="s">
        <v>308</v>
      </c>
    </row>
    <row r="36" spans="1:4" ht="13" x14ac:dyDescent="0.15">
      <c r="A36" s="7">
        <v>101.2</v>
      </c>
      <c r="B36" s="7" t="s">
        <v>72</v>
      </c>
      <c r="C36" s="5" t="s">
        <v>211</v>
      </c>
      <c r="D36" s="15" t="s">
        <v>211</v>
      </c>
    </row>
    <row r="37" spans="1:4" ht="13" x14ac:dyDescent="0.15">
      <c r="A37" s="7">
        <v>101.6</v>
      </c>
      <c r="B37" s="7" t="s">
        <v>73</v>
      </c>
      <c r="C37" s="5" t="s">
        <v>212</v>
      </c>
      <c r="D37" s="15" t="s">
        <v>212</v>
      </c>
    </row>
    <row r="38" spans="1:4" ht="13" x14ac:dyDescent="0.15">
      <c r="A38" s="7">
        <v>102.3</v>
      </c>
      <c r="B38" s="7" t="s">
        <v>72</v>
      </c>
      <c r="C38" s="5" t="s">
        <v>213</v>
      </c>
      <c r="D38" s="15" t="s">
        <v>213</v>
      </c>
    </row>
    <row r="39" spans="1:4" ht="13" x14ac:dyDescent="0.15">
      <c r="A39" s="7">
        <v>102.6</v>
      </c>
      <c r="B39" s="7" t="s">
        <v>73</v>
      </c>
      <c r="C39" s="5" t="s">
        <v>214</v>
      </c>
      <c r="D39" s="15" t="s">
        <v>214</v>
      </c>
    </row>
    <row r="40" spans="1:4" ht="13" x14ac:dyDescent="0.15">
      <c r="A40" s="7">
        <v>103</v>
      </c>
      <c r="B40" s="7" t="s">
        <v>72</v>
      </c>
      <c r="C40" s="5" t="s">
        <v>215</v>
      </c>
      <c r="D40" s="15" t="s">
        <v>215</v>
      </c>
    </row>
    <row r="41" spans="1:4" ht="13" x14ac:dyDescent="0.15">
      <c r="A41" s="7">
        <v>103.2</v>
      </c>
      <c r="B41" s="7" t="s">
        <v>72</v>
      </c>
      <c r="C41" s="5" t="s">
        <v>216</v>
      </c>
      <c r="D41" s="15" t="s">
        <v>216</v>
      </c>
    </row>
    <row r="42" spans="1:4" ht="13" x14ac:dyDescent="0.15">
      <c r="A42" s="7">
        <v>103.5</v>
      </c>
      <c r="B42" s="13" t="s">
        <v>76</v>
      </c>
      <c r="C42" s="4" t="s">
        <v>293</v>
      </c>
      <c r="D42" s="17" t="s">
        <v>291</v>
      </c>
    </row>
    <row r="43" spans="1:4" ht="13" x14ac:dyDescent="0.15">
      <c r="A43" s="7">
        <v>108.9</v>
      </c>
      <c r="B43" s="13" t="s">
        <v>81</v>
      </c>
      <c r="C43" s="63" t="s">
        <v>292</v>
      </c>
      <c r="D43" s="64" t="s">
        <v>289</v>
      </c>
    </row>
    <row r="44" spans="1:4" ht="13" x14ac:dyDescent="0.15">
      <c r="A44" s="7">
        <v>114.3</v>
      </c>
      <c r="B44" s="13" t="s">
        <v>80</v>
      </c>
      <c r="C44" s="4" t="s">
        <v>287</v>
      </c>
      <c r="D44" s="17" t="s">
        <v>288</v>
      </c>
    </row>
    <row r="45" spans="1:4" ht="13" x14ac:dyDescent="0.15">
      <c r="A45" s="7">
        <v>118.7</v>
      </c>
      <c r="B45" s="13" t="s">
        <v>112</v>
      </c>
      <c r="C45" s="4" t="s">
        <v>332</v>
      </c>
      <c r="D45" s="17" t="s">
        <v>333</v>
      </c>
    </row>
    <row r="46" spans="1:4" ht="13" x14ac:dyDescent="0.15">
      <c r="A46" s="7">
        <v>119.7</v>
      </c>
      <c r="B46" s="13" t="s">
        <v>43</v>
      </c>
      <c r="C46" s="63" t="s">
        <v>110</v>
      </c>
      <c r="D46" s="64" t="s">
        <v>193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9"/>
  <sheetViews>
    <sheetView topLeftCell="A8" zoomScale="150" zoomScaleNormal="150" workbookViewId="0">
      <selection activeCell="A33" sqref="A33:D33"/>
    </sheetView>
  </sheetViews>
  <sheetFormatPr baseColWidth="10" defaultColWidth="11" defaultRowHeight="11" x14ac:dyDescent="0.15"/>
  <cols>
    <col min="1" max="1" width="9.33203125" style="2" customWidth="1"/>
    <col min="2" max="2" width="11.83203125" style="14" bestFit="1" customWidth="1"/>
    <col min="3" max="4" width="35.83203125" style="2" customWidth="1"/>
    <col min="5" max="6" width="11" style="1"/>
    <col min="7" max="7" width="11" style="41"/>
    <col min="8" max="8" width="11" style="42"/>
    <col min="9" max="10" width="47.6640625" style="43" customWidth="1"/>
    <col min="11" max="16384" width="11" style="1"/>
  </cols>
  <sheetData>
    <row r="1" spans="1:11" ht="16" x14ac:dyDescent="0.2">
      <c r="A1" s="12" t="s">
        <v>62</v>
      </c>
      <c r="B1" s="12" t="s">
        <v>19</v>
      </c>
      <c r="C1" s="12" t="s">
        <v>17</v>
      </c>
      <c r="D1" s="12" t="s">
        <v>18</v>
      </c>
      <c r="K1" s="34"/>
    </row>
    <row r="2" spans="1:11" ht="16" x14ac:dyDescent="0.2">
      <c r="A2" s="35">
        <v>0</v>
      </c>
      <c r="B2" s="36" t="s">
        <v>63</v>
      </c>
      <c r="C2" s="37" t="s">
        <v>225</v>
      </c>
      <c r="D2" s="38" t="s">
        <v>226</v>
      </c>
      <c r="F2" s="21"/>
      <c r="K2" s="34"/>
    </row>
    <row r="3" spans="1:11" ht="16" x14ac:dyDescent="0.2">
      <c r="A3" s="35">
        <v>0.1</v>
      </c>
      <c r="B3" s="36" t="s">
        <v>72</v>
      </c>
      <c r="C3" s="36" t="s">
        <v>149</v>
      </c>
      <c r="D3" s="36" t="str">
        <f>C3</f>
        <v>Boulevard du Collège</v>
      </c>
      <c r="F3" s="21"/>
      <c r="K3" s="34"/>
    </row>
    <row r="4" spans="1:11" ht="16" x14ac:dyDescent="0.2">
      <c r="A4" s="35">
        <v>0.2</v>
      </c>
      <c r="B4" s="36" t="s">
        <v>73</v>
      </c>
      <c r="C4" s="36" t="s">
        <v>150</v>
      </c>
      <c r="D4" s="36" t="str">
        <f t="shared" ref="D4:D7" si="0">C4</f>
        <v>Rue Tardif</v>
      </c>
      <c r="F4" s="21"/>
      <c r="K4" s="34"/>
    </row>
    <row r="5" spans="1:11" ht="16" x14ac:dyDescent="0.2">
      <c r="A5" s="35">
        <v>0.8</v>
      </c>
      <c r="B5" s="36" t="s">
        <v>73</v>
      </c>
      <c r="C5" s="36" t="s">
        <v>151</v>
      </c>
      <c r="D5" s="36" t="str">
        <f t="shared" si="0"/>
        <v>Avenue Laliberté</v>
      </c>
      <c r="F5" s="21"/>
      <c r="K5" s="34"/>
    </row>
    <row r="6" spans="1:11" ht="16" x14ac:dyDescent="0.2">
      <c r="A6" s="35">
        <v>0.9</v>
      </c>
      <c r="B6" s="36" t="s">
        <v>72</v>
      </c>
      <c r="C6" s="36" t="s">
        <v>152</v>
      </c>
      <c r="D6" s="36" t="str">
        <f t="shared" si="0"/>
        <v>Rue Marie-Victorin</v>
      </c>
      <c r="F6" s="21"/>
      <c r="K6" s="34"/>
    </row>
    <row r="7" spans="1:11" ht="16" x14ac:dyDescent="0.2">
      <c r="A7" s="35">
        <v>2.7</v>
      </c>
      <c r="B7" s="36" t="s">
        <v>72</v>
      </c>
      <c r="C7" s="36" t="s">
        <v>337</v>
      </c>
      <c r="D7" s="36" t="str">
        <f t="shared" si="0"/>
        <v>Rue Perreault E</v>
      </c>
      <c r="F7" s="21"/>
      <c r="K7" s="34"/>
    </row>
    <row r="8" spans="1:11" ht="16" x14ac:dyDescent="0.2">
      <c r="A8" s="35">
        <v>4</v>
      </c>
      <c r="B8" s="36" t="s">
        <v>73</v>
      </c>
      <c r="C8" s="36" t="s">
        <v>321</v>
      </c>
      <c r="D8" s="36" t="s">
        <v>322</v>
      </c>
      <c r="F8" s="21"/>
      <c r="K8" s="34"/>
    </row>
    <row r="9" spans="1:11" ht="16" x14ac:dyDescent="0.2">
      <c r="A9" s="51">
        <v>5</v>
      </c>
      <c r="B9" s="36" t="s">
        <v>79</v>
      </c>
      <c r="C9" s="36" t="s">
        <v>10</v>
      </c>
      <c r="D9" s="36" t="s">
        <v>11</v>
      </c>
      <c r="F9" s="21"/>
      <c r="K9" s="34"/>
    </row>
    <row r="10" spans="1:11" ht="26" x14ac:dyDescent="0.2">
      <c r="A10" s="35">
        <v>9.1</v>
      </c>
      <c r="B10" s="36" t="s">
        <v>82</v>
      </c>
      <c r="C10" s="5" t="s">
        <v>323</v>
      </c>
      <c r="D10" s="15" t="s">
        <v>324</v>
      </c>
      <c r="F10" s="21"/>
      <c r="K10" s="34"/>
    </row>
    <row r="11" spans="1:11" ht="16" x14ac:dyDescent="0.2">
      <c r="A11" s="35">
        <v>13.4</v>
      </c>
      <c r="B11" s="36" t="s">
        <v>71</v>
      </c>
      <c r="C11" s="37" t="s">
        <v>154</v>
      </c>
      <c r="D11" s="37" t="s">
        <v>153</v>
      </c>
      <c r="F11" s="21"/>
      <c r="K11" s="34"/>
    </row>
    <row r="12" spans="1:11" ht="13" x14ac:dyDescent="0.15">
      <c r="A12" s="35">
        <v>20.100000000000001</v>
      </c>
      <c r="B12" s="36" t="s">
        <v>5</v>
      </c>
      <c r="C12" s="75" t="s">
        <v>325</v>
      </c>
      <c r="D12" s="75" t="str">
        <f>C12</f>
        <v>D'Alembert</v>
      </c>
      <c r="F12" s="21"/>
      <c r="K12" s="33"/>
    </row>
    <row r="13" spans="1:11" ht="26" x14ac:dyDescent="0.15">
      <c r="A13" s="35">
        <v>34.700000000000003</v>
      </c>
      <c r="B13" s="36" t="s">
        <v>81</v>
      </c>
      <c r="C13" s="37" t="s">
        <v>170</v>
      </c>
      <c r="D13" s="38" t="s">
        <v>168</v>
      </c>
      <c r="F13" s="21"/>
      <c r="K13" s="33"/>
    </row>
    <row r="14" spans="1:11" ht="13" x14ac:dyDescent="0.15">
      <c r="A14" s="35">
        <v>35</v>
      </c>
      <c r="B14" s="36" t="s">
        <v>78</v>
      </c>
      <c r="C14" s="36" t="s">
        <v>163</v>
      </c>
      <c r="D14" s="36" t="s">
        <v>164</v>
      </c>
      <c r="F14" s="21"/>
      <c r="K14" s="33"/>
    </row>
    <row r="15" spans="1:11" ht="26" x14ac:dyDescent="0.2">
      <c r="A15" s="35">
        <v>43.9</v>
      </c>
      <c r="B15" s="36" t="s">
        <v>71</v>
      </c>
      <c r="C15" s="37" t="s">
        <v>305</v>
      </c>
      <c r="D15" s="37" t="s">
        <v>306</v>
      </c>
      <c r="F15" s="21"/>
      <c r="K15" s="34"/>
    </row>
    <row r="16" spans="1:11" ht="13" x14ac:dyDescent="0.15">
      <c r="A16" s="35">
        <v>60.1</v>
      </c>
      <c r="B16" s="36" t="s">
        <v>5</v>
      </c>
      <c r="C16" s="75" t="s">
        <v>326</v>
      </c>
      <c r="D16" s="75" t="s">
        <v>326</v>
      </c>
      <c r="F16" s="21"/>
      <c r="K16" s="33"/>
    </row>
    <row r="17" spans="1:11" ht="26" x14ac:dyDescent="0.2">
      <c r="A17" s="35">
        <v>60.2</v>
      </c>
      <c r="B17" s="39" t="s">
        <v>70</v>
      </c>
      <c r="C17" s="37" t="s">
        <v>155</v>
      </c>
      <c r="D17" s="37" t="s">
        <v>191</v>
      </c>
      <c r="F17" s="21"/>
      <c r="K17" s="34"/>
    </row>
    <row r="18" spans="1:11" ht="16" x14ac:dyDescent="0.2">
      <c r="A18" s="35">
        <v>60.4</v>
      </c>
      <c r="B18" s="36" t="s">
        <v>72</v>
      </c>
      <c r="C18" s="36" t="s">
        <v>328</v>
      </c>
      <c r="D18" s="36" t="str">
        <f>C18</f>
        <v>Chemin des Pionniers / Route 390</v>
      </c>
      <c r="F18" s="21"/>
      <c r="K18" s="34"/>
    </row>
    <row r="19" spans="1:11" ht="16" x14ac:dyDescent="0.2">
      <c r="A19" s="35">
        <v>81.7</v>
      </c>
      <c r="B19" s="36" t="s">
        <v>5</v>
      </c>
      <c r="C19" s="75" t="s">
        <v>327</v>
      </c>
      <c r="D19" s="75" t="str">
        <f>C19</f>
        <v>Taschereau</v>
      </c>
      <c r="F19" s="21"/>
      <c r="K19" s="34"/>
    </row>
    <row r="20" spans="1:11" ht="16" x14ac:dyDescent="0.2">
      <c r="A20" s="35">
        <v>82</v>
      </c>
      <c r="B20" s="36" t="s">
        <v>159</v>
      </c>
      <c r="C20" s="8" t="s">
        <v>366</v>
      </c>
      <c r="D20" s="18" t="s">
        <v>367</v>
      </c>
      <c r="F20" s="21"/>
      <c r="K20" s="34"/>
    </row>
    <row r="21" spans="1:11" ht="16" x14ac:dyDescent="0.2">
      <c r="A21" s="35">
        <v>83</v>
      </c>
      <c r="B21" s="36" t="s">
        <v>73</v>
      </c>
      <c r="C21" s="36" t="s">
        <v>158</v>
      </c>
      <c r="D21" s="36" t="s">
        <v>158</v>
      </c>
      <c r="F21" s="21"/>
      <c r="K21" s="34"/>
    </row>
    <row r="22" spans="1:11" ht="16" x14ac:dyDescent="0.2">
      <c r="A22" s="35">
        <v>83.1</v>
      </c>
      <c r="B22" s="36" t="s">
        <v>25</v>
      </c>
      <c r="C22" s="39" t="s">
        <v>22</v>
      </c>
      <c r="D22" s="40" t="s">
        <v>21</v>
      </c>
      <c r="F22" s="21"/>
      <c r="K22" s="34"/>
    </row>
    <row r="23" spans="1:11" ht="16" x14ac:dyDescent="0.2">
      <c r="A23" s="35">
        <v>83.2</v>
      </c>
      <c r="B23" s="36" t="s">
        <v>72</v>
      </c>
      <c r="C23" s="36" t="s">
        <v>160</v>
      </c>
      <c r="D23" s="36" t="s">
        <v>160</v>
      </c>
      <c r="F23" s="21"/>
      <c r="K23" s="34"/>
    </row>
    <row r="24" spans="1:11" ht="16" x14ac:dyDescent="0.2">
      <c r="A24" s="35">
        <v>86.8</v>
      </c>
      <c r="B24" s="36" t="s">
        <v>25</v>
      </c>
      <c r="C24" s="39" t="s">
        <v>22</v>
      </c>
      <c r="D24" s="40" t="s">
        <v>21</v>
      </c>
      <c r="F24" s="21"/>
      <c r="K24" s="34"/>
    </row>
    <row r="25" spans="1:11" ht="13" x14ac:dyDescent="0.15">
      <c r="A25" s="35">
        <v>94.5</v>
      </c>
      <c r="B25" s="36" t="s">
        <v>5</v>
      </c>
      <c r="C25" s="75" t="s">
        <v>329</v>
      </c>
      <c r="D25" s="75" t="str">
        <f>C25</f>
        <v>Launay</v>
      </c>
      <c r="F25" s="21"/>
      <c r="K25" s="33"/>
    </row>
    <row r="26" spans="1:11" ht="26" x14ac:dyDescent="0.2">
      <c r="A26" s="35">
        <v>95</v>
      </c>
      <c r="B26" s="36" t="s">
        <v>81</v>
      </c>
      <c r="C26" s="37" t="s">
        <v>171</v>
      </c>
      <c r="D26" s="38" t="s">
        <v>169</v>
      </c>
      <c r="F26" s="21"/>
      <c r="K26" s="34"/>
    </row>
    <row r="27" spans="1:11" ht="16" x14ac:dyDescent="0.2">
      <c r="A27" s="35">
        <v>106.6</v>
      </c>
      <c r="B27" s="36" t="s">
        <v>25</v>
      </c>
      <c r="C27" s="39" t="s">
        <v>12</v>
      </c>
      <c r="D27" s="40" t="s">
        <v>13</v>
      </c>
      <c r="F27" s="21"/>
      <c r="K27" s="34"/>
    </row>
    <row r="28" spans="1:11" ht="16" x14ac:dyDescent="0.2">
      <c r="A28" s="35">
        <v>108.3</v>
      </c>
      <c r="B28" s="36" t="s">
        <v>5</v>
      </c>
      <c r="C28" s="75" t="s">
        <v>330</v>
      </c>
      <c r="D28" s="75" t="str">
        <f>C28</f>
        <v>Trécesson</v>
      </c>
      <c r="F28" s="21"/>
      <c r="K28" s="34"/>
    </row>
    <row r="29" spans="1:11" ht="13" x14ac:dyDescent="0.15">
      <c r="A29" s="35">
        <v>110.6</v>
      </c>
      <c r="B29" s="36" t="s">
        <v>78</v>
      </c>
      <c r="C29" s="36" t="s">
        <v>162</v>
      </c>
      <c r="D29" s="36" t="s">
        <v>161</v>
      </c>
      <c r="F29" s="21"/>
      <c r="K29" s="33"/>
    </row>
    <row r="30" spans="1:11" ht="26" x14ac:dyDescent="0.2">
      <c r="A30" s="35">
        <v>112.9</v>
      </c>
      <c r="B30" s="36" t="s">
        <v>70</v>
      </c>
      <c r="C30" s="37" t="s">
        <v>111</v>
      </c>
      <c r="D30" s="37" t="s">
        <v>190</v>
      </c>
      <c r="F30" s="21"/>
      <c r="K30" s="34"/>
    </row>
    <row r="31" spans="1:11" ht="16" x14ac:dyDescent="0.2">
      <c r="A31" s="35">
        <v>127.4</v>
      </c>
      <c r="B31" s="36" t="s">
        <v>5</v>
      </c>
      <c r="C31" s="36" t="s">
        <v>86</v>
      </c>
      <c r="D31" s="36" t="s">
        <v>165</v>
      </c>
      <c r="F31" s="21"/>
      <c r="K31" s="34"/>
    </row>
    <row r="32" spans="1:11" ht="16" x14ac:dyDescent="0.2">
      <c r="A32" s="35">
        <v>129.4</v>
      </c>
      <c r="B32" s="36" t="s">
        <v>73</v>
      </c>
      <c r="C32" s="36" t="s">
        <v>166</v>
      </c>
      <c r="D32" s="36" t="s">
        <v>166</v>
      </c>
      <c r="F32" s="21"/>
      <c r="K32" s="34"/>
    </row>
    <row r="33" spans="1:11" ht="16" x14ac:dyDescent="0.2">
      <c r="A33" s="35">
        <v>129.5</v>
      </c>
      <c r="B33" s="36" t="s">
        <v>73</v>
      </c>
      <c r="C33" s="36" t="s">
        <v>397</v>
      </c>
      <c r="D33" s="36" t="s">
        <v>365</v>
      </c>
      <c r="F33" s="21"/>
      <c r="K33" s="34"/>
    </row>
    <row r="34" spans="1:11" ht="16" x14ac:dyDescent="0.2">
      <c r="A34" s="35">
        <v>129.6</v>
      </c>
      <c r="B34" s="36" t="s">
        <v>72</v>
      </c>
      <c r="C34" s="36" t="s">
        <v>331</v>
      </c>
      <c r="D34" s="36" t="str">
        <f>C34</f>
        <v>2e Avenue O</v>
      </c>
      <c r="F34" s="21"/>
      <c r="K34" s="34"/>
    </row>
    <row r="35" spans="1:11" ht="16" x14ac:dyDescent="0.2">
      <c r="A35" s="35">
        <v>129.69999999999999</v>
      </c>
      <c r="B35" s="36" t="s">
        <v>73</v>
      </c>
      <c r="C35" s="36" t="s">
        <v>214</v>
      </c>
      <c r="D35" s="36" t="str">
        <f>C35</f>
        <v>1re Rue O</v>
      </c>
      <c r="F35" s="21"/>
      <c r="K35" s="34"/>
    </row>
    <row r="36" spans="1:11" ht="26" x14ac:dyDescent="0.2">
      <c r="A36" s="35">
        <v>129.80000000000001</v>
      </c>
      <c r="B36" s="36" t="s">
        <v>112</v>
      </c>
      <c r="C36" s="4" t="s">
        <v>336</v>
      </c>
      <c r="D36" s="17" t="s">
        <v>333</v>
      </c>
      <c r="F36" s="21"/>
      <c r="K36" s="34"/>
    </row>
    <row r="37" spans="1:11" ht="16" x14ac:dyDescent="0.2">
      <c r="A37" s="35">
        <v>130.1</v>
      </c>
      <c r="B37" s="36" t="s">
        <v>72</v>
      </c>
      <c r="C37" s="36" t="s">
        <v>334</v>
      </c>
      <c r="D37" s="36" t="str">
        <f>C37</f>
        <v>5e Avenue O</v>
      </c>
      <c r="F37" s="21"/>
      <c r="K37" s="34"/>
    </row>
    <row r="38" spans="1:11" ht="16" x14ac:dyDescent="0.2">
      <c r="A38" s="35">
        <v>130.30000000000001</v>
      </c>
      <c r="B38" s="36" t="s">
        <v>72</v>
      </c>
      <c r="C38" s="36" t="s">
        <v>216</v>
      </c>
      <c r="D38" s="36" t="str">
        <f>C38</f>
        <v>Rue Principale N</v>
      </c>
      <c r="F38" s="21"/>
      <c r="K38" s="34"/>
    </row>
    <row r="39" spans="1:11" ht="13" x14ac:dyDescent="0.15">
      <c r="A39" s="35">
        <v>130.6</v>
      </c>
      <c r="B39" s="36" t="s">
        <v>43</v>
      </c>
      <c r="C39" s="37" t="s">
        <v>110</v>
      </c>
      <c r="D39" s="38" t="s">
        <v>193</v>
      </c>
      <c r="F39" s="2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F578A-E7BF-4EB0-BBD6-BC84A4E8AD52}">
  <dimension ref="A1:M9"/>
  <sheetViews>
    <sheetView workbookViewId="0">
      <selection activeCell="C8" sqref="C8"/>
    </sheetView>
  </sheetViews>
  <sheetFormatPr baseColWidth="10" defaultColWidth="11" defaultRowHeight="18" x14ac:dyDescent="0.2"/>
  <cols>
    <col min="1" max="1" width="11.83203125" style="68" customWidth="1"/>
    <col min="2" max="2" width="12" style="69" customWidth="1"/>
    <col min="3" max="4" width="35.83203125" style="68" customWidth="1"/>
    <col min="5" max="16384" width="11" style="1"/>
  </cols>
  <sheetData>
    <row r="1" spans="1:13" ht="19" x14ac:dyDescent="0.15">
      <c r="A1" s="65" t="s">
        <v>62</v>
      </c>
      <c r="B1" s="65" t="s">
        <v>19</v>
      </c>
      <c r="C1" s="65" t="s">
        <v>17</v>
      </c>
      <c r="D1" s="65" t="s">
        <v>18</v>
      </c>
    </row>
    <row r="2" spans="1:13" ht="19" x14ac:dyDescent="0.15">
      <c r="A2" s="66">
        <v>0</v>
      </c>
      <c r="B2" s="67" t="s">
        <v>79</v>
      </c>
      <c r="C2" s="70" t="s">
        <v>227</v>
      </c>
      <c r="D2" s="70" t="s">
        <v>228</v>
      </c>
    </row>
    <row r="3" spans="1:13" ht="19" x14ac:dyDescent="0.15">
      <c r="A3" s="66">
        <v>0.1</v>
      </c>
      <c r="B3" s="67" t="s">
        <v>72</v>
      </c>
      <c r="C3" s="70" t="s">
        <v>192</v>
      </c>
      <c r="D3" s="70" t="str">
        <f>C3</f>
        <v>4e Avenue Est</v>
      </c>
    </row>
    <row r="4" spans="1:13" ht="19" x14ac:dyDescent="0.15">
      <c r="A4" s="66">
        <v>5</v>
      </c>
      <c r="B4" s="67" t="s">
        <v>77</v>
      </c>
      <c r="C4" s="70" t="s">
        <v>222</v>
      </c>
      <c r="D4" s="70" t="s">
        <v>53</v>
      </c>
    </row>
    <row r="5" spans="1:13" ht="19" x14ac:dyDescent="0.15">
      <c r="A5" s="66">
        <v>9.8000000000000007</v>
      </c>
      <c r="B5" s="67" t="s">
        <v>73</v>
      </c>
      <c r="C5" s="70" t="s">
        <v>167</v>
      </c>
      <c r="D5" s="70" t="str">
        <f>C5</f>
        <v>Rue Principale Nord</v>
      </c>
    </row>
    <row r="6" spans="1:13" ht="19" x14ac:dyDescent="0.15">
      <c r="A6" s="66">
        <v>10</v>
      </c>
      <c r="B6" s="67" t="s">
        <v>43</v>
      </c>
      <c r="C6" s="70" t="s">
        <v>335</v>
      </c>
      <c r="D6" s="70" t="s">
        <v>43</v>
      </c>
      <c r="K6" s="63"/>
      <c r="L6" s="33"/>
      <c r="M6" s="33"/>
    </row>
    <row r="7" spans="1:13" x14ac:dyDescent="0.2">
      <c r="K7" s="63"/>
      <c r="L7" s="33"/>
      <c r="M7" s="33"/>
    </row>
    <row r="8" spans="1:13" x14ac:dyDescent="0.2">
      <c r="K8" s="63"/>
      <c r="L8" s="33"/>
      <c r="M8" s="33"/>
    </row>
    <row r="9" spans="1:13" x14ac:dyDescent="0.2">
      <c r="K9" s="63"/>
      <c r="L9" s="33"/>
      <c r="M9" s="33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17926-71C2-4A16-9C07-BDFAD50267E4}">
  <dimension ref="A1:F44"/>
  <sheetViews>
    <sheetView zoomScale="140" zoomScaleNormal="140" workbookViewId="0">
      <selection activeCell="B15" sqref="B15"/>
    </sheetView>
  </sheetViews>
  <sheetFormatPr baseColWidth="10" defaultColWidth="11" defaultRowHeight="11" x14ac:dyDescent="0.15"/>
  <cols>
    <col min="1" max="1" width="9.33203125" style="2" customWidth="1"/>
    <col min="2" max="2" width="9.1640625" style="14" customWidth="1"/>
    <col min="3" max="4" width="35.83203125" style="2" customWidth="1"/>
    <col min="5" max="16384" width="11" style="1"/>
  </cols>
  <sheetData>
    <row r="1" spans="1:6" ht="13" x14ac:dyDescent="0.15">
      <c r="A1" s="12" t="s">
        <v>62</v>
      </c>
      <c r="B1" s="12" t="s">
        <v>19</v>
      </c>
      <c r="C1" s="12" t="s">
        <v>17</v>
      </c>
      <c r="D1" s="12" t="s">
        <v>18</v>
      </c>
    </row>
    <row r="2" spans="1:6" ht="13" x14ac:dyDescent="0.15">
      <c r="A2" s="6">
        <v>0</v>
      </c>
      <c r="B2" s="13" t="s">
        <v>63</v>
      </c>
      <c r="C2" s="4" t="s">
        <v>275</v>
      </c>
      <c r="D2" s="17" t="s">
        <v>276</v>
      </c>
      <c r="F2" s="21"/>
    </row>
    <row r="3" spans="1:6" ht="13" x14ac:dyDescent="0.15">
      <c r="A3" s="3">
        <v>0.6</v>
      </c>
      <c r="B3" s="7" t="s">
        <v>73</v>
      </c>
      <c r="C3" s="5" t="s">
        <v>277</v>
      </c>
      <c r="D3" s="15" t="str">
        <f>C3</f>
        <v>Chemin du Camping-Régional</v>
      </c>
      <c r="F3" s="21"/>
    </row>
    <row r="4" spans="1:6" ht="26" x14ac:dyDescent="0.15">
      <c r="A4" s="3">
        <v>1.1000000000000001</v>
      </c>
      <c r="B4" s="7" t="s">
        <v>82</v>
      </c>
      <c r="C4" s="5" t="s">
        <v>319</v>
      </c>
      <c r="D4" s="15" t="s">
        <v>320</v>
      </c>
      <c r="F4" s="21"/>
    </row>
    <row r="5" spans="1:6" ht="13" x14ac:dyDescent="0.15">
      <c r="A5" s="3">
        <v>2</v>
      </c>
      <c r="B5" s="13" t="s">
        <v>79</v>
      </c>
      <c r="C5" s="4" t="s">
        <v>10</v>
      </c>
      <c r="D5" s="17" t="s">
        <v>11</v>
      </c>
      <c r="F5" s="21"/>
    </row>
    <row r="6" spans="1:6" ht="26" x14ac:dyDescent="0.15">
      <c r="A6" s="3">
        <v>15.2</v>
      </c>
      <c r="B6" s="7" t="s">
        <v>81</v>
      </c>
      <c r="C6" s="8" t="s">
        <v>278</v>
      </c>
      <c r="D6" s="18" t="s">
        <v>279</v>
      </c>
      <c r="F6" s="21"/>
    </row>
    <row r="7" spans="1:6" ht="13" x14ac:dyDescent="0.15">
      <c r="A7" s="3">
        <v>15.6</v>
      </c>
      <c r="B7" s="7" t="s">
        <v>5</v>
      </c>
      <c r="C7" s="5" t="s">
        <v>280</v>
      </c>
      <c r="D7" s="15" t="str">
        <f>C7</f>
        <v>Rivière-Héva</v>
      </c>
      <c r="F7" s="21"/>
    </row>
    <row r="8" spans="1:6" ht="13" x14ac:dyDescent="0.15">
      <c r="A8" s="3">
        <v>28.9</v>
      </c>
      <c r="B8" s="7" t="s">
        <v>5</v>
      </c>
      <c r="C8" s="5" t="s">
        <v>142</v>
      </c>
      <c r="D8" s="15" t="str">
        <f>C8</f>
        <v>Cadillac</v>
      </c>
      <c r="F8" s="21"/>
    </row>
    <row r="9" spans="1:6" ht="13" x14ac:dyDescent="0.15">
      <c r="A9" s="3">
        <v>29.5</v>
      </c>
      <c r="B9" s="7" t="s">
        <v>73</v>
      </c>
      <c r="C9" s="10" t="s">
        <v>281</v>
      </c>
      <c r="D9" s="19" t="s">
        <v>281</v>
      </c>
      <c r="F9" s="21"/>
    </row>
    <row r="10" spans="1:6" ht="13" x14ac:dyDescent="0.15">
      <c r="A10" s="3">
        <v>29.8</v>
      </c>
      <c r="B10" s="7" t="s">
        <v>73</v>
      </c>
      <c r="C10" s="5" t="s">
        <v>338</v>
      </c>
      <c r="D10" s="15" t="str">
        <f>C10</f>
        <v>2e Avenue E - Cadillac</v>
      </c>
      <c r="F10" s="21"/>
    </row>
    <row r="11" spans="1:6" ht="13" x14ac:dyDescent="0.15">
      <c r="A11" s="3">
        <v>30.2</v>
      </c>
      <c r="B11" s="7" t="s">
        <v>72</v>
      </c>
      <c r="C11" s="4" t="s">
        <v>239</v>
      </c>
      <c r="D11" s="17" t="str">
        <f>C11</f>
        <v>Route 117</v>
      </c>
      <c r="F11" s="21"/>
    </row>
    <row r="12" spans="1:6" ht="13" x14ac:dyDescent="0.15">
      <c r="A12" s="3">
        <v>42.8</v>
      </c>
      <c r="B12" s="7" t="s">
        <v>5</v>
      </c>
      <c r="C12" s="5" t="s">
        <v>280</v>
      </c>
      <c r="D12" s="15" t="s">
        <v>280</v>
      </c>
      <c r="F12" s="21"/>
    </row>
    <row r="13" spans="1:6" ht="26" x14ac:dyDescent="0.15">
      <c r="A13" s="3">
        <v>44</v>
      </c>
      <c r="B13" s="7" t="s">
        <v>81</v>
      </c>
      <c r="C13" s="8" t="s">
        <v>278</v>
      </c>
      <c r="D13" s="18" t="s">
        <v>279</v>
      </c>
      <c r="F13" s="21"/>
    </row>
    <row r="14" spans="1:6" ht="13" x14ac:dyDescent="0.15">
      <c r="A14" s="3">
        <v>57.8</v>
      </c>
      <c r="B14" s="7" t="s">
        <v>5</v>
      </c>
      <c r="C14" s="8" t="s">
        <v>132</v>
      </c>
      <c r="D14" s="18" t="str">
        <f>C14</f>
        <v>Malartic</v>
      </c>
      <c r="F14" s="21"/>
    </row>
    <row r="15" spans="1:6" ht="13" x14ac:dyDescent="0.15">
      <c r="A15" s="3">
        <v>58.1</v>
      </c>
      <c r="B15" s="7" t="s">
        <v>82</v>
      </c>
      <c r="C15" s="4" t="s">
        <v>199</v>
      </c>
      <c r="D15" s="17" t="s">
        <v>282</v>
      </c>
      <c r="F15" s="21"/>
    </row>
    <row r="16" spans="1:6" ht="13" x14ac:dyDescent="0.15">
      <c r="A16" s="3">
        <v>58.7</v>
      </c>
      <c r="B16" s="7" t="s">
        <v>73</v>
      </c>
      <c r="C16" s="8" t="s">
        <v>283</v>
      </c>
      <c r="D16" s="18" t="str">
        <f>C16</f>
        <v>Rue de l'Harricana</v>
      </c>
      <c r="F16" s="21"/>
    </row>
    <row r="17" spans="1:6" ht="13" x14ac:dyDescent="0.15">
      <c r="A17" s="3">
        <v>59.2</v>
      </c>
      <c r="B17" s="7" t="s">
        <v>73</v>
      </c>
      <c r="C17" s="8" t="s">
        <v>284</v>
      </c>
      <c r="D17" s="18" t="str">
        <f>C17</f>
        <v>4e Avenue</v>
      </c>
      <c r="F17" s="21"/>
    </row>
    <row r="18" spans="1:6" ht="26" x14ac:dyDescent="0.15">
      <c r="A18" s="3">
        <v>59.4</v>
      </c>
      <c r="B18" s="7" t="s">
        <v>112</v>
      </c>
      <c r="C18" s="8" t="s">
        <v>285</v>
      </c>
      <c r="D18" s="18" t="s">
        <v>286</v>
      </c>
      <c r="F18" s="21"/>
    </row>
    <row r="19" spans="1:6" ht="13" x14ac:dyDescent="0.15">
      <c r="A19" s="3">
        <v>59.5</v>
      </c>
      <c r="B19" s="7" t="s">
        <v>43</v>
      </c>
      <c r="C19" s="5" t="s">
        <v>248</v>
      </c>
      <c r="D19" s="15" t="s">
        <v>193</v>
      </c>
      <c r="F19" s="21"/>
    </row>
    <row r="20" spans="1:6" ht="12" x14ac:dyDescent="0.15">
      <c r="A20" s="3"/>
      <c r="B20" s="7"/>
      <c r="C20" s="5"/>
      <c r="D20" s="15"/>
      <c r="F20" s="21"/>
    </row>
    <row r="21" spans="1:6" ht="12" x14ac:dyDescent="0.15">
      <c r="A21" s="3"/>
      <c r="B21" s="7"/>
      <c r="C21" s="4"/>
      <c r="D21" s="17"/>
      <c r="F21" s="21"/>
    </row>
    <row r="22" spans="1:6" ht="12" x14ac:dyDescent="0.15">
      <c r="A22" s="3"/>
      <c r="B22" s="7"/>
      <c r="C22" s="8"/>
      <c r="D22" s="18"/>
      <c r="F22" s="21"/>
    </row>
    <row r="23" spans="1:6" ht="12" x14ac:dyDescent="0.15">
      <c r="A23" s="3"/>
      <c r="B23" s="7"/>
      <c r="C23" s="5"/>
      <c r="D23" s="15"/>
      <c r="F23" s="21"/>
    </row>
    <row r="24" spans="1:6" ht="12" x14ac:dyDescent="0.15">
      <c r="A24" s="3"/>
      <c r="B24" s="7"/>
      <c r="C24" s="4"/>
      <c r="D24" s="17"/>
      <c r="F24" s="21"/>
    </row>
    <row r="25" spans="1:6" ht="12" x14ac:dyDescent="0.15">
      <c r="A25" s="3"/>
      <c r="B25" s="7"/>
      <c r="C25" s="5"/>
      <c r="D25" s="15"/>
      <c r="F25" s="21"/>
    </row>
    <row r="26" spans="1:6" ht="12" x14ac:dyDescent="0.15">
      <c r="A26" s="3"/>
      <c r="B26" s="7"/>
      <c r="C26" s="5"/>
      <c r="D26" s="15"/>
      <c r="F26" s="21"/>
    </row>
    <row r="27" spans="1:6" ht="12" x14ac:dyDescent="0.15">
      <c r="A27" s="3"/>
      <c r="B27" s="7"/>
      <c r="C27" s="5"/>
      <c r="D27" s="15"/>
      <c r="F27" s="21"/>
    </row>
    <row r="28" spans="1:6" ht="12" x14ac:dyDescent="0.15">
      <c r="A28" s="3"/>
      <c r="B28" s="7"/>
      <c r="C28" s="5"/>
      <c r="D28" s="15"/>
      <c r="F28" s="21"/>
    </row>
    <row r="29" spans="1:6" ht="12" x14ac:dyDescent="0.15">
      <c r="A29" s="3"/>
      <c r="B29" s="7"/>
      <c r="C29" s="5"/>
      <c r="D29" s="15"/>
      <c r="F29" s="21"/>
    </row>
    <row r="30" spans="1:6" ht="12" x14ac:dyDescent="0.15">
      <c r="A30" s="3"/>
      <c r="B30" s="7"/>
      <c r="C30" s="5"/>
      <c r="D30" s="15"/>
      <c r="F30" s="21"/>
    </row>
    <row r="31" spans="1:6" ht="12" x14ac:dyDescent="0.15">
      <c r="A31" s="3"/>
      <c r="B31" s="7"/>
      <c r="C31" s="5"/>
      <c r="D31" s="15"/>
      <c r="F31" s="21"/>
    </row>
    <row r="32" spans="1:6" ht="12" x14ac:dyDescent="0.15">
      <c r="A32" s="3"/>
      <c r="B32" s="7"/>
      <c r="C32" s="5"/>
      <c r="D32" s="15"/>
      <c r="F32" s="21"/>
    </row>
    <row r="33" spans="1:6" ht="12" x14ac:dyDescent="0.15">
      <c r="A33" s="3"/>
      <c r="B33" s="7"/>
      <c r="C33" s="5"/>
      <c r="D33" s="15"/>
      <c r="F33" s="21"/>
    </row>
    <row r="34" spans="1:6" ht="12" x14ac:dyDescent="0.15">
      <c r="A34" s="3"/>
      <c r="B34" s="7"/>
      <c r="C34" s="5"/>
      <c r="D34" s="15"/>
      <c r="F34" s="21"/>
    </row>
    <row r="35" spans="1:6" ht="12" x14ac:dyDescent="0.15">
      <c r="A35" s="9"/>
      <c r="B35" s="7"/>
      <c r="C35" s="10"/>
      <c r="D35" s="19"/>
      <c r="F35" s="21"/>
    </row>
    <row r="36" spans="1:6" ht="12" x14ac:dyDescent="0.15">
      <c r="A36" s="9"/>
      <c r="B36" s="7"/>
      <c r="C36" s="5"/>
      <c r="D36" s="15"/>
      <c r="F36" s="21"/>
    </row>
    <row r="37" spans="1:6" ht="12" x14ac:dyDescent="0.15">
      <c r="A37" s="9"/>
      <c r="B37" s="7"/>
      <c r="C37" s="5"/>
      <c r="D37" s="15"/>
      <c r="F37" s="21"/>
    </row>
    <row r="38" spans="1:6" ht="12" x14ac:dyDescent="0.15">
      <c r="A38" s="9"/>
      <c r="B38" s="7"/>
      <c r="C38" s="5"/>
      <c r="D38" s="15"/>
      <c r="F38" s="21"/>
    </row>
    <row r="39" spans="1:6" ht="12" x14ac:dyDescent="0.15">
      <c r="A39" s="3"/>
      <c r="B39" s="7"/>
      <c r="C39" s="5"/>
      <c r="D39" s="15"/>
      <c r="F39" s="21"/>
    </row>
    <row r="40" spans="1:6" ht="12" x14ac:dyDescent="0.15">
      <c r="A40" s="9"/>
      <c r="B40" s="7"/>
      <c r="C40" s="5"/>
      <c r="D40" s="15"/>
      <c r="F40" s="21"/>
    </row>
    <row r="41" spans="1:6" ht="12" x14ac:dyDescent="0.15">
      <c r="A41" s="3"/>
      <c r="B41" s="7"/>
      <c r="C41" s="5"/>
      <c r="D41" s="15"/>
      <c r="F41" s="21"/>
    </row>
    <row r="42" spans="1:6" ht="12" x14ac:dyDescent="0.15">
      <c r="A42" s="3"/>
      <c r="B42" s="7"/>
      <c r="C42" s="5"/>
      <c r="D42" s="15"/>
      <c r="F42" s="21"/>
    </row>
    <row r="43" spans="1:6" ht="12" x14ac:dyDescent="0.15">
      <c r="A43" s="3"/>
      <c r="B43" s="13"/>
      <c r="C43" s="4"/>
      <c r="D43" s="17"/>
      <c r="F43" s="21"/>
    </row>
    <row r="44" spans="1:6" ht="47.25" customHeight="1" x14ac:dyDescent="0.15"/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CF35A-AE95-4D4B-80F8-FB6E5D8CEEB2}">
  <dimension ref="A1:F42"/>
  <sheetViews>
    <sheetView zoomScale="150" zoomScaleNormal="150" workbookViewId="0">
      <selection activeCell="D45" sqref="D45"/>
    </sheetView>
  </sheetViews>
  <sheetFormatPr baseColWidth="10" defaultColWidth="11" defaultRowHeight="11" x14ac:dyDescent="0.15"/>
  <cols>
    <col min="1" max="1" width="9.33203125" style="2" customWidth="1"/>
    <col min="2" max="2" width="9.1640625" style="14" customWidth="1"/>
    <col min="3" max="4" width="35.83203125" style="2" customWidth="1"/>
    <col min="5" max="16384" width="11" style="1"/>
  </cols>
  <sheetData>
    <row r="1" spans="1:6" ht="13" x14ac:dyDescent="0.15">
      <c r="A1" s="12" t="s">
        <v>62</v>
      </c>
      <c r="B1" s="12" t="s">
        <v>19</v>
      </c>
      <c r="C1" s="12" t="s">
        <v>17</v>
      </c>
      <c r="D1" s="12" t="s">
        <v>18</v>
      </c>
    </row>
    <row r="2" spans="1:6" ht="13" x14ac:dyDescent="0.15">
      <c r="A2" s="13">
        <v>0</v>
      </c>
      <c r="B2" s="13" t="s">
        <v>63</v>
      </c>
      <c r="C2" s="4" t="s">
        <v>229</v>
      </c>
      <c r="D2" s="17" t="s">
        <v>252</v>
      </c>
      <c r="F2" s="21"/>
    </row>
    <row r="3" spans="1:6" ht="13" x14ac:dyDescent="0.15">
      <c r="A3" s="7">
        <v>0.7</v>
      </c>
      <c r="B3" s="7" t="s">
        <v>76</v>
      </c>
      <c r="C3" s="5" t="s">
        <v>311</v>
      </c>
      <c r="D3" s="15" t="s">
        <v>312</v>
      </c>
    </row>
    <row r="4" spans="1:6" ht="13" x14ac:dyDescent="0.15">
      <c r="A4" s="7">
        <v>5</v>
      </c>
      <c r="B4" s="7" t="s">
        <v>79</v>
      </c>
      <c r="C4" s="5" t="s">
        <v>10</v>
      </c>
      <c r="D4" s="15" t="s">
        <v>233</v>
      </c>
    </row>
    <row r="5" spans="1:6" ht="13" x14ac:dyDescent="0.15">
      <c r="A5" s="7">
        <v>8.8000000000000007</v>
      </c>
      <c r="B5" s="7" t="s">
        <v>5</v>
      </c>
      <c r="C5" s="8" t="s">
        <v>253</v>
      </c>
      <c r="D5" s="18" t="s">
        <v>253</v>
      </c>
      <c r="F5" s="21"/>
    </row>
    <row r="6" spans="1:6" ht="26" x14ac:dyDescent="0.15">
      <c r="A6" s="7">
        <v>9.3000000000000007</v>
      </c>
      <c r="B6" s="7" t="s">
        <v>70</v>
      </c>
      <c r="C6" s="10" t="s">
        <v>254</v>
      </c>
      <c r="D6" s="19" t="s">
        <v>255</v>
      </c>
      <c r="F6" s="21"/>
    </row>
    <row r="7" spans="1:6" ht="13" x14ac:dyDescent="0.15">
      <c r="A7" s="7">
        <v>29.6</v>
      </c>
      <c r="B7" s="7" t="s">
        <v>73</v>
      </c>
      <c r="C7" s="5" t="s">
        <v>313</v>
      </c>
      <c r="D7" s="15" t="str">
        <f>C7</f>
        <v>Route 397</v>
      </c>
      <c r="F7" s="21"/>
    </row>
    <row r="8" spans="1:6" ht="13" x14ac:dyDescent="0.15">
      <c r="A8" s="7">
        <v>35</v>
      </c>
      <c r="B8" s="7" t="s">
        <v>78</v>
      </c>
      <c r="C8" s="36" t="s">
        <v>163</v>
      </c>
      <c r="D8" s="36" t="s">
        <v>164</v>
      </c>
      <c r="F8" s="21"/>
    </row>
    <row r="9" spans="1:6" ht="13" x14ac:dyDescent="0.15">
      <c r="A9" s="7">
        <v>38</v>
      </c>
      <c r="B9" s="7" t="s">
        <v>71</v>
      </c>
      <c r="C9" s="10" t="s">
        <v>256</v>
      </c>
      <c r="D9" s="19" t="s">
        <v>257</v>
      </c>
      <c r="F9" s="21"/>
    </row>
    <row r="10" spans="1:6" ht="13" x14ac:dyDescent="0.15">
      <c r="A10" s="7">
        <v>55.8</v>
      </c>
      <c r="B10" s="7" t="s">
        <v>5</v>
      </c>
      <c r="C10" s="5" t="s">
        <v>200</v>
      </c>
      <c r="D10" s="15" t="s">
        <v>200</v>
      </c>
      <c r="F10" s="21"/>
    </row>
    <row r="11" spans="1:6" ht="26" x14ac:dyDescent="0.15">
      <c r="A11" s="7">
        <v>56.5</v>
      </c>
      <c r="B11" s="7" t="s">
        <v>81</v>
      </c>
      <c r="C11" s="4" t="s">
        <v>261</v>
      </c>
      <c r="D11" s="17" t="s">
        <v>262</v>
      </c>
      <c r="F11" s="21"/>
    </row>
    <row r="12" spans="1:6" ht="26" x14ac:dyDescent="0.15">
      <c r="A12" s="7">
        <v>67.3</v>
      </c>
      <c r="B12" s="7" t="s">
        <v>70</v>
      </c>
      <c r="C12" s="10" t="s">
        <v>314</v>
      </c>
      <c r="D12" s="19" t="s">
        <v>258</v>
      </c>
      <c r="F12" s="21"/>
    </row>
    <row r="13" spans="1:6" ht="13" x14ac:dyDescent="0.15">
      <c r="A13" s="7">
        <v>71</v>
      </c>
      <c r="B13" s="7" t="s">
        <v>159</v>
      </c>
      <c r="C13" s="8" t="s">
        <v>270</v>
      </c>
      <c r="D13" s="18" t="s">
        <v>269</v>
      </c>
      <c r="F13" s="21"/>
    </row>
    <row r="14" spans="1:6" ht="13" x14ac:dyDescent="0.15">
      <c r="A14" s="7">
        <v>72.3</v>
      </c>
      <c r="B14" s="7" t="s">
        <v>82</v>
      </c>
      <c r="C14" s="5" t="s">
        <v>339</v>
      </c>
      <c r="D14" s="15" t="s">
        <v>340</v>
      </c>
      <c r="F14" s="21"/>
    </row>
    <row r="15" spans="1:6" ht="13" x14ac:dyDescent="0.15">
      <c r="A15" s="7">
        <v>72.8</v>
      </c>
      <c r="B15" s="7" t="s">
        <v>25</v>
      </c>
      <c r="C15" s="5" t="s">
        <v>22</v>
      </c>
      <c r="D15" s="15" t="s">
        <v>259</v>
      </c>
      <c r="F15" s="21"/>
    </row>
    <row r="16" spans="1:6" ht="13" x14ac:dyDescent="0.15">
      <c r="A16" s="7">
        <v>73.900000000000006</v>
      </c>
      <c r="B16" s="7" t="s">
        <v>25</v>
      </c>
      <c r="C16" s="5" t="s">
        <v>22</v>
      </c>
      <c r="D16" s="15" t="s">
        <v>259</v>
      </c>
      <c r="F16" s="21"/>
    </row>
    <row r="17" spans="1:6" ht="13" x14ac:dyDescent="0.15">
      <c r="A17" s="7">
        <v>74.8</v>
      </c>
      <c r="B17" s="7" t="s">
        <v>82</v>
      </c>
      <c r="C17" s="5" t="s">
        <v>339</v>
      </c>
      <c r="D17" s="15" t="s">
        <v>340</v>
      </c>
      <c r="F17" s="21"/>
    </row>
    <row r="18" spans="1:6" ht="13" x14ac:dyDescent="0.15">
      <c r="A18" s="7">
        <v>96.1</v>
      </c>
      <c r="B18" s="7" t="s">
        <v>71</v>
      </c>
      <c r="C18" s="4" t="s">
        <v>271</v>
      </c>
      <c r="D18" s="17" t="s">
        <v>272</v>
      </c>
      <c r="F18" s="21"/>
    </row>
    <row r="19" spans="1:6" ht="13" x14ac:dyDescent="0.15">
      <c r="A19" s="7">
        <v>103.3</v>
      </c>
      <c r="B19" s="7" t="s">
        <v>73</v>
      </c>
      <c r="C19" s="5" t="s">
        <v>315</v>
      </c>
      <c r="D19" s="15" t="str">
        <f>C19</f>
        <v>Route 113</v>
      </c>
      <c r="F19" s="21"/>
    </row>
    <row r="20" spans="1:6" ht="13" x14ac:dyDescent="0.15">
      <c r="A20" s="7">
        <v>116.6</v>
      </c>
      <c r="B20" s="7" t="s">
        <v>5</v>
      </c>
      <c r="C20" s="5" t="s">
        <v>260</v>
      </c>
      <c r="D20" s="15" t="s">
        <v>260</v>
      </c>
      <c r="F20" s="21"/>
    </row>
    <row r="21" spans="1:6" ht="26" x14ac:dyDescent="0.15">
      <c r="A21" s="7">
        <v>117</v>
      </c>
      <c r="B21" s="7" t="s">
        <v>81</v>
      </c>
      <c r="C21" s="4" t="s">
        <v>264</v>
      </c>
      <c r="D21" s="17" t="s">
        <v>263</v>
      </c>
      <c r="F21" s="21"/>
    </row>
    <row r="22" spans="1:6" ht="16" x14ac:dyDescent="0.2">
      <c r="A22" s="7">
        <v>125</v>
      </c>
      <c r="B22" s="7" t="s">
        <v>78</v>
      </c>
      <c r="C22" s="53" t="s">
        <v>162</v>
      </c>
      <c r="D22" s="34" t="s">
        <v>161</v>
      </c>
      <c r="F22" s="21"/>
    </row>
    <row r="23" spans="1:6" ht="13" x14ac:dyDescent="0.15">
      <c r="A23" s="7">
        <v>139</v>
      </c>
      <c r="B23" s="7" t="s">
        <v>5</v>
      </c>
      <c r="C23" s="5" t="s">
        <v>133</v>
      </c>
      <c r="D23" s="15" t="s">
        <v>133</v>
      </c>
      <c r="F23" s="21"/>
    </row>
    <row r="24" spans="1:6" ht="13" x14ac:dyDescent="0.15">
      <c r="A24" s="7">
        <v>139.30000000000001</v>
      </c>
      <c r="B24" s="7" t="s">
        <v>74</v>
      </c>
      <c r="C24" s="5" t="s">
        <v>341</v>
      </c>
      <c r="D24" s="15" t="s">
        <v>342</v>
      </c>
      <c r="F24" s="21"/>
    </row>
    <row r="25" spans="1:6" ht="13" x14ac:dyDescent="0.15">
      <c r="A25" s="7">
        <v>139.80000000000001</v>
      </c>
      <c r="B25" s="7" t="s">
        <v>72</v>
      </c>
      <c r="C25" s="5" t="s">
        <v>316</v>
      </c>
      <c r="D25" s="15" t="str">
        <f>C25</f>
        <v>10e Avenue/ Route 386</v>
      </c>
      <c r="F25" s="21"/>
    </row>
    <row r="26" spans="1:6" ht="13" x14ac:dyDescent="0.15">
      <c r="A26" s="7">
        <v>140.5</v>
      </c>
      <c r="B26" s="7" t="s">
        <v>72</v>
      </c>
      <c r="C26" s="5" t="s">
        <v>265</v>
      </c>
      <c r="D26" s="15" t="s">
        <v>265</v>
      </c>
      <c r="F26" s="21"/>
    </row>
    <row r="27" spans="1:6" ht="13" x14ac:dyDescent="0.15">
      <c r="A27" s="7">
        <v>142.1</v>
      </c>
      <c r="B27" s="7" t="s">
        <v>72</v>
      </c>
      <c r="C27" s="5" t="s">
        <v>266</v>
      </c>
      <c r="D27" s="15" t="s">
        <v>266</v>
      </c>
      <c r="F27" s="21"/>
    </row>
    <row r="28" spans="1:6" ht="13" x14ac:dyDescent="0.15">
      <c r="A28" s="7">
        <v>143.80000000000001</v>
      </c>
      <c r="B28" s="7" t="s">
        <v>72</v>
      </c>
      <c r="C28" s="5" t="s">
        <v>267</v>
      </c>
      <c r="D28" s="15" t="s">
        <v>267</v>
      </c>
      <c r="F28" s="21"/>
    </row>
    <row r="29" spans="1:6" ht="26" x14ac:dyDescent="0.15">
      <c r="A29" s="7">
        <v>144.6</v>
      </c>
      <c r="B29" s="7" t="s">
        <v>112</v>
      </c>
      <c r="C29" s="5" t="s">
        <v>317</v>
      </c>
      <c r="D29" s="15" t="s">
        <v>318</v>
      </c>
      <c r="F29" s="21"/>
    </row>
    <row r="30" spans="1:6" ht="26" x14ac:dyDescent="0.15">
      <c r="A30" s="7">
        <v>144.9</v>
      </c>
      <c r="B30" s="7" t="s">
        <v>75</v>
      </c>
      <c r="C30" s="8" t="s">
        <v>268</v>
      </c>
      <c r="D30" s="18" t="s">
        <v>268</v>
      </c>
      <c r="F30" s="21"/>
    </row>
    <row r="31" spans="1:6" ht="39" x14ac:dyDescent="0.15">
      <c r="A31" s="7">
        <v>145</v>
      </c>
      <c r="B31" s="13" t="s">
        <v>43</v>
      </c>
      <c r="C31" s="4" t="s">
        <v>309</v>
      </c>
      <c r="D31" s="17" t="s">
        <v>310</v>
      </c>
      <c r="F31" s="21"/>
    </row>
    <row r="32" spans="1:6" ht="12" x14ac:dyDescent="0.15">
      <c r="A32" s="3"/>
      <c r="B32" s="7"/>
      <c r="C32" s="5"/>
      <c r="D32" s="15"/>
      <c r="F32" s="21"/>
    </row>
    <row r="33" spans="1:6" ht="12" x14ac:dyDescent="0.15">
      <c r="A33" s="9"/>
      <c r="B33" s="7"/>
      <c r="C33" s="10"/>
      <c r="D33" s="19"/>
      <c r="F33" s="21"/>
    </row>
    <row r="34" spans="1:6" ht="12" x14ac:dyDescent="0.15">
      <c r="A34" s="9"/>
      <c r="B34" s="7"/>
      <c r="C34" s="5"/>
      <c r="D34" s="15"/>
      <c r="F34" s="21"/>
    </row>
    <row r="35" spans="1:6" ht="12" x14ac:dyDescent="0.15">
      <c r="A35" s="9"/>
      <c r="B35" s="7"/>
      <c r="C35" s="5"/>
      <c r="D35" s="15"/>
      <c r="F35" s="21"/>
    </row>
    <row r="36" spans="1:6" ht="12" x14ac:dyDescent="0.15">
      <c r="A36" s="9"/>
      <c r="B36" s="7"/>
      <c r="C36" s="5"/>
      <c r="D36" s="15"/>
      <c r="F36" s="21"/>
    </row>
    <row r="37" spans="1:6" ht="12" x14ac:dyDescent="0.15">
      <c r="A37" s="3"/>
      <c r="B37" s="7"/>
      <c r="C37" s="5"/>
      <c r="D37" s="15"/>
      <c r="F37" s="21"/>
    </row>
    <row r="38" spans="1:6" ht="12" x14ac:dyDescent="0.15">
      <c r="A38" s="9"/>
      <c r="B38" s="7"/>
      <c r="C38" s="5"/>
      <c r="D38" s="15"/>
      <c r="F38" s="21"/>
    </row>
    <row r="39" spans="1:6" ht="12" x14ac:dyDescent="0.15">
      <c r="A39" s="3"/>
      <c r="B39" s="7"/>
      <c r="C39" s="5"/>
      <c r="D39" s="15"/>
      <c r="F39" s="21"/>
    </row>
    <row r="40" spans="1:6" ht="12" x14ac:dyDescent="0.15">
      <c r="A40" s="3"/>
      <c r="B40" s="7"/>
      <c r="C40" s="5"/>
      <c r="D40" s="15"/>
      <c r="F40" s="21"/>
    </row>
    <row r="41" spans="1:6" ht="12" x14ac:dyDescent="0.15">
      <c r="A41" s="3"/>
      <c r="B41" s="13"/>
      <c r="C41" s="4"/>
      <c r="D41" s="17"/>
      <c r="F41" s="21"/>
    </row>
    <row r="42" spans="1:6" ht="47.25" customHeight="1" x14ac:dyDescent="0.15"/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56DDD-44B2-497E-B657-8831DB081CFE}">
  <dimension ref="A1:F42"/>
  <sheetViews>
    <sheetView zoomScale="150" zoomScaleNormal="150" workbookViewId="0">
      <selection activeCell="A7" sqref="A7:XFD7"/>
    </sheetView>
  </sheetViews>
  <sheetFormatPr baseColWidth="10" defaultColWidth="11" defaultRowHeight="11" x14ac:dyDescent="0.15"/>
  <cols>
    <col min="1" max="1" width="9.33203125" style="2" customWidth="1"/>
    <col min="2" max="2" width="9.1640625" style="14" customWidth="1"/>
    <col min="3" max="4" width="35.83203125" style="2" customWidth="1"/>
    <col min="5" max="16384" width="11" style="1"/>
  </cols>
  <sheetData>
    <row r="1" spans="1:6" ht="13" x14ac:dyDescent="0.15">
      <c r="A1" s="12" t="s">
        <v>62</v>
      </c>
      <c r="B1" s="12" t="s">
        <v>19</v>
      </c>
      <c r="C1" s="12" t="s">
        <v>17</v>
      </c>
      <c r="D1" s="12" t="s">
        <v>18</v>
      </c>
    </row>
    <row r="2" spans="1:6" ht="13" x14ac:dyDescent="0.15">
      <c r="A2" s="71">
        <v>0</v>
      </c>
      <c r="B2" s="13" t="s">
        <v>63</v>
      </c>
      <c r="C2" s="4" t="s">
        <v>230</v>
      </c>
      <c r="D2" s="17" t="s">
        <v>231</v>
      </c>
      <c r="F2" s="21"/>
    </row>
    <row r="3" spans="1:6" ht="26" x14ac:dyDescent="0.15">
      <c r="A3" s="9">
        <v>1.6</v>
      </c>
      <c r="B3" s="7" t="s">
        <v>72</v>
      </c>
      <c r="C3" s="5" t="s">
        <v>343</v>
      </c>
      <c r="D3" s="15" t="s">
        <v>344</v>
      </c>
    </row>
    <row r="4" spans="1:6" ht="13" x14ac:dyDescent="0.15">
      <c r="A4" s="9">
        <v>3</v>
      </c>
      <c r="B4" s="7" t="s">
        <v>73</v>
      </c>
      <c r="C4" s="5" t="s">
        <v>232</v>
      </c>
      <c r="D4" s="15" t="s">
        <v>232</v>
      </c>
    </row>
    <row r="5" spans="1:6" ht="13" x14ac:dyDescent="0.15">
      <c r="A5" s="9">
        <v>3.0009999999999999</v>
      </c>
      <c r="B5" s="7" t="s">
        <v>79</v>
      </c>
      <c r="C5" s="4" t="s">
        <v>10</v>
      </c>
      <c r="D5" s="17" t="s">
        <v>233</v>
      </c>
      <c r="F5" s="21"/>
    </row>
    <row r="6" spans="1:6" ht="13" x14ac:dyDescent="0.15">
      <c r="A6" s="9">
        <v>12.3</v>
      </c>
      <c r="B6" s="7" t="s">
        <v>5</v>
      </c>
      <c r="C6" s="5" t="s">
        <v>234</v>
      </c>
      <c r="D6" s="15" t="s">
        <v>234</v>
      </c>
      <c r="F6" s="21"/>
    </row>
    <row r="7" spans="1:6" ht="13" x14ac:dyDescent="0.15">
      <c r="A7" s="9">
        <v>17.600000000000001</v>
      </c>
      <c r="B7" s="7" t="s">
        <v>71</v>
      </c>
      <c r="C7" s="4" t="s">
        <v>249</v>
      </c>
      <c r="D7" s="17" t="s">
        <v>250</v>
      </c>
      <c r="F7" s="21"/>
    </row>
    <row r="8" spans="1:6" ht="26" x14ac:dyDescent="0.15">
      <c r="A8" s="9">
        <v>30</v>
      </c>
      <c r="B8" s="7" t="s">
        <v>81</v>
      </c>
      <c r="C8" s="4" t="s">
        <v>251</v>
      </c>
      <c r="D8" s="17" t="s">
        <v>235</v>
      </c>
      <c r="F8" s="21"/>
    </row>
    <row r="9" spans="1:6" ht="13" x14ac:dyDescent="0.15">
      <c r="A9" s="9">
        <v>33</v>
      </c>
      <c r="B9" s="7" t="s">
        <v>78</v>
      </c>
      <c r="C9" s="5" t="s">
        <v>163</v>
      </c>
      <c r="D9" s="15" t="s">
        <v>164</v>
      </c>
      <c r="F9" s="21"/>
    </row>
    <row r="10" spans="1:6" ht="13" x14ac:dyDescent="0.15">
      <c r="A10" s="9">
        <v>41.7</v>
      </c>
      <c r="B10" s="7" t="s">
        <v>5</v>
      </c>
      <c r="C10" s="5" t="s">
        <v>236</v>
      </c>
      <c r="D10" s="15" t="s">
        <v>236</v>
      </c>
      <c r="F10" s="21"/>
    </row>
    <row r="11" spans="1:6" ht="26" x14ac:dyDescent="0.15">
      <c r="A11" s="9">
        <v>42</v>
      </c>
      <c r="B11" s="7" t="s">
        <v>70</v>
      </c>
      <c r="C11" s="4" t="s">
        <v>237</v>
      </c>
      <c r="D11" s="17" t="s">
        <v>238</v>
      </c>
      <c r="F11" s="21"/>
    </row>
    <row r="12" spans="1:6" ht="26" x14ac:dyDescent="0.15">
      <c r="A12" s="9">
        <v>42.6</v>
      </c>
      <c r="B12" s="7" t="s">
        <v>75</v>
      </c>
      <c r="C12" s="5" t="s">
        <v>239</v>
      </c>
      <c r="D12" s="15" t="s">
        <v>239</v>
      </c>
      <c r="F12" s="21"/>
    </row>
    <row r="13" spans="1:6" ht="13" x14ac:dyDescent="0.15">
      <c r="A13" s="9">
        <v>55.2</v>
      </c>
      <c r="B13" s="7" t="s">
        <v>5</v>
      </c>
      <c r="C13" s="5" t="s">
        <v>142</v>
      </c>
      <c r="D13" s="15" t="s">
        <v>142</v>
      </c>
      <c r="F13" s="21"/>
    </row>
    <row r="14" spans="1:6" ht="26" x14ac:dyDescent="0.15">
      <c r="A14" s="9">
        <v>56</v>
      </c>
      <c r="B14" s="7" t="s">
        <v>70</v>
      </c>
      <c r="C14" s="4" t="s">
        <v>240</v>
      </c>
      <c r="D14" s="17" t="s">
        <v>241</v>
      </c>
      <c r="F14" s="21"/>
    </row>
    <row r="15" spans="1:6" ht="13" x14ac:dyDescent="0.15">
      <c r="A15" s="9">
        <v>59.5</v>
      </c>
      <c r="B15" s="7" t="s">
        <v>72</v>
      </c>
      <c r="C15" s="5" t="s">
        <v>242</v>
      </c>
      <c r="D15" s="15" t="s">
        <v>242</v>
      </c>
      <c r="F15" s="21"/>
    </row>
    <row r="16" spans="1:6" ht="13" x14ac:dyDescent="0.15">
      <c r="A16" s="9">
        <v>65.099999999999994</v>
      </c>
      <c r="B16" s="7" t="s">
        <v>5</v>
      </c>
      <c r="C16" s="5" t="s">
        <v>243</v>
      </c>
      <c r="D16" s="15" t="s">
        <v>243</v>
      </c>
      <c r="F16" s="21"/>
    </row>
    <row r="17" spans="1:6" ht="13" x14ac:dyDescent="0.15">
      <c r="A17" s="9">
        <v>72.3</v>
      </c>
      <c r="B17" s="7" t="s">
        <v>71</v>
      </c>
      <c r="C17" s="4" t="s">
        <v>244</v>
      </c>
      <c r="D17" s="17" t="s">
        <v>245</v>
      </c>
      <c r="F17" s="21"/>
    </row>
    <row r="18" spans="1:6" ht="26" x14ac:dyDescent="0.15">
      <c r="A18" s="9">
        <v>82.3</v>
      </c>
      <c r="B18" s="7" t="s">
        <v>81</v>
      </c>
      <c r="C18" s="4" t="s">
        <v>246</v>
      </c>
      <c r="D18" s="17" t="s">
        <v>371</v>
      </c>
      <c r="F18" s="21"/>
    </row>
    <row r="19" spans="1:6" ht="13" x14ac:dyDescent="0.15">
      <c r="A19" s="9">
        <v>82.5</v>
      </c>
      <c r="B19" s="7" t="s">
        <v>159</v>
      </c>
      <c r="C19" s="8" t="s">
        <v>366</v>
      </c>
      <c r="D19" s="18" t="s">
        <v>367</v>
      </c>
      <c r="F19" s="21"/>
    </row>
    <row r="20" spans="1:6" ht="13" x14ac:dyDescent="0.15">
      <c r="A20" s="9">
        <v>88</v>
      </c>
      <c r="B20" s="7" t="s">
        <v>25</v>
      </c>
      <c r="C20" s="8" t="s">
        <v>372</v>
      </c>
      <c r="D20" s="18" t="s">
        <v>373</v>
      </c>
      <c r="F20" s="21"/>
    </row>
    <row r="21" spans="1:6" ht="13" x14ac:dyDescent="0.15">
      <c r="A21" s="9">
        <v>98.2</v>
      </c>
      <c r="B21" s="7" t="s">
        <v>5</v>
      </c>
      <c r="C21" s="5" t="s">
        <v>247</v>
      </c>
      <c r="D21" s="15" t="s">
        <v>247</v>
      </c>
      <c r="F21" s="21"/>
    </row>
    <row r="22" spans="1:6" ht="13" x14ac:dyDescent="0.15">
      <c r="A22" s="9">
        <v>98.9</v>
      </c>
      <c r="B22" s="7" t="s">
        <v>78</v>
      </c>
      <c r="C22" s="5" t="s">
        <v>162</v>
      </c>
      <c r="D22" s="15" t="s">
        <v>161</v>
      </c>
      <c r="F22" s="21"/>
    </row>
    <row r="23" spans="1:6" ht="13" x14ac:dyDescent="0.15">
      <c r="A23" s="9">
        <v>115.9</v>
      </c>
      <c r="B23" s="7" t="s">
        <v>76</v>
      </c>
      <c r="C23" s="5" t="s">
        <v>160</v>
      </c>
      <c r="D23" s="15" t="s">
        <v>160</v>
      </c>
      <c r="F23" s="21"/>
    </row>
    <row r="24" spans="1:6" ht="39" x14ac:dyDescent="0.15">
      <c r="A24" s="9">
        <v>117.3</v>
      </c>
      <c r="B24" s="7" t="s">
        <v>82</v>
      </c>
      <c r="C24" s="5" t="s">
        <v>345</v>
      </c>
      <c r="D24" s="15" t="s">
        <v>346</v>
      </c>
      <c r="F24" s="21"/>
    </row>
    <row r="25" spans="1:6" ht="13" x14ac:dyDescent="0.15">
      <c r="A25" s="9">
        <v>118.6</v>
      </c>
      <c r="B25" s="7" t="s">
        <v>25</v>
      </c>
      <c r="C25" s="5" t="s">
        <v>198</v>
      </c>
      <c r="D25" s="15" t="s">
        <v>21</v>
      </c>
      <c r="F25" s="21"/>
    </row>
    <row r="26" spans="1:6" ht="15" x14ac:dyDescent="0.2">
      <c r="A26" s="9">
        <v>118.8</v>
      </c>
      <c r="B26" s="7" t="s">
        <v>112</v>
      </c>
      <c r="C26" s="72" t="s">
        <v>273</v>
      </c>
      <c r="D26" s="73" t="s">
        <v>274</v>
      </c>
      <c r="F26" s="21"/>
    </row>
    <row r="27" spans="1:6" ht="13" x14ac:dyDescent="0.15">
      <c r="A27" s="9">
        <v>118.9</v>
      </c>
      <c r="B27" s="7" t="s">
        <v>43</v>
      </c>
      <c r="C27" s="4" t="s">
        <v>248</v>
      </c>
      <c r="D27" s="17" t="s">
        <v>193</v>
      </c>
      <c r="F27" s="21"/>
    </row>
    <row r="28" spans="1:6" ht="12" x14ac:dyDescent="0.15">
      <c r="A28" s="3"/>
      <c r="B28" s="7"/>
      <c r="C28" s="5"/>
      <c r="D28" s="15"/>
      <c r="F28" s="21"/>
    </row>
    <row r="29" spans="1:6" ht="12" x14ac:dyDescent="0.15">
      <c r="A29" s="3"/>
      <c r="B29" s="7"/>
      <c r="C29" s="5"/>
      <c r="D29" s="15"/>
      <c r="F29" s="21"/>
    </row>
    <row r="30" spans="1:6" ht="12" x14ac:dyDescent="0.15">
      <c r="A30" s="3"/>
      <c r="B30" s="7"/>
      <c r="C30" s="5"/>
      <c r="D30" s="15"/>
      <c r="F30" s="21"/>
    </row>
    <row r="31" spans="1:6" ht="12" x14ac:dyDescent="0.15">
      <c r="A31" s="3"/>
      <c r="B31" s="7"/>
      <c r="C31" s="5"/>
      <c r="D31" s="15"/>
      <c r="F31" s="21"/>
    </row>
    <row r="32" spans="1:6" ht="12" x14ac:dyDescent="0.15">
      <c r="A32" s="3"/>
      <c r="B32" s="7"/>
      <c r="C32" s="5"/>
      <c r="D32" s="15"/>
      <c r="F32" s="21"/>
    </row>
    <row r="33" spans="1:6" ht="12" x14ac:dyDescent="0.15">
      <c r="A33" s="9"/>
      <c r="B33" s="7"/>
      <c r="C33" s="10"/>
      <c r="D33" s="19"/>
      <c r="F33" s="21"/>
    </row>
    <row r="34" spans="1:6" ht="12" x14ac:dyDescent="0.15">
      <c r="A34" s="9"/>
      <c r="B34" s="7"/>
      <c r="C34" s="5"/>
      <c r="D34" s="15"/>
      <c r="F34" s="21"/>
    </row>
    <row r="35" spans="1:6" ht="12" x14ac:dyDescent="0.15">
      <c r="A35" s="9"/>
      <c r="B35" s="7"/>
      <c r="C35" s="5"/>
      <c r="D35" s="15"/>
      <c r="F35" s="21"/>
    </row>
    <row r="36" spans="1:6" ht="12" x14ac:dyDescent="0.15">
      <c r="A36" s="9"/>
      <c r="B36" s="7"/>
      <c r="C36" s="5"/>
      <c r="D36" s="15"/>
      <c r="F36" s="21"/>
    </row>
    <row r="37" spans="1:6" ht="12" x14ac:dyDescent="0.15">
      <c r="A37" s="3"/>
      <c r="B37" s="7"/>
      <c r="C37" s="5"/>
      <c r="D37" s="15"/>
      <c r="F37" s="21"/>
    </row>
    <row r="38" spans="1:6" ht="12" x14ac:dyDescent="0.15">
      <c r="A38" s="9"/>
      <c r="B38" s="7"/>
      <c r="C38" s="5"/>
      <c r="D38" s="15"/>
      <c r="F38" s="21"/>
    </row>
    <row r="39" spans="1:6" ht="12" x14ac:dyDescent="0.15">
      <c r="A39" s="3"/>
      <c r="B39" s="7"/>
      <c r="C39" s="5"/>
      <c r="D39" s="15"/>
      <c r="F39" s="21"/>
    </row>
    <row r="40" spans="1:6" ht="12" x14ac:dyDescent="0.15">
      <c r="A40" s="3"/>
      <c r="B40" s="7"/>
      <c r="C40" s="5"/>
      <c r="D40" s="15"/>
      <c r="F40" s="21"/>
    </row>
    <row r="41" spans="1:6" ht="12" x14ac:dyDescent="0.15">
      <c r="A41" s="3"/>
      <c r="B41" s="13"/>
      <c r="C41" s="4"/>
      <c r="D41" s="17"/>
      <c r="F41" s="21"/>
    </row>
    <row r="42" spans="1:6" ht="47.25" customHeight="1" x14ac:dyDescent="0.15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10</vt:i4>
      </vt:variant>
    </vt:vector>
  </HeadingPairs>
  <TitlesOfParts>
    <vt:vector size="10" baseType="lpstr">
      <vt:lpstr>Notes</vt:lpstr>
      <vt:lpstr>Lexique</vt:lpstr>
      <vt:lpstr>Details</vt:lpstr>
      <vt:lpstr>Etape_1</vt:lpstr>
      <vt:lpstr>Etape_2</vt:lpstr>
      <vt:lpstr>Etape_3</vt:lpstr>
      <vt:lpstr>Etape_4</vt:lpstr>
      <vt:lpstr>Etape_5</vt:lpstr>
      <vt:lpstr>Etape_6</vt:lpstr>
      <vt:lpstr>Etape_7</vt:lpstr>
    </vt:vector>
  </TitlesOfParts>
  <Company>Dessau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</dc:creator>
  <cp:lastModifiedBy>Gauthier Bruno</cp:lastModifiedBy>
  <dcterms:created xsi:type="dcterms:W3CDTF">2008-07-13T23:51:54Z</dcterms:created>
  <dcterms:modified xsi:type="dcterms:W3CDTF">2024-03-15T00:41:59Z</dcterms:modified>
</cp:coreProperties>
</file>