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A963DD3A-499D-1D42-8E40-AD6A74857999}" xr6:coauthVersionLast="47" xr6:coauthVersionMax="47" xr10:uidLastSave="{00000000-0000-0000-0000-000000000000}"/>
  <bookViews>
    <workbookView xWindow="64160" yWindow="560" windowWidth="38160" windowHeight="19860" tabRatio="758" activeTab="3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35" l="1"/>
  <c r="E12" i="35"/>
  <c r="E9" i="35"/>
  <c r="E4" i="35"/>
  <c r="E3" i="35"/>
  <c r="E26" i="35"/>
  <c r="F3" i="35"/>
  <c r="G3" i="35"/>
  <c r="F4" i="35"/>
  <c r="G4" i="35"/>
  <c r="F5" i="35"/>
  <c r="G5" i="35"/>
  <c r="F6" i="35"/>
  <c r="G6" i="35"/>
  <c r="F7" i="35"/>
  <c r="G7" i="35"/>
  <c r="F8" i="35"/>
  <c r="G8" i="35"/>
  <c r="F9" i="35"/>
  <c r="G9" i="35"/>
  <c r="F10" i="35"/>
  <c r="G10" i="35"/>
  <c r="F11" i="35"/>
  <c r="G11" i="35"/>
  <c r="F12" i="35"/>
  <c r="G12" i="35"/>
  <c r="F13" i="35"/>
  <c r="G13" i="35"/>
  <c r="F14" i="35"/>
  <c r="G14" i="35"/>
  <c r="F15" i="35"/>
  <c r="G15" i="35"/>
  <c r="F16" i="35"/>
  <c r="G16" i="35"/>
  <c r="F17" i="35"/>
  <c r="G17" i="35"/>
  <c r="F18" i="35"/>
  <c r="G18" i="35"/>
  <c r="F19" i="35"/>
  <c r="G19" i="35"/>
  <c r="F20" i="35"/>
  <c r="G20" i="35"/>
  <c r="F21" i="35"/>
  <c r="G21" i="35"/>
  <c r="F22" i="35"/>
  <c r="G22" i="35"/>
  <c r="F23" i="35"/>
  <c r="G23" i="35"/>
  <c r="F24" i="35"/>
  <c r="G24" i="35"/>
  <c r="F25" i="35"/>
  <c r="G25" i="35"/>
  <c r="F26" i="35"/>
  <c r="G26" i="35"/>
  <c r="F27" i="35"/>
  <c r="G27" i="35"/>
  <c r="B2" i="23"/>
  <c r="G31" i="29"/>
  <c r="F31" i="29"/>
  <c r="G30" i="29"/>
  <c r="F30" i="29"/>
  <c r="G29" i="29"/>
  <c r="F29" i="29"/>
  <c r="G28" i="29"/>
  <c r="F28" i="29"/>
  <c r="G27" i="29"/>
  <c r="F27" i="29"/>
  <c r="G26" i="29"/>
  <c r="F26" i="29"/>
  <c r="G25" i="29"/>
  <c r="F25" i="29"/>
  <c r="G24" i="29"/>
  <c r="F24" i="29"/>
  <c r="G23" i="29"/>
  <c r="F23" i="29"/>
  <c r="G22" i="29"/>
  <c r="F22" i="29"/>
  <c r="G21" i="29"/>
  <c r="F21" i="29"/>
  <c r="G20" i="29"/>
  <c r="F20" i="29"/>
  <c r="G19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G7" i="29"/>
  <c r="F7" i="29"/>
  <c r="G6" i="29"/>
  <c r="F6" i="29"/>
  <c r="G5" i="29"/>
  <c r="F5" i="29"/>
  <c r="G4" i="29"/>
  <c r="F4" i="29"/>
  <c r="G3" i="29"/>
  <c r="F3" i="29"/>
  <c r="G2" i="29"/>
  <c r="F2" i="29"/>
  <c r="G2" i="35"/>
  <c r="F2" i="35"/>
  <c r="G35" i="34"/>
  <c r="F35" i="34"/>
  <c r="G34" i="34"/>
  <c r="F34" i="34"/>
  <c r="G33" i="34"/>
  <c r="F33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6" i="34"/>
  <c r="F26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G2" i="34"/>
  <c r="F2" i="34"/>
  <c r="G35" i="33"/>
  <c r="F35" i="33"/>
  <c r="G34" i="33"/>
  <c r="F34" i="33"/>
  <c r="G33" i="33"/>
  <c r="F33" i="33"/>
  <c r="G32" i="33"/>
  <c r="F32" i="33"/>
  <c r="G31" i="33"/>
  <c r="F31" i="33"/>
  <c r="G30" i="33"/>
  <c r="F30" i="33"/>
  <c r="G29" i="33"/>
  <c r="F29" i="33"/>
  <c r="G28" i="33"/>
  <c r="F28" i="33"/>
  <c r="G27" i="33"/>
  <c r="F27" i="33"/>
  <c r="G26" i="33"/>
  <c r="F26" i="33"/>
  <c r="G25" i="33"/>
  <c r="F25" i="33"/>
  <c r="G24" i="33"/>
  <c r="F24" i="33"/>
  <c r="G23" i="33"/>
  <c r="F23" i="33"/>
  <c r="G22" i="33"/>
  <c r="F22" i="33"/>
  <c r="G21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G11" i="33"/>
  <c r="F11" i="33"/>
  <c r="G10" i="33"/>
  <c r="F10" i="33"/>
  <c r="G9" i="33"/>
  <c r="F9" i="33"/>
  <c r="G8" i="33"/>
  <c r="F8" i="33"/>
  <c r="G7" i="33"/>
  <c r="F7" i="33"/>
  <c r="G6" i="33"/>
  <c r="F6" i="33"/>
  <c r="G5" i="33"/>
  <c r="F5" i="33"/>
  <c r="G4" i="33"/>
  <c r="F4" i="33"/>
  <c r="G3" i="33"/>
  <c r="F3" i="33"/>
  <c r="G2" i="33"/>
  <c r="F2" i="33"/>
  <c r="A22" i="31"/>
  <c r="A32" i="31"/>
  <c r="G32" i="31"/>
  <c r="F32" i="31"/>
  <c r="A19" i="31"/>
  <c r="A21" i="31"/>
  <c r="G22" i="31"/>
  <c r="F22" i="31"/>
  <c r="F30" i="31"/>
  <c r="A23" i="31"/>
  <c r="A24" i="31"/>
  <c r="A26" i="31"/>
  <c r="A27" i="31"/>
  <c r="A28" i="31"/>
  <c r="A30" i="31"/>
  <c r="A31" i="31"/>
  <c r="A33" i="31"/>
  <c r="A35" i="31"/>
  <c r="A34" i="31"/>
  <c r="A29" i="31"/>
  <c r="A25" i="31"/>
  <c r="A2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G17" i="31"/>
  <c r="F17" i="31"/>
  <c r="G16" i="31"/>
  <c r="F16" i="31"/>
  <c r="G15" i="31"/>
  <c r="F15" i="31"/>
  <c r="G14" i="31"/>
  <c r="F14" i="31"/>
  <c r="G13" i="31"/>
  <c r="F13" i="31"/>
  <c r="G12" i="31"/>
  <c r="F12" i="31"/>
  <c r="G11" i="31"/>
  <c r="F11" i="31"/>
  <c r="G10" i="31"/>
  <c r="F10" i="31"/>
  <c r="G9" i="31"/>
  <c r="F9" i="31"/>
  <c r="G8" i="31"/>
  <c r="F8" i="31"/>
  <c r="G7" i="31"/>
  <c r="F7" i="31"/>
  <c r="G6" i="31"/>
  <c r="F6" i="31"/>
  <c r="G5" i="31"/>
  <c r="F5" i="31"/>
  <c r="G4" i="31"/>
  <c r="F4" i="31"/>
  <c r="G3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/>
  <c r="G18" i="30"/>
  <c r="F18" i="30"/>
  <c r="G17" i="30"/>
  <c r="F17" i="30"/>
  <c r="G16" i="30"/>
  <c r="F16" i="30"/>
  <c r="G15" i="30"/>
  <c r="F15" i="30"/>
  <c r="G14" i="30"/>
  <c r="F14" i="30"/>
  <c r="G13" i="30"/>
  <c r="F13" i="30"/>
  <c r="G12" i="30"/>
  <c r="F12" i="30"/>
  <c r="G11" i="30"/>
  <c r="F11" i="30"/>
  <c r="G10" i="30"/>
  <c r="F10" i="30"/>
  <c r="G9" i="30"/>
  <c r="F9" i="30"/>
  <c r="G8" i="30"/>
  <c r="F8" i="30"/>
  <c r="G7" i="30"/>
  <c r="F7" i="30"/>
  <c r="G6" i="30"/>
  <c r="F6" i="30"/>
  <c r="G5" i="30"/>
  <c r="F5" i="30"/>
  <c r="G4" i="30"/>
  <c r="F4" i="30"/>
  <c r="G3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G3" i="22"/>
  <c r="F4" i="22"/>
  <c r="G4" i="22"/>
  <c r="F5" i="22"/>
  <c r="G5" i="22"/>
  <c r="F6" i="22"/>
  <c r="G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F46" i="22"/>
  <c r="G46" i="22"/>
  <c r="F47" i="22"/>
  <c r="G47" i="22"/>
  <c r="F48" i="22"/>
  <c r="G48" i="22"/>
  <c r="F49" i="22"/>
  <c r="G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F13" i="20"/>
  <c r="F14" i="20"/>
  <c r="F15" i="20"/>
  <c r="F11" i="20"/>
  <c r="S6" i="21"/>
  <c r="E25" i="29"/>
  <c r="E19" i="29"/>
  <c r="E7" i="29"/>
  <c r="J7" i="21"/>
  <c r="P7" i="21"/>
  <c r="G7" i="21"/>
  <c r="P6" i="21"/>
  <c r="G6" i="21"/>
  <c r="P5" i="21"/>
  <c r="G5" i="21"/>
  <c r="G4" i="21"/>
  <c r="P8" i="21"/>
  <c r="O8" i="21"/>
  <c r="N8" i="21"/>
  <c r="G8" i="21"/>
  <c r="P3" i="21"/>
  <c r="N3" i="21"/>
  <c r="G3" i="2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S3" i="21"/>
  <c r="S2" i="21"/>
  <c r="S7" i="21"/>
  <c r="S8" i="21"/>
  <c r="S5" i="21"/>
  <c r="O2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5" i="21"/>
  <c r="N6" i="21"/>
  <c r="N7" i="21"/>
</calcChain>
</file>

<file path=xl/sharedStrings.xml><?xml version="1.0" encoding="utf-8"?>
<sst xmlns="http://schemas.openxmlformats.org/spreadsheetml/2006/main" count="869" uniqueCount="499">
  <si>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</si>
  <si>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</si>
  <si>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</si>
  <si>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</si>
  <si>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</si>
  <si>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</si>
  <si>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</si>
  <si>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</si>
  <si>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</si>
  <si>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</si>
  <si>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</si>
  <si>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</si>
  <si>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</si>
  <si>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</si>
  <si>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</si>
  <si>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</si>
  <si>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</si>
  <si>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</si>
  <si>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</si>
  <si>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</si>
  <si>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</si>
  <si>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</si>
  <si>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</si>
  <si>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</si>
  <si>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</si>
  <si>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</si>
  <si>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</si>
  <si>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</si>
  <si>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</si>
  <si>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</si>
  <si>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</si>
  <si>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</si>
  <si>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</si>
  <si>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</si>
  <si>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</si>
  <si>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</si>
  <si>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</si>
  <si>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</si>
  <si>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</si>
  <si>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</si>
  <si>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</si>
  <si>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</si>
  <si>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</si>
  <si>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</si>
  <si>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</si>
  <si>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</si>
  <si>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</si>
  <si>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</si>
  <si>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</si>
  <si>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</si>
  <si>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</si>
  <si>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</si>
  <si>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</si>
  <si>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</si>
  <si>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</si>
  <si>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</si>
  <si>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</si>
  <si>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</si>
  <si>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</si>
  <si>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</si>
  <si>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</si>
  <si>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</si>
  <si>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</si>
  <si>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</si>
  <si>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</si>
  <si>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</si>
  <si>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</si>
  <si>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</si>
  <si>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</si>
  <si>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</si>
  <si>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</si>
  <si>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</si>
  <si>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</si>
  <si>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</si>
  <si>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</si>
  <si>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</si>
  <si>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</si>
  <si>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</si>
  <si>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</si>
  <si>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</si>
  <si>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</si>
  <si>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</si>
  <si>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</si>
  <si>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</si>
  <si>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</si>
  <si>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</si>
  <si>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</si>
  <si>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</si>
  <si>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</si>
  <si>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</si>
  <si>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</si>
  <si>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</si>
  <si>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</si>
  <si>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</si>
  <si>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</si>
  <si>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</si>
  <si>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</si>
  <si>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</si>
  <si>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</si>
  <si>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</si>
  <si>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</si>
  <si>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</si>
  <si>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</si>
  <si>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</si>
  <si>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</si>
  <si>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</si>
  <si>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</si>
  <si>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</si>
  <si>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</si>
  <si>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</si>
  <si>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</si>
  <si>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</si>
  <si>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</si>
  <si>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</si>
  <si>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</si>
  <si>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</si>
  <si>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</si>
  <si>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</si>
  <si>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</si>
  <si>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</si>
  <si>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</si>
  <si>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</si>
  <si>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</si>
  <si>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</si>
  <si>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</si>
  <si>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</si>
  <si>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</si>
  <si>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</si>
  <si>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</si>
  <si>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</si>
  <si>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</si>
  <si>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</si>
  <si>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</si>
  <si>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</si>
  <si>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</si>
  <si>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</si>
  <si>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</si>
  <si>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</si>
  <si>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</si>
  <si>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</si>
  <si>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</si>
  <si>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</si>
  <si>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</si>
  <si>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</si>
  <si>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</si>
  <si>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</si>
  <si>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</si>
  <si>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</si>
  <si>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</si>
  <si>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</si>
  <si>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</si>
  <si>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</si>
  <si>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</si>
  <si>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</si>
  <si>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</si>
  <si>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</si>
  <si>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</si>
  <si>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</si>
  <si>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</si>
  <si>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</si>
  <si>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</si>
  <si>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</si>
  <si>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</si>
  <si>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</si>
  <si>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</si>
  <si>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</si>
  <si>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</si>
  <si>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</si>
  <si>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</si>
  <si>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</si>
  <si>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</si>
  <si>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</si>
  <si>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</si>
  <si>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</si>
  <si>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</si>
  <si>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</si>
  <si>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</si>
  <si>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</si>
  <si>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</si>
  <si>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</si>
  <si>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</si>
  <si>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</si>
  <si>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</si>
  <si>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</si>
  <si>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</si>
  <si>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</si>
  <si>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</si>
  <si>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</si>
  <si>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</si>
  <si>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</si>
  <si>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</si>
  <si>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</si>
  <si>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</si>
  <si>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</si>
  <si>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</si>
  <si>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</si>
  <si>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</si>
  <si>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</si>
  <si>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</si>
  <si>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</si>
  <si>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</si>
  <si>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</si>
  <si>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</si>
  <si>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</si>
  <si>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</si>
  <si>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</si>
  <si>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</si>
  <si>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</si>
  <si>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</si>
  <si>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</si>
  <si>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</si>
  <si>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</si>
  <si>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</si>
  <si>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</si>
  <si>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</si>
  <si>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</si>
  <si>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</si>
  <si>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</si>
  <si>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</si>
  <si>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</si>
  <si>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</si>
  <si>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</si>
  <si>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</si>
  <si>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</si>
  <si>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</si>
  <si>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</si>
  <si>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</si>
  <si>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</si>
  <si>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</si>
  <si>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</si>
  <si>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</si>
  <si>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</si>
  <si>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</si>
  <si>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</si>
  <si>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</si>
  <si>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</si>
  <si>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</si>
  <si>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https://ridewithgps.com/routes/45310856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</si>
  <si>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</si>
  <si>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</si>
  <si>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</si>
  <si>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</si>
  <si>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</si>
  <si>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</si>
  <si>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</si>
  <si>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</si>
  <si>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</si>
  <si>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</si>
  <si>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</si>
  <si>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</si>
  <si>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</si>
  <si>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</si>
  <si>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</si>
  <si>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</si>
  <si>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</si>
  <si>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</si>
  <si>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</si>
  <si>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</si>
  <si>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</si>
  <si>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</si>
  <si>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</si>
  <si>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</si>
  <si>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</si>
  <si>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</si>
  <si>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</si>
  <si>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</si>
  <si>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</si>
  <si>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</si>
  <si>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</si>
  <si>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</si>
  <si>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</si>
  <si>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</si>
  <si>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</si>
  <si>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</si>
  <si>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</si>
  <si>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</si>
  <si>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</si>
  <si>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</si>
  <si>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</si>
  <si>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</si>
  <si>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</si>
  <si>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</si>
  <si>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</si>
  <si>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</si>
  <si>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</si>
  <si>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</si>
  <si>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</si>
  <si>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</si>
  <si>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</si>
  <si>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</si>
  <si>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</si>
  <si>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</si>
  <si>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</si>
  <si>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</si>
  <si>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</si>
  <si>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</si>
  <si>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</si>
  <si>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</si>
  <si>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</si>
  <si>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</si>
  <si>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</si>
  <si>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</si>
  <si>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</si>
  <si>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</si>
  <si>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</si>
  <si>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</si>
  <si>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</si>
  <si>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</si>
  <si>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</si>
  <si>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</si>
  <si>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</si>
  <si>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</si>
  <si>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</si>
  <si>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</si>
  <si>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</si>
  <si>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</si>
  <si>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</si>
  <si>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</si>
  <si>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</si>
  <si>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</si>
  <si>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</si>
  <si>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</si>
  <si>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</si>
  <si>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</si>
  <si>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</si>
  <si>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</si>
  <si>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</si>
  <si>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</si>
  <si>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</si>
  <si>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</si>
  <si>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</si>
  <si>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</si>
  <si>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</si>
  <si>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</si>
  <si>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</si>
  <si>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</si>
  <si>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</si>
  <si>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</si>
  <si>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Entrée sur le circuit d’arrivée&lt;br/&gt;1er avenue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</si>
  <si>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</si>
  <si>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</si>
  <si>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</si>
  <si>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</si>
  <si>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</si>
  <si>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</si>
  <si>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</si>
  <si>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</si>
  <si>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</si>
  <si>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</si>
  <si>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</si>
  <si>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</si>
  <si>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</si>
  <si>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</si>
  <si>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</si>
  <si>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</si>
  <si>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</si>
  <si>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</si>
  <si>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</si>
  <si>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</si>
  <si>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</si>
  <si>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</si>
  <si>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</si>
  <si>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</si>
  <si>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</si>
  <si>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</si>
  <si>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</si>
  <si>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</si>
  <si>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</si>
  <si>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</si>
  <si>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</si>
  <si>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</si>
  <si>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</si>
  <si>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</si>
  <si>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</si>
  <si>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</si>
  <si>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</si>
  <si>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</si>
  <si>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</si>
  <si>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</si>
  <si>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</si>
  <si>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</si>
  <si>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</si>
  <si>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</si>
  <si>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</si>
  <si>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</si>
  <si>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</si>
  <si>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</si>
  <si>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</si>
  <si>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</si>
  <si>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</si>
  <si>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</si>
  <si>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</si>
  <si>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</si>
  <si>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</si>
  <si>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</si>
  <si>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</si>
  <si>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</si>
  <si>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</si>
  <si>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</si>
  <si>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</si>
  <si>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</si>
  <si>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</si>
  <si>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</si>
  <si>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</si>
  <si>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</si>
  <si>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</si>
  <si>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</si>
  <si>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</si>
  <si>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</si>
  <si>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</si>
  <si>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</si>
  <si>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</si>
  <si>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</si>
  <si>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</si>
  <si>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</si>
  <si>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</si>
  <si>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</si>
  <si>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</si>
  <si>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</si>
  <si>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</si>
  <si>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</si>
  <si>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</si>
  <si>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</si>
  <si>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</si>
  <si>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</si>
  <si>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</si>
  <si>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</si>
  <si>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</si>
  <si>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</si>
  <si>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</si>
  <si>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</si>
  <si>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</si>
  <si>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</si>
  <si>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</si>
  <si>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</si>
  <si>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</si>
  <si>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</si>
  <si>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</si>
  <si>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</si>
  <si>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</si>
  <si>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</si>
  <si>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</si>
  <si>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</si>
  <si>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</si>
  <si>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</si>
  <si>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</si>
  <si>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</si>
  <si>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</si>
  <si>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</si>
  <si>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</si>
  <si>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</si>
  <si>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</si>
  <si>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</si>
  <si>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</si>
  <si>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</si>
  <si>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</si>
  <si>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</si>
  <si>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</si>
  <si>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</si>
  <si>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</si>
  <si>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</si>
  <si>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</si>
  <si>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</si>
  <si>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</si>
  <si>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voir 2018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</si>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</sst>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7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6*15</f>
        <v>90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266</v>
      </c>
    </row>
    <row r="7" spans="1:3" x14ac:dyDescent="0.15">
      <c r="A7" s="4" t="s">
        <v>355</v>
      </c>
    </row>
    <row r="8" spans="1:3" x14ac:dyDescent="0.15">
      <c r="A8" s="4" t="s">
        <v>356</v>
      </c>
    </row>
    <row r="9" spans="1:3" x14ac:dyDescent="0.15">
      <c r="A9" s="4" t="s">
        <v>357</v>
      </c>
    </row>
    <row r="10" spans="1:3" x14ac:dyDescent="0.15">
      <c r="A10" s="4" t="s">
        <v>358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1"/>
  <sheetViews>
    <sheetView zoomScale="150" zoomScaleNormal="150" workbookViewId="0">
      <selection activeCell="C3" sqref="C3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1" t="s">
        <v>310</v>
      </c>
      <c r="G1" s="41" t="s">
        <v>311</v>
      </c>
    </row>
    <row r="2" spans="1:7" ht="15" x14ac:dyDescent="0.2">
      <c r="A2" s="30">
        <v>0</v>
      </c>
      <c r="B2" s="29" t="s">
        <v>63</v>
      </c>
      <c r="C2" s="29" t="s">
        <v>464</v>
      </c>
      <c r="D2" s="23" t="s">
        <v>460</v>
      </c>
      <c r="E2" s="23" t="s">
        <v>461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118.3</v>
      </c>
      <c r="B3" s="29" t="s">
        <v>43</v>
      </c>
      <c r="C3" s="29"/>
      <c r="D3" s="23" t="s">
        <v>166</v>
      </c>
      <c r="E3" s="23" t="s">
        <v>161</v>
      </c>
      <c r="F3" s="35" t="str">
        <f>VLOOKUP(B3,Lexique!A:F,5,)</f>
        <v>Arrivée&lt;br/&gt;Bonification en temps et points</v>
      </c>
      <c r="G3" s="35" t="str">
        <f>VLOOKUP(B3,Lexique!A:F,6,)</f>
        <v>Finish&lt;br/&gt;Time and points bonus</v>
      </c>
    </row>
    <row r="4" spans="1:7" ht="14" x14ac:dyDescent="0.2">
      <c r="A4" s="30"/>
      <c r="B4" s="29"/>
      <c r="C4" s="29"/>
      <c r="D4" s="23"/>
      <c r="E4" s="23"/>
      <c r="F4" s="35" t="e">
        <f>VLOOKUP(B4,Lexique!A:F,5,)</f>
        <v>#N/A</v>
      </c>
      <c r="G4" s="35" t="e">
        <f>VLOOKUP(B4,Lexique!A:F,6,)</f>
        <v>#N/A</v>
      </c>
    </row>
    <row r="5" spans="1:7" ht="14" x14ac:dyDescent="0.2">
      <c r="A5" s="30"/>
      <c r="B5" s="29"/>
      <c r="C5" s="29"/>
      <c r="D5" s="23"/>
      <c r="E5" s="23"/>
      <c r="F5" s="35" t="e">
        <f>VLOOKUP(B5,Lexique!A:F,5,)</f>
        <v>#N/A</v>
      </c>
      <c r="G5" s="35" t="e">
        <f>VLOOKUP(B5,Lexique!A:F,6,)</f>
        <v>#N/A</v>
      </c>
    </row>
    <row r="6" spans="1:7" ht="14" x14ac:dyDescent="0.2">
      <c r="A6" s="30"/>
      <c r="B6" s="29"/>
      <c r="C6" s="29"/>
      <c r="D6" s="23"/>
      <c r="E6" s="23"/>
      <c r="F6" s="35" t="e">
        <f>VLOOKUP(B6,Lexique!A:F,5,)</f>
        <v>#N/A</v>
      </c>
      <c r="G6" s="35" t="e">
        <f>VLOOKUP(B6,Lexique!A:F,6,)</f>
        <v>#N/A</v>
      </c>
    </row>
    <row r="7" spans="1:7" ht="14" x14ac:dyDescent="0.2">
      <c r="A7" s="30"/>
      <c r="B7" s="29"/>
      <c r="C7" s="29"/>
      <c r="D7" s="23"/>
      <c r="E7" s="23"/>
      <c r="F7" s="35" t="e">
        <f>VLOOKUP(B7,Lexique!A:F,5,)</f>
        <v>#N/A</v>
      </c>
      <c r="G7" s="35" t="e">
        <f>VLOOKUP(B7,Lexique!A:F,6,)</f>
        <v>#N/A</v>
      </c>
    </row>
    <row r="8" spans="1:7" ht="14" x14ac:dyDescent="0.2">
      <c r="A8" s="30"/>
      <c r="B8" s="29"/>
      <c r="C8" s="29"/>
      <c r="D8" s="23"/>
      <c r="E8" s="23"/>
      <c r="F8" s="35" t="e">
        <f>VLOOKUP(B8,Lexique!A:F,5,)</f>
        <v>#N/A</v>
      </c>
      <c r="G8" s="35" t="e">
        <f>VLOOKUP(B8,Lexique!A:F,6,)</f>
        <v>#N/A</v>
      </c>
    </row>
    <row r="9" spans="1:7" ht="14" x14ac:dyDescent="0.2">
      <c r="A9" s="30"/>
      <c r="B9" s="29"/>
      <c r="C9" s="29"/>
      <c r="D9" s="23"/>
      <c r="E9" s="23"/>
      <c r="F9" s="35" t="e">
        <f>VLOOKUP(B9,Lexique!A:F,5,)</f>
        <v>#N/A</v>
      </c>
      <c r="G9" s="35" t="e">
        <f>VLOOKUP(B9,Lexique!A:F,6,)</f>
        <v>#N/A</v>
      </c>
    </row>
    <row r="10" spans="1:7" ht="14" x14ac:dyDescent="0.2">
      <c r="A10" s="30"/>
      <c r="B10" s="29"/>
      <c r="C10" s="29"/>
      <c r="D10" s="23"/>
      <c r="E10" s="24"/>
      <c r="F10" s="35" t="e">
        <f>VLOOKUP(B10,Lexique!A:F,5,)</f>
        <v>#N/A</v>
      </c>
      <c r="G10" s="35" t="e">
        <f>VLOOKUP(B10,Lexique!A:F,6,)</f>
        <v>#N/A</v>
      </c>
    </row>
    <row r="11" spans="1:7" ht="14" x14ac:dyDescent="0.2">
      <c r="A11" s="30"/>
      <c r="B11" s="29"/>
      <c r="C11" s="29"/>
      <c r="D11" s="24"/>
      <c r="E11" s="24"/>
      <c r="F11" s="35" t="e">
        <f>VLOOKUP(B11,Lexique!A:F,5,)</f>
        <v>#N/A</v>
      </c>
      <c r="G11" s="35" t="e">
        <f>VLOOKUP(B11,Lexique!A:F,6,)</f>
        <v>#N/A</v>
      </c>
    </row>
    <row r="12" spans="1:7" ht="14" x14ac:dyDescent="0.2">
      <c r="A12" s="30"/>
      <c r="B12" s="29"/>
      <c r="C12" s="29"/>
      <c r="D12" s="23"/>
      <c r="E12" s="25"/>
      <c r="F12" s="35" t="e">
        <f>VLOOKUP(B12,Lexique!A:F,5,)</f>
        <v>#N/A</v>
      </c>
      <c r="G12" s="35" t="e">
        <f>VLOOKUP(B12,Lexique!A:F,6,)</f>
        <v>#N/A</v>
      </c>
    </row>
    <row r="13" spans="1:7" ht="14" x14ac:dyDescent="0.2">
      <c r="A13" s="30"/>
      <c r="B13" s="29"/>
      <c r="C13" s="29"/>
      <c r="D13" s="23"/>
      <c r="E13" s="25"/>
      <c r="F13" s="35" t="e">
        <f>VLOOKUP(B13,Lexique!A:F,5,)</f>
        <v>#N/A</v>
      </c>
      <c r="G13" s="35" t="e">
        <f>VLOOKUP(B13,Lexique!A:F,6,)</f>
        <v>#N/A</v>
      </c>
    </row>
    <row r="14" spans="1:7" ht="14" x14ac:dyDescent="0.2">
      <c r="A14" s="30"/>
      <c r="B14" s="29"/>
      <c r="C14" s="29"/>
      <c r="D14" s="25"/>
      <c r="E14" s="25"/>
      <c r="F14" s="35" t="e">
        <f>VLOOKUP(B14,Lexique!A:F,5,)</f>
        <v>#N/A</v>
      </c>
      <c r="G14" s="35" t="e">
        <f>VLOOKUP(B14,Lexique!A:F,6,)</f>
        <v>#N/A</v>
      </c>
    </row>
    <row r="15" spans="1:7" ht="14" x14ac:dyDescent="0.2">
      <c r="A15" s="30"/>
      <c r="B15" s="29"/>
      <c r="C15" s="29"/>
      <c r="D15" s="23"/>
      <c r="E15" s="25"/>
      <c r="F15" s="35" t="e">
        <f>VLOOKUP(B15,Lexique!A:F,5,)</f>
        <v>#N/A</v>
      </c>
      <c r="G15" s="35" t="e">
        <f>VLOOKUP(B15,Lexique!A:F,6,)</f>
        <v>#N/A</v>
      </c>
    </row>
    <row r="16" spans="1:7" ht="14" x14ac:dyDescent="0.2">
      <c r="A16" s="30"/>
      <c r="B16" s="29"/>
      <c r="C16" s="29"/>
      <c r="D16" s="24"/>
      <c r="E16" s="25"/>
      <c r="F16" s="35" t="e">
        <f>VLOOKUP(B16,Lexique!A:F,5,)</f>
        <v>#N/A</v>
      </c>
      <c r="G16" s="35" t="e">
        <f>VLOOKUP(B16,Lexique!A:F,6,)</f>
        <v>#N/A</v>
      </c>
    </row>
    <row r="17" spans="1:7" ht="14" x14ac:dyDescent="0.2">
      <c r="A17" s="30"/>
      <c r="B17" s="29"/>
      <c r="C17" s="29"/>
      <c r="D17" s="43"/>
      <c r="E17" s="25"/>
      <c r="F17" s="35" t="e">
        <f>VLOOKUP(B17,Lexique!A:F,5,)</f>
        <v>#N/A</v>
      </c>
      <c r="G17" s="35" t="e">
        <f>VLOOKUP(B17,Lexique!A:F,6,)</f>
        <v>#N/A</v>
      </c>
    </row>
    <row r="18" spans="1:7" ht="14" x14ac:dyDescent="0.2">
      <c r="A18" s="30"/>
      <c r="B18" s="29"/>
      <c r="C18" s="29"/>
      <c r="D18" s="23"/>
      <c r="E18" s="23"/>
      <c r="F18" s="35" t="e">
        <f>VLOOKUP(B18,Lexique!A:F,5,)</f>
        <v>#N/A</v>
      </c>
      <c r="G18" s="35" t="e">
        <f>VLOOKUP(B18,Lexique!A:F,6,)</f>
        <v>#N/A</v>
      </c>
    </row>
    <row r="19" spans="1:7" ht="14" x14ac:dyDescent="0.2">
      <c r="A19" s="30"/>
      <c r="B19" s="29"/>
      <c r="C19" s="29"/>
      <c r="D19" s="23"/>
      <c r="E19" s="23"/>
      <c r="F19" s="35" t="e">
        <f>VLOOKUP(B19,Lexique!A:F,5,)</f>
        <v>#N/A</v>
      </c>
      <c r="G19" s="35" t="e">
        <f>VLOOKUP(B19,Lexique!A:F,6,)</f>
        <v>#N/A</v>
      </c>
    </row>
    <row r="20" spans="1:7" ht="14" x14ac:dyDescent="0.2">
      <c r="A20" s="30"/>
      <c r="B20" s="29"/>
      <c r="C20" s="29"/>
      <c r="D20" s="25"/>
      <c r="E20" s="25"/>
      <c r="F20" s="35" t="e">
        <f>VLOOKUP(B20,Lexique!A:F,5,)</f>
        <v>#N/A</v>
      </c>
      <c r="G20" s="35" t="e">
        <f>VLOOKUP(B20,Lexique!A:F,6,)</f>
        <v>#N/A</v>
      </c>
    </row>
    <row r="21" spans="1:7" ht="14" x14ac:dyDescent="0.2">
      <c r="A21" s="30"/>
      <c r="B21" s="29"/>
      <c r="C21" s="29"/>
      <c r="D21" s="23"/>
      <c r="E21" s="23"/>
      <c r="F21" s="35" t="e">
        <f>VLOOKUP(B21,Lexique!A:F,5,)</f>
        <v>#N/A</v>
      </c>
      <c r="G21" s="35" t="e">
        <f>VLOOKUP(B21,Lexique!A:F,6,)</f>
        <v>#N/A</v>
      </c>
    </row>
    <row r="22" spans="1:7" ht="14" x14ac:dyDescent="0.2">
      <c r="A22" s="30"/>
      <c r="B22" s="29"/>
      <c r="C22" s="29"/>
      <c r="D22" s="23"/>
      <c r="E22" s="23"/>
      <c r="F22" s="35" t="e">
        <f>VLOOKUP(B22,Lexique!A:F,5,)</f>
        <v>#N/A</v>
      </c>
      <c r="G22" s="35" t="e">
        <f>VLOOKUP(B22,Lexique!A:F,6,)</f>
        <v>#N/A</v>
      </c>
    </row>
    <row r="23" spans="1:7" ht="14" x14ac:dyDescent="0.2">
      <c r="A23" s="30"/>
      <c r="B23" s="29"/>
      <c r="C23" s="29"/>
      <c r="D23" s="23"/>
      <c r="E23" s="23"/>
      <c r="F23" s="35" t="e">
        <f>VLOOKUP(B23,Lexique!A:F,5,)</f>
        <v>#N/A</v>
      </c>
      <c r="G23" s="35" t="e">
        <f>VLOOKUP(B23,Lexique!A:F,6,)</f>
        <v>#N/A</v>
      </c>
    </row>
    <row r="24" spans="1:7" ht="14" x14ac:dyDescent="0.2">
      <c r="A24" s="30"/>
      <c r="B24" s="29"/>
      <c r="C24" s="29"/>
      <c r="D24" s="23"/>
      <c r="E24" s="23"/>
      <c r="F24" s="35" t="e">
        <f>VLOOKUP(B24,Lexique!A:F,5,)</f>
        <v>#N/A</v>
      </c>
      <c r="G24" s="35" t="e">
        <f>VLOOKUP(B24,Lexique!A:F,6,)</f>
        <v>#N/A</v>
      </c>
    </row>
    <row r="25" spans="1:7" ht="14" x14ac:dyDescent="0.2">
      <c r="A25" s="30"/>
      <c r="B25" s="29"/>
      <c r="C25" s="29"/>
      <c r="D25" s="25"/>
      <c r="E25" s="25"/>
      <c r="F25" s="35" t="e">
        <f>VLOOKUP(B25,Lexique!A:F,5,)</f>
        <v>#N/A</v>
      </c>
      <c r="G25" s="35" t="e">
        <f>VLOOKUP(B25,Lexique!A:F,6,)</f>
        <v>#N/A</v>
      </c>
    </row>
    <row r="26" spans="1:7" ht="14" x14ac:dyDescent="0.2">
      <c r="A26" s="30"/>
      <c r="B26" s="29"/>
      <c r="C26" s="29"/>
      <c r="D26" s="23"/>
      <c r="E26" s="23"/>
      <c r="F26" s="35" t="e">
        <f>VLOOKUP(B26,Lexique!A:F,5,)</f>
        <v>#N/A</v>
      </c>
      <c r="G26" s="35" t="e">
        <f>VLOOKUP(B26,Lexique!A:F,6,)</f>
        <v>#N/A</v>
      </c>
    </row>
    <row r="27" spans="1:7" ht="14" x14ac:dyDescent="0.2">
      <c r="A27" s="30"/>
      <c r="B27" s="29"/>
      <c r="C27" s="29"/>
      <c r="D27" s="23"/>
      <c r="E27" s="23"/>
      <c r="F27" s="35" t="e">
        <f>VLOOKUP(B27,Lexique!A:F,5,)</f>
        <v>#N/A</v>
      </c>
      <c r="G27" s="35" t="e">
        <f>VLOOKUP(B27,Lexique!A:F,6,)</f>
        <v>#N/A</v>
      </c>
    </row>
    <row r="28" spans="1:7" ht="14" x14ac:dyDescent="0.2">
      <c r="A28" s="30"/>
      <c r="B28" s="29"/>
      <c r="C28" s="29"/>
      <c r="D28" s="23"/>
      <c r="E28" s="23"/>
      <c r="F28" s="35" t="e">
        <f>VLOOKUP(B28,Lexique!A:F,5,)</f>
        <v>#N/A</v>
      </c>
      <c r="G28" s="35" t="e">
        <f>VLOOKUP(B28,Lexique!A:F,6,)</f>
        <v>#N/A</v>
      </c>
    </row>
    <row r="29" spans="1:7" ht="14" x14ac:dyDescent="0.2">
      <c r="A29" s="30"/>
      <c r="B29" s="29"/>
      <c r="C29" s="29"/>
      <c r="D29" s="25"/>
      <c r="E29" s="25"/>
      <c r="F29" s="35" t="e">
        <f>VLOOKUP(B29,Lexique!A:F,5,)</f>
        <v>#N/A</v>
      </c>
      <c r="G29" s="35" t="e">
        <f>VLOOKUP(B29,Lexique!A:F,6,)</f>
        <v>#N/A</v>
      </c>
    </row>
    <row r="30" spans="1:7" ht="14" x14ac:dyDescent="0.2">
      <c r="A30" s="30"/>
      <c r="B30" s="29"/>
      <c r="C30" s="29"/>
      <c r="D30" s="23"/>
      <c r="E30" s="23"/>
      <c r="F30" s="35" t="e">
        <f>VLOOKUP(B30,Lexique!A:F,5,)</f>
        <v>#N/A</v>
      </c>
      <c r="G30" s="35" t="e">
        <f>VLOOKUP(B30,Lexique!A:F,6,)</f>
        <v>#N/A</v>
      </c>
    </row>
    <row r="31" spans="1:7" ht="14" x14ac:dyDescent="0.2">
      <c r="A31" s="30"/>
      <c r="B31" s="29"/>
      <c r="C31" s="29"/>
      <c r="D31" s="23"/>
      <c r="E31" s="23"/>
      <c r="F31" s="35" t="e">
        <f>VLOOKUP(B31,Lexique!A:F,5,)</f>
        <v>#N/A</v>
      </c>
      <c r="G31" s="35" t="e">
        <f>VLOOKUP(B31,Lexique!A:F,6,)</f>
        <v>#N/A</v>
      </c>
    </row>
    <row r="32" spans="1:7" ht="14" x14ac:dyDescent="0.2">
      <c r="A32" s="30"/>
      <c r="B32" s="29"/>
      <c r="C32" s="29"/>
      <c r="D32" s="23"/>
      <c r="E32" s="23"/>
      <c r="F32" s="35" t="e">
        <f>VLOOKUP(B32,Lexique!A:F,5,)</f>
        <v>#N/A</v>
      </c>
      <c r="G32" s="35" t="e">
        <f>VLOOKUP(B32,Lexique!A:F,6,)</f>
        <v>#N/A</v>
      </c>
    </row>
    <row r="33" spans="1:7" ht="14" x14ac:dyDescent="0.2">
      <c r="A33" s="30"/>
      <c r="B33" s="29"/>
      <c r="C33" s="29"/>
      <c r="D33" s="23"/>
      <c r="E33" s="23"/>
      <c r="F33" s="35" t="e">
        <f>VLOOKUP(B33,Lexique!A:F,5,)</f>
        <v>#N/A</v>
      </c>
      <c r="G33" s="35" t="e">
        <f>VLOOKUP(B33,Lexique!A:F,6,)</f>
        <v>#N/A</v>
      </c>
    </row>
    <row r="34" spans="1:7" ht="14" x14ac:dyDescent="0.2">
      <c r="A34" s="30"/>
      <c r="B34" s="29"/>
      <c r="C34" s="29"/>
      <c r="D34" s="26"/>
      <c r="E34" s="26"/>
      <c r="F34" s="35" t="e">
        <f>VLOOKUP(B34,Lexique!A:F,5,)</f>
        <v>#N/A</v>
      </c>
      <c r="G34" s="35" t="e">
        <f>VLOOKUP(B34,Lexique!A:F,6,)</f>
        <v>#N/A</v>
      </c>
    </row>
    <row r="35" spans="1:7" ht="14" x14ac:dyDescent="0.2">
      <c r="A35" s="30"/>
      <c r="B35" s="29"/>
      <c r="C35" s="29"/>
      <c r="D35" s="26"/>
      <c r="E35" s="26"/>
      <c r="F35" s="35" t="e">
        <f>VLOOKUP(B35,Lexique!A:F,5,)</f>
        <v>#N/A</v>
      </c>
      <c r="G35" s="35" t="e">
        <f>VLOOKUP(B35,Lexique!A:F,6,)</f>
        <v>#N/A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242</v>
      </c>
      <c r="F1" s="22" t="s">
        <v>243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244</v>
      </c>
      <c r="F2" s="4" t="s">
        <v>245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246</v>
      </c>
      <c r="F4" s="4" t="s">
        <v>247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249</v>
      </c>
      <c r="F6" s="4" t="s">
        <v>250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248</v>
      </c>
      <c r="F7" s="4" t="s">
        <v>248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251</v>
      </c>
      <c r="F8" s="4" t="s">
        <v>252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253</v>
      </c>
      <c r="F9" s="4" t="s">
        <v>254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256</v>
      </c>
      <c r="F10" s="4" t="s">
        <v>255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257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257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257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257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257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265</v>
      </c>
      <c r="F16" s="4" t="s">
        <v>264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258</v>
      </c>
      <c r="F18" s="4" t="s">
        <v>259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260</v>
      </c>
      <c r="F19" s="4" t="s">
        <v>261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262</v>
      </c>
      <c r="F20" s="4" t="s">
        <v>263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E1" zoomScale="130" zoomScaleNormal="130" workbookViewId="0">
      <selection activeCell="AG5" sqref="AG5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85</v>
      </c>
      <c r="F2" s="4" t="s">
        <v>210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362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214</v>
      </c>
      <c r="AD2" s="16" t="s">
        <v>215</v>
      </c>
      <c r="AE2" s="16" t="s">
        <v>216</v>
      </c>
      <c r="AF2" s="16" t="s">
        <v>129</v>
      </c>
      <c r="AG2" s="16" t="s">
        <v>219</v>
      </c>
      <c r="AH2" s="16" t="str">
        <f>Tableau2[[#This Row],[LieuDepFR]]</f>
        <v>CEGEP</v>
      </c>
      <c r="AI2" s="16" t="s">
        <v>221</v>
      </c>
      <c r="AJ2" s="4" t="s">
        <v>222</v>
      </c>
      <c r="AK2" s="4" t="s">
        <v>227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85</v>
      </c>
      <c r="F3" s="4" t="s">
        <v>211</v>
      </c>
      <c r="G3" s="19" t="str">
        <f>CONCATENATE(Tableau2[[#This Row],[Distance_Route]], " km + (",Tableau2[[#This Row],[Nb_tours]]," x ",Tableau2[[#This Row],[KM_par_tours]]," km) = ",Tableau2[[#This Row],[Distance_totale]]," km")</f>
        <v>93,9 km + (3 x 3,2 km) = 103,5 km</v>
      </c>
      <c r="H3">
        <v>17</v>
      </c>
      <c r="I3" s="9">
        <v>0</v>
      </c>
      <c r="J3">
        <v>106.5</v>
      </c>
      <c r="K3">
        <v>3</v>
      </c>
      <c r="L3" s="5">
        <v>3</v>
      </c>
      <c r="M3" s="5">
        <v>3.2</v>
      </c>
      <c r="N3" s="11">
        <f t="shared" si="0"/>
        <v>93.9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103.5</v>
      </c>
      <c r="Q3">
        <v>46</v>
      </c>
      <c r="R3">
        <v>44</v>
      </c>
      <c r="S3" s="9">
        <f>IF(R3&gt;0,R3-2,"")</f>
        <v>42</v>
      </c>
      <c r="T3" s="14" t="s">
        <v>235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215</v>
      </c>
      <c r="AE3" s="16" t="s">
        <v>135</v>
      </c>
      <c r="AF3" s="16" t="s">
        <v>126</v>
      </c>
      <c r="AG3" s="16" t="s">
        <v>219</v>
      </c>
      <c r="AH3" s="16" t="str">
        <f>Tableau2[[#This Row],[LieuDepFR]]</f>
        <v>Cathédrale</v>
      </c>
      <c r="AI3" s="16" t="s">
        <v>221</v>
      </c>
      <c r="AJ3" s="4" t="s">
        <v>223</v>
      </c>
      <c r="AK3" s="4" t="s">
        <v>228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85</v>
      </c>
      <c r="F4" s="4" t="s">
        <v>209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363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215</v>
      </c>
      <c r="AD4" s="16" t="s">
        <v>215</v>
      </c>
      <c r="AE4" s="16"/>
      <c r="AF4" s="16" t="s">
        <v>220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10:40</v>
      </c>
      <c r="AM4" s="15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85</v>
      </c>
      <c r="F5" s="4" t="s">
        <v>234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233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238</v>
      </c>
      <c r="AG5" s="16" t="str">
        <f>Tableau2[[#This Row],[LieuDepFR]]</f>
        <v>Musée minéralogique de l'A-T</v>
      </c>
      <c r="AH5" s="16" t="s">
        <v>239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85</v>
      </c>
      <c r="F6" s="4" t="s">
        <v>232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236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217</v>
      </c>
      <c r="AF6" s="16" t="s">
        <v>219</v>
      </c>
      <c r="AG6" s="16" t="s">
        <v>240</v>
      </c>
      <c r="AH6" s="16" t="s">
        <v>221</v>
      </c>
      <c r="AI6" s="16" t="s">
        <v>241</v>
      </c>
      <c r="AJ6" s="4" t="s">
        <v>224</v>
      </c>
      <c r="AK6" s="4" t="s">
        <v>229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85</v>
      </c>
      <c r="F7" s="19" t="s">
        <v>212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457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215</v>
      </c>
      <c r="AD7" s="16" t="s">
        <v>215</v>
      </c>
      <c r="AE7" s="16"/>
      <c r="AF7" s="21" t="s">
        <v>219</v>
      </c>
      <c r="AG7" s="16" t="str">
        <f>Tableau2[[#This Row],[LieuDepFR]]</f>
        <v>Hôtel de Ville</v>
      </c>
      <c r="AH7" s="16" t="s">
        <v>221</v>
      </c>
      <c r="AI7" s="16" t="s">
        <v>221</v>
      </c>
      <c r="AJ7" s="4" t="s">
        <v>225</v>
      </c>
      <c r="AK7" s="4" t="s">
        <v>230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85</v>
      </c>
      <c r="F8" s="4" t="s">
        <v>213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237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215</v>
      </c>
      <c r="AE8" s="16" t="s">
        <v>218</v>
      </c>
      <c r="AF8" s="16" t="s">
        <v>219</v>
      </c>
      <c r="AG8" s="16" t="s">
        <v>219</v>
      </c>
      <c r="AH8" s="16" t="s">
        <v>221</v>
      </c>
      <c r="AI8" s="16" t="s">
        <v>221</v>
      </c>
      <c r="AJ8" s="4" t="s">
        <v>226</v>
      </c>
      <c r="AK8" s="4" t="s">
        <v>231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abSelected="1" zoomScale="150" zoomScaleNormal="150" workbookViewId="0">
      <selection activeCell="A5" sqref="A5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1" t="s">
        <v>310</v>
      </c>
      <c r="G1" s="41" t="s">
        <v>311</v>
      </c>
    </row>
    <row r="2" spans="1:7" ht="15" x14ac:dyDescent="0.2">
      <c r="A2" s="30">
        <v>0</v>
      </c>
      <c r="B2" s="29" t="s">
        <v>63</v>
      </c>
      <c r="C2" s="29" t="s">
        <v>267</v>
      </c>
      <c r="D2" s="23" t="s">
        <v>465</v>
      </c>
      <c r="E2" s="23" t="s">
        <v>466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284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285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298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286</v>
      </c>
      <c r="D6" s="23" t="s">
        <v>312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268</v>
      </c>
      <c r="D7" s="23" t="s">
        <v>313</v>
      </c>
      <c r="E7" s="23" t="s">
        <v>314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299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269</v>
      </c>
      <c r="D9" s="23" t="s">
        <v>269</v>
      </c>
      <c r="E9" s="23" t="s">
        <v>315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300</v>
      </c>
      <c r="D12" s="23" t="s">
        <v>300</v>
      </c>
      <c r="E12" s="25" t="s">
        <v>318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270</v>
      </c>
      <c r="D14" s="25" t="s">
        <v>316</v>
      </c>
      <c r="E14" s="25" t="s">
        <v>317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301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271</v>
      </c>
      <c r="D17" s="43" t="s">
        <v>319</v>
      </c>
      <c r="E17" s="43" t="s">
        <v>320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272</v>
      </c>
      <c r="D18" s="23" t="s">
        <v>321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273</v>
      </c>
      <c r="D19" s="23" t="s">
        <v>322</v>
      </c>
      <c r="E19" s="23" t="s">
        <v>323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302</v>
      </c>
      <c r="D20" s="23" t="s">
        <v>302</v>
      </c>
      <c r="E20" s="23" t="s">
        <v>324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274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274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275</v>
      </c>
      <c r="D23" s="43" t="s">
        <v>325</v>
      </c>
      <c r="E23" s="43" t="s">
        <v>326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276</v>
      </c>
      <c r="D24" s="23" t="s">
        <v>276</v>
      </c>
      <c r="E24" s="44" t="s">
        <v>327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303</v>
      </c>
      <c r="D25" s="23" t="s">
        <v>328</v>
      </c>
      <c r="E25" s="23" t="s">
        <v>329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277</v>
      </c>
      <c r="D26" s="23" t="s">
        <v>22</v>
      </c>
      <c r="E26" s="23" t="s">
        <v>330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304</v>
      </c>
      <c r="D27" s="23" t="s">
        <v>207</v>
      </c>
      <c r="E27" s="23" t="s">
        <v>208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278</v>
      </c>
      <c r="D28" s="23" t="s">
        <v>278</v>
      </c>
      <c r="E28" s="23" t="s">
        <v>331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279</v>
      </c>
      <c r="D29" s="23" t="s">
        <v>359</v>
      </c>
      <c r="E29" s="23" t="s">
        <v>360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283</v>
      </c>
      <c r="D30" s="24" t="s">
        <v>283</v>
      </c>
      <c r="E30" s="24" t="s">
        <v>361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280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281</v>
      </c>
      <c r="D32" s="23" t="s">
        <v>281</v>
      </c>
      <c r="E32" s="23" t="s">
        <v>332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287</v>
      </c>
      <c r="D33" s="23" t="s">
        <v>334</v>
      </c>
      <c r="E33" s="23" t="s">
        <v>335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288</v>
      </c>
      <c r="D34" s="23" t="s">
        <v>333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427</v>
      </c>
      <c r="D35" s="25" t="s">
        <v>428</v>
      </c>
      <c r="E35" s="25" t="s">
        <v>429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289</v>
      </c>
      <c r="D36" s="23" t="s">
        <v>336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290</v>
      </c>
      <c r="D37" s="23" t="s">
        <v>337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305</v>
      </c>
      <c r="D38" s="23" t="s">
        <v>338</v>
      </c>
      <c r="E38" s="23" t="s">
        <v>339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291</v>
      </c>
      <c r="D39" s="23" t="s">
        <v>340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292</v>
      </c>
      <c r="D40" s="23" t="s">
        <v>341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306</v>
      </c>
      <c r="D41" s="23" t="s">
        <v>342</v>
      </c>
      <c r="E41" s="23" t="s">
        <v>343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293</v>
      </c>
      <c r="D42" s="23" t="s">
        <v>344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294</v>
      </c>
      <c r="D43" s="24" t="s">
        <v>345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295</v>
      </c>
      <c r="D44" s="23" t="s">
        <v>348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296</v>
      </c>
      <c r="D45" s="23" t="s">
        <v>346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297</v>
      </c>
      <c r="D46" s="24" t="s">
        <v>347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294</v>
      </c>
      <c r="D47" s="26" t="s">
        <v>345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291</v>
      </c>
      <c r="D48" s="26" t="s">
        <v>340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292</v>
      </c>
      <c r="D49" s="26" t="s">
        <v>341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307</v>
      </c>
      <c r="D50" s="23" t="s">
        <v>349</v>
      </c>
      <c r="E50" s="23" t="s">
        <v>350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308</v>
      </c>
      <c r="D51" s="26" t="s">
        <v>351</v>
      </c>
      <c r="E51" s="26" t="s">
        <v>444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352</v>
      </c>
      <c r="D52" s="26" t="s">
        <v>353</v>
      </c>
      <c r="E52" s="26" t="s">
        <v>354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282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zoomScale="150" zoomScaleNormal="150" workbookViewId="0">
      <selection activeCell="D8" sqref="D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1" t="s">
        <v>310</v>
      </c>
      <c r="G1" s="41" t="s">
        <v>311</v>
      </c>
    </row>
    <row r="2" spans="1:7" ht="15" x14ac:dyDescent="0.2">
      <c r="A2" s="30">
        <v>0</v>
      </c>
      <c r="B2" s="29" t="s">
        <v>63</v>
      </c>
      <c r="C2" s="29"/>
      <c r="D2" s="23" t="s">
        <v>462</v>
      </c>
      <c r="E2" s="23" t="s">
        <v>463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103.5</v>
      </c>
      <c r="B3" s="29" t="s">
        <v>43</v>
      </c>
      <c r="C3" s="29"/>
      <c r="D3" s="23" t="s">
        <v>166</v>
      </c>
      <c r="E3" s="23" t="s">
        <v>161</v>
      </c>
      <c r="F3" s="35" t="str">
        <f>VLOOKUP(B3,Lexique!A:F,5,)</f>
        <v>Arrivée&lt;br/&gt;Bonification en temps et points</v>
      </c>
      <c r="G3" s="35" t="str">
        <f>VLOOKUP(B3,Lexique!A:F,6,)</f>
        <v>Finish&lt;br/&gt;Time and points bonus</v>
      </c>
    </row>
    <row r="4" spans="1:7" ht="14" x14ac:dyDescent="0.2">
      <c r="A4" s="30"/>
      <c r="B4" s="29"/>
      <c r="C4" s="29"/>
      <c r="D4" s="23"/>
      <c r="E4" s="23"/>
      <c r="F4" s="35" t="e">
        <f>VLOOKUP(B4,Lexique!A:F,5,)</f>
        <v>#N/A</v>
      </c>
      <c r="G4" s="35" t="e">
        <f>VLOOKUP(B4,Lexique!A:F,6,)</f>
        <v>#N/A</v>
      </c>
    </row>
    <row r="5" spans="1:7" ht="14" x14ac:dyDescent="0.2">
      <c r="A5" s="30"/>
      <c r="B5" s="29"/>
      <c r="C5" s="29"/>
      <c r="D5" s="23"/>
      <c r="E5" s="23"/>
      <c r="F5" s="35" t="e">
        <f>VLOOKUP(B5,Lexique!A:F,5,)</f>
        <v>#N/A</v>
      </c>
      <c r="G5" s="35" t="e">
        <f>VLOOKUP(B5,Lexique!A:F,6,)</f>
        <v>#N/A</v>
      </c>
    </row>
    <row r="6" spans="1:7" ht="14" x14ac:dyDescent="0.2">
      <c r="A6" s="30"/>
      <c r="B6" s="29"/>
      <c r="C6" s="29"/>
      <c r="D6" s="23"/>
      <c r="E6" s="23"/>
      <c r="F6" s="35" t="e">
        <f>VLOOKUP(B6,Lexique!A:F,5,)</f>
        <v>#N/A</v>
      </c>
      <c r="G6" s="35" t="e">
        <f>VLOOKUP(B6,Lexique!A:F,6,)</f>
        <v>#N/A</v>
      </c>
    </row>
    <row r="7" spans="1:7" ht="14" x14ac:dyDescent="0.2">
      <c r="A7" s="30"/>
      <c r="B7" s="29"/>
      <c r="C7" s="29"/>
      <c r="D7" s="23"/>
      <c r="E7" s="23"/>
      <c r="F7" s="35" t="e">
        <f>VLOOKUP(B7,Lexique!A:F,5,)</f>
        <v>#N/A</v>
      </c>
      <c r="G7" s="35" t="e">
        <f>VLOOKUP(B7,Lexique!A:F,6,)</f>
        <v>#N/A</v>
      </c>
    </row>
    <row r="8" spans="1:7" ht="14" x14ac:dyDescent="0.2">
      <c r="A8" s="30"/>
      <c r="B8" s="29"/>
      <c r="C8" s="29"/>
      <c r="D8" s="23"/>
      <c r="E8" s="23"/>
      <c r="F8" s="35" t="e">
        <f>VLOOKUP(B8,Lexique!A:F,5,)</f>
        <v>#N/A</v>
      </c>
      <c r="G8" s="35" t="e">
        <f>VLOOKUP(B8,Lexique!A:F,6,)</f>
        <v>#N/A</v>
      </c>
    </row>
    <row r="9" spans="1:7" ht="14" x14ac:dyDescent="0.2">
      <c r="A9" s="30"/>
      <c r="B9" s="29"/>
      <c r="C9" s="29"/>
      <c r="D9" s="23"/>
      <c r="E9" s="23"/>
      <c r="F9" s="35" t="e">
        <f>VLOOKUP(B9,Lexique!A:F,5,)</f>
        <v>#N/A</v>
      </c>
      <c r="G9" s="35" t="e">
        <f>VLOOKUP(B9,Lexique!A:F,6,)</f>
        <v>#N/A</v>
      </c>
    </row>
    <row r="10" spans="1:7" ht="14" x14ac:dyDescent="0.2">
      <c r="A10" s="30"/>
      <c r="B10" s="29"/>
      <c r="C10" s="29"/>
      <c r="D10" s="23"/>
      <c r="E10" s="24"/>
      <c r="F10" s="35" t="e">
        <f>VLOOKUP(B10,Lexique!A:F,5,)</f>
        <v>#N/A</v>
      </c>
      <c r="G10" s="35" t="e">
        <f>VLOOKUP(B10,Lexique!A:F,6,)</f>
        <v>#N/A</v>
      </c>
    </row>
    <row r="11" spans="1:7" ht="14" x14ac:dyDescent="0.2">
      <c r="A11" s="30"/>
      <c r="B11" s="29"/>
      <c r="C11" s="29"/>
      <c r="D11" s="24"/>
      <c r="E11" s="24"/>
      <c r="F11" s="35" t="e">
        <f>VLOOKUP(B11,Lexique!A:F,5,)</f>
        <v>#N/A</v>
      </c>
      <c r="G11" s="35" t="e">
        <f>VLOOKUP(B11,Lexique!A:F,6,)</f>
        <v>#N/A</v>
      </c>
    </row>
    <row r="12" spans="1:7" ht="14" x14ac:dyDescent="0.2">
      <c r="A12" s="30"/>
      <c r="B12" s="29"/>
      <c r="C12" s="29"/>
      <c r="D12" s="23"/>
      <c r="E12" s="25"/>
      <c r="F12" s="35" t="e">
        <f>VLOOKUP(B12,Lexique!A:F,5,)</f>
        <v>#N/A</v>
      </c>
      <c r="G12" s="35" t="e">
        <f>VLOOKUP(B12,Lexique!A:F,6,)</f>
        <v>#N/A</v>
      </c>
    </row>
    <row r="13" spans="1:7" ht="14" x14ac:dyDescent="0.2">
      <c r="A13" s="30"/>
      <c r="B13" s="29"/>
      <c r="C13" s="29"/>
      <c r="D13" s="23"/>
      <c r="E13" s="25"/>
      <c r="F13" s="35" t="e">
        <f>VLOOKUP(B13,Lexique!A:F,5,)</f>
        <v>#N/A</v>
      </c>
      <c r="G13" s="35" t="e">
        <f>VLOOKUP(B13,Lexique!A:F,6,)</f>
        <v>#N/A</v>
      </c>
    </row>
    <row r="14" spans="1:7" ht="14" x14ac:dyDescent="0.2">
      <c r="A14" s="30"/>
      <c r="B14" s="29"/>
      <c r="C14" s="29"/>
      <c r="D14" s="25"/>
      <c r="E14" s="25"/>
      <c r="F14" s="35" t="e">
        <f>VLOOKUP(B14,Lexique!A:F,5,)</f>
        <v>#N/A</v>
      </c>
      <c r="G14" s="35" t="e">
        <f>VLOOKUP(B14,Lexique!A:F,6,)</f>
        <v>#N/A</v>
      </c>
    </row>
    <row r="15" spans="1:7" ht="14" x14ac:dyDescent="0.2">
      <c r="A15" s="30"/>
      <c r="B15" s="29"/>
      <c r="C15" s="29"/>
      <c r="D15" s="23"/>
      <c r="E15" s="25"/>
      <c r="F15" s="35" t="e">
        <f>VLOOKUP(B15,Lexique!A:F,5,)</f>
        <v>#N/A</v>
      </c>
      <c r="G15" s="35" t="e">
        <f>VLOOKUP(B15,Lexique!A:F,6,)</f>
        <v>#N/A</v>
      </c>
    </row>
    <row r="16" spans="1:7" ht="14" x14ac:dyDescent="0.2">
      <c r="A16" s="30"/>
      <c r="B16" s="29"/>
      <c r="C16" s="29"/>
      <c r="D16" s="24"/>
      <c r="E16" s="25"/>
      <c r="F16" s="35" t="e">
        <f>VLOOKUP(B16,Lexique!A:F,5,)</f>
        <v>#N/A</v>
      </c>
      <c r="G16" s="35" t="e">
        <f>VLOOKUP(B16,Lexique!A:F,6,)</f>
        <v>#N/A</v>
      </c>
    </row>
    <row r="17" spans="1:7" ht="14" x14ac:dyDescent="0.2">
      <c r="A17" s="30"/>
      <c r="B17" s="29"/>
      <c r="C17" s="29"/>
      <c r="D17" s="43"/>
      <c r="E17" s="25"/>
      <c r="F17" s="35" t="e">
        <f>VLOOKUP(B17,Lexique!A:F,5,)</f>
        <v>#N/A</v>
      </c>
      <c r="G17" s="35" t="e">
        <f>VLOOKUP(B17,Lexique!A:F,6,)</f>
        <v>#N/A</v>
      </c>
    </row>
    <row r="18" spans="1:7" ht="14" x14ac:dyDescent="0.2">
      <c r="A18" s="30"/>
      <c r="B18" s="29"/>
      <c r="C18" s="29"/>
      <c r="D18" s="23"/>
      <c r="E18" s="23"/>
      <c r="F18" s="35" t="e">
        <f>VLOOKUP(B18,Lexique!A:F,5,)</f>
        <v>#N/A</v>
      </c>
      <c r="G18" s="35" t="e">
        <f>VLOOKUP(B18,Lexique!A:F,6,)</f>
        <v>#N/A</v>
      </c>
    </row>
    <row r="19" spans="1:7" ht="14" x14ac:dyDescent="0.2">
      <c r="A19" s="30"/>
      <c r="B19" s="29"/>
      <c r="C19" s="29"/>
      <c r="D19" s="23"/>
      <c r="E19" s="23"/>
      <c r="F19" s="35" t="e">
        <f>VLOOKUP(B19,Lexique!A:F,5,)</f>
        <v>#N/A</v>
      </c>
      <c r="G19" s="35" t="e">
        <f>VLOOKUP(B19,Lexique!A:F,6,)</f>
        <v>#N/A</v>
      </c>
    </row>
    <row r="20" spans="1:7" ht="14" x14ac:dyDescent="0.2">
      <c r="A20" s="30"/>
      <c r="B20" s="29"/>
      <c r="C20" s="29"/>
      <c r="D20" s="25"/>
      <c r="E20" s="25"/>
      <c r="F20" s="35" t="e">
        <f>VLOOKUP(B20,Lexique!A:F,5,)</f>
        <v>#N/A</v>
      </c>
      <c r="G20" s="35" t="e">
        <f>VLOOKUP(B20,Lexique!A:F,6,)</f>
        <v>#N/A</v>
      </c>
    </row>
    <row r="21" spans="1:7" ht="14" x14ac:dyDescent="0.2">
      <c r="A21" s="30"/>
      <c r="B21" s="29"/>
      <c r="C21" s="29"/>
      <c r="D21" s="23"/>
      <c r="E21" s="23"/>
      <c r="F21" s="35" t="e">
        <f>VLOOKUP(B21,Lexique!A:F,5,)</f>
        <v>#N/A</v>
      </c>
      <c r="G21" s="35" t="e">
        <f>VLOOKUP(B21,Lexique!A:F,6,)</f>
        <v>#N/A</v>
      </c>
    </row>
    <row r="22" spans="1:7" ht="14" x14ac:dyDescent="0.2">
      <c r="A22" s="30"/>
      <c r="B22" s="29"/>
      <c r="C22" s="29"/>
      <c r="D22" s="23"/>
      <c r="E22" s="23"/>
      <c r="F22" s="35" t="e">
        <f>VLOOKUP(B22,Lexique!A:F,5,)</f>
        <v>#N/A</v>
      </c>
      <c r="G22" s="35" t="e">
        <f>VLOOKUP(B22,Lexique!A:F,6,)</f>
        <v>#N/A</v>
      </c>
    </row>
    <row r="23" spans="1:7" ht="14" x14ac:dyDescent="0.2">
      <c r="A23" s="30"/>
      <c r="B23" s="29"/>
      <c r="C23" s="29"/>
      <c r="D23" s="23"/>
      <c r="E23" s="23"/>
      <c r="F23" s="35" t="e">
        <f>VLOOKUP(B23,Lexique!A:F,5,)</f>
        <v>#N/A</v>
      </c>
      <c r="G23" s="35" t="e">
        <f>VLOOKUP(B23,Lexique!A:F,6,)</f>
        <v>#N/A</v>
      </c>
    </row>
    <row r="24" spans="1:7" ht="14" x14ac:dyDescent="0.2">
      <c r="A24" s="30"/>
      <c r="B24" s="29"/>
      <c r="C24" s="29"/>
      <c r="D24" s="23"/>
      <c r="E24" s="23"/>
      <c r="F24" s="35" t="e">
        <f>VLOOKUP(B24,Lexique!A:F,5,)</f>
        <v>#N/A</v>
      </c>
      <c r="G24" s="35" t="e">
        <f>VLOOKUP(B24,Lexique!A:F,6,)</f>
        <v>#N/A</v>
      </c>
    </row>
    <row r="25" spans="1:7" ht="14" x14ac:dyDescent="0.2">
      <c r="A25" s="30"/>
      <c r="B25" s="29"/>
      <c r="C25" s="29"/>
      <c r="D25" s="25"/>
      <c r="E25" s="25"/>
      <c r="F25" s="35" t="e">
        <f>VLOOKUP(B25,Lexique!A:F,5,)</f>
        <v>#N/A</v>
      </c>
      <c r="G25" s="35" t="e">
        <f>VLOOKUP(B25,Lexique!A:F,6,)</f>
        <v>#N/A</v>
      </c>
    </row>
    <row r="26" spans="1:7" ht="14" x14ac:dyDescent="0.2">
      <c r="A26" s="30"/>
      <c r="B26" s="29"/>
      <c r="C26" s="29"/>
      <c r="D26" s="23"/>
      <c r="E26" s="23"/>
      <c r="F26" s="35" t="e">
        <f>VLOOKUP(B26,Lexique!A:F,5,)</f>
        <v>#N/A</v>
      </c>
      <c r="G26" s="35" t="e">
        <f>VLOOKUP(B26,Lexique!A:F,6,)</f>
        <v>#N/A</v>
      </c>
    </row>
    <row r="27" spans="1:7" ht="14" x14ac:dyDescent="0.2">
      <c r="A27" s="30"/>
      <c r="B27" s="29"/>
      <c r="C27" s="29"/>
      <c r="D27" s="23"/>
      <c r="E27" s="23"/>
      <c r="F27" s="35" t="e">
        <f>VLOOKUP(B27,Lexique!A:F,5,)</f>
        <v>#N/A</v>
      </c>
      <c r="G27" s="35" t="e">
        <f>VLOOKUP(B27,Lexique!A:F,6,)</f>
        <v>#N/A</v>
      </c>
    </row>
    <row r="28" spans="1:7" ht="14" x14ac:dyDescent="0.2">
      <c r="A28" s="30"/>
      <c r="B28" s="29"/>
      <c r="C28" s="29"/>
      <c r="D28" s="23"/>
      <c r="E28" s="23"/>
      <c r="F28" s="35" t="e">
        <f>VLOOKUP(B28,Lexique!A:F,5,)</f>
        <v>#N/A</v>
      </c>
      <c r="G28" s="35" t="e">
        <f>VLOOKUP(B28,Lexique!A:F,6,)</f>
        <v>#N/A</v>
      </c>
    </row>
    <row r="29" spans="1:7" ht="14" x14ac:dyDescent="0.2">
      <c r="A29" s="30"/>
      <c r="B29" s="29"/>
      <c r="C29" s="29"/>
      <c r="D29" s="25"/>
      <c r="E29" s="25"/>
      <c r="F29" s="35" t="e">
        <f>VLOOKUP(B29,Lexique!A:F,5,)</f>
        <v>#N/A</v>
      </c>
      <c r="G29" s="35" t="e">
        <f>VLOOKUP(B29,Lexique!A:F,6,)</f>
        <v>#N/A</v>
      </c>
    </row>
    <row r="30" spans="1:7" ht="14" x14ac:dyDescent="0.2">
      <c r="A30" s="30"/>
      <c r="B30" s="29"/>
      <c r="C30" s="29"/>
      <c r="D30" s="23"/>
      <c r="E30" s="23"/>
      <c r="F30" s="35" t="e">
        <f>VLOOKUP(B30,Lexique!A:F,5,)</f>
        <v>#N/A</v>
      </c>
      <c r="G30" s="35" t="e">
        <f>VLOOKUP(B30,Lexique!A:F,6,)</f>
        <v>#N/A</v>
      </c>
    </row>
    <row r="31" spans="1:7" ht="14" x14ac:dyDescent="0.2">
      <c r="A31" s="30"/>
      <c r="B31" s="29"/>
      <c r="C31" s="29"/>
      <c r="D31" s="23"/>
      <c r="E31" s="23"/>
      <c r="F31" s="35" t="e">
        <f>VLOOKUP(B31,Lexique!A:F,5,)</f>
        <v>#N/A</v>
      </c>
      <c r="G31" s="35" t="e">
        <f>VLOOKUP(B31,Lexique!A:F,6,)</f>
        <v>#N/A</v>
      </c>
    </row>
    <row r="32" spans="1:7" ht="14" x14ac:dyDescent="0.2">
      <c r="A32" s="30"/>
      <c r="B32" s="29"/>
      <c r="C32" s="29"/>
      <c r="D32" s="23"/>
      <c r="E32" s="23"/>
      <c r="F32" s="35" t="e">
        <f>VLOOKUP(B32,Lexique!A:F,5,)</f>
        <v>#N/A</v>
      </c>
      <c r="G32" s="35" t="e">
        <f>VLOOKUP(B32,Lexique!A:F,6,)</f>
        <v>#N/A</v>
      </c>
    </row>
    <row r="33" spans="1:7" ht="14" x14ac:dyDescent="0.2">
      <c r="A33" s="30"/>
      <c r="B33" s="29"/>
      <c r="C33" s="29"/>
      <c r="D33" s="23"/>
      <c r="E33" s="23"/>
      <c r="F33" s="35" t="e">
        <f>VLOOKUP(B33,Lexique!A:F,5,)</f>
        <v>#N/A</v>
      </c>
      <c r="G33" s="35" t="e">
        <f>VLOOKUP(B33,Lexique!A:F,6,)</f>
        <v>#N/A</v>
      </c>
    </row>
    <row r="34" spans="1:7" ht="14" x14ac:dyDescent="0.2">
      <c r="A34" s="30"/>
      <c r="B34" s="29"/>
      <c r="C34" s="29"/>
      <c r="D34" s="26"/>
      <c r="E34" s="26"/>
      <c r="F34" s="35" t="e">
        <f>VLOOKUP(B34,Lexique!A:F,5,)</f>
        <v>#N/A</v>
      </c>
      <c r="G34" s="35" t="e">
        <f>VLOOKUP(B34,Lexique!A:F,6,)</f>
        <v>#N/A</v>
      </c>
    </row>
    <row r="35" spans="1:7" ht="14" x14ac:dyDescent="0.2">
      <c r="A35" s="30"/>
      <c r="B35" s="29"/>
      <c r="C35" s="29"/>
      <c r="D35" s="26"/>
      <c r="E35" s="26"/>
      <c r="F35" s="35" t="e">
        <f>VLOOKUP(B35,Lexique!A:F,5,)</f>
        <v>#N/A</v>
      </c>
      <c r="G35" s="35" t="e">
        <f>VLOOKUP(B35,Lexique!A:F,6,)</f>
        <v>#N/A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5" t="s">
        <v>310</v>
      </c>
      <c r="G1" s="45" t="s">
        <v>311</v>
      </c>
    </row>
    <row r="2" spans="1:7" ht="15" x14ac:dyDescent="0.15">
      <c r="A2" s="30">
        <v>0</v>
      </c>
      <c r="B2" s="29" t="s">
        <v>79</v>
      </c>
      <c r="C2" s="29"/>
      <c r="D2" s="23" t="s">
        <v>386</v>
      </c>
      <c r="E2" s="23" t="s">
        <v>387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364</v>
      </c>
      <c r="D3" s="23" t="s">
        <v>364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365</v>
      </c>
      <c r="D4" s="23" t="s">
        <v>377</v>
      </c>
      <c r="E4" s="23" t="s">
        <v>378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366</v>
      </c>
      <c r="D5" s="23" t="s">
        <v>370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376</v>
      </c>
      <c r="D6" s="23" t="s">
        <v>419</v>
      </c>
      <c r="E6" s="23" t="s">
        <v>379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336</v>
      </c>
      <c r="D7" s="23" t="s">
        <v>336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333</v>
      </c>
      <c r="D8" s="23" t="s">
        <v>333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367</v>
      </c>
      <c r="D9" s="23" t="s">
        <v>380</v>
      </c>
      <c r="E9" s="23" t="s">
        <v>381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368</v>
      </c>
      <c r="D10" s="23" t="s">
        <v>368</v>
      </c>
      <c r="E10" s="23" t="s">
        <v>385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369</v>
      </c>
      <c r="D11" s="49" t="s">
        <v>382</v>
      </c>
      <c r="E11" s="23" t="s">
        <v>384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336</v>
      </c>
      <c r="D12" s="23" t="s">
        <v>388</v>
      </c>
      <c r="E12" s="23" t="s">
        <v>418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370</v>
      </c>
      <c r="D13" s="23" t="s">
        <v>370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371</v>
      </c>
      <c r="D14" s="23" t="s">
        <v>364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372</v>
      </c>
      <c r="D15" s="23" t="s">
        <v>377</v>
      </c>
      <c r="E15" s="23" t="s">
        <v>378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373</v>
      </c>
      <c r="D16" s="49" t="s">
        <v>373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374</v>
      </c>
      <c r="D17" s="50" t="s">
        <v>383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375</v>
      </c>
      <c r="D18" s="23" t="s">
        <v>201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11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1" t="s">
        <v>310</v>
      </c>
      <c r="G1" s="41" t="s">
        <v>311</v>
      </c>
    </row>
    <row r="2" spans="1:7" ht="30" x14ac:dyDescent="0.2">
      <c r="A2" s="61">
        <v>0</v>
      </c>
      <c r="B2" s="29" t="s">
        <v>63</v>
      </c>
      <c r="C2" s="29"/>
      <c r="D2" s="23" t="s">
        <v>495</v>
      </c>
      <c r="E2" s="23" t="s">
        <v>496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467</v>
      </c>
      <c r="D3" s="23" t="s">
        <v>485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468</v>
      </c>
      <c r="D4" s="23" t="s">
        <v>490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469</v>
      </c>
      <c r="D5" s="23" t="s">
        <v>491</v>
      </c>
      <c r="E5" s="23" t="s">
        <v>492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277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470</v>
      </c>
      <c r="D7" s="23" t="s">
        <v>488</v>
      </c>
      <c r="E7" s="23" t="s">
        <v>489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471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472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473</v>
      </c>
      <c r="D10" s="23" t="s">
        <v>187</v>
      </c>
      <c r="E10" s="23" t="s">
        <v>188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189</v>
      </c>
      <c r="D11" s="23" t="s">
        <v>189</v>
      </c>
      <c r="E11" s="23" t="s">
        <v>189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474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475</v>
      </c>
      <c r="D14" s="23" t="s">
        <v>190</v>
      </c>
      <c r="E14" s="23" t="s">
        <v>190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476</v>
      </c>
      <c r="D15" s="23" t="s">
        <v>202</v>
      </c>
      <c r="E15" s="24" t="s">
        <v>202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477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189</v>
      </c>
      <c r="D17" s="23" t="s">
        <v>189</v>
      </c>
      <c r="E17" s="25" t="s">
        <v>189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478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473</v>
      </c>
      <c r="D19" s="23" t="s">
        <v>187</v>
      </c>
      <c r="E19" s="25" t="s">
        <v>188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479</v>
      </c>
      <c r="D21" s="23" t="s">
        <v>486</v>
      </c>
      <c r="E21" s="23" t="s">
        <v>487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277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484</v>
      </c>
      <c r="D23" s="23" t="s">
        <v>491</v>
      </c>
      <c r="E23" s="23" t="s">
        <v>492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480</v>
      </c>
      <c r="D24" s="28" t="s">
        <v>493</v>
      </c>
      <c r="E24" s="28" t="s">
        <v>494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481</v>
      </c>
      <c r="D25" s="23" t="s">
        <v>497</v>
      </c>
      <c r="E25" s="23" t="s">
        <v>498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482</v>
      </c>
      <c r="D26" s="23" t="s">
        <v>483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282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opLeftCell="A14" zoomScale="150" zoomScaleNormal="150" workbookViewId="0">
      <selection activeCell="A32" sqref="A32:XF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309</v>
      </c>
      <c r="D1" s="39" t="s">
        <v>17</v>
      </c>
      <c r="E1" s="39" t="s">
        <v>18</v>
      </c>
      <c r="F1" s="41" t="s">
        <v>310</v>
      </c>
      <c r="G1" s="41" t="s">
        <v>311</v>
      </c>
    </row>
    <row r="2" spans="1:9" ht="15" x14ac:dyDescent="0.2">
      <c r="A2" s="30">
        <v>0</v>
      </c>
      <c r="B2" s="29" t="s">
        <v>63</v>
      </c>
      <c r="C2" s="29"/>
      <c r="D2" s="23" t="s">
        <v>460</v>
      </c>
      <c r="E2" s="23" t="s">
        <v>461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193</v>
      </c>
      <c r="E3" s="23" t="s">
        <v>194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195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81</v>
      </c>
      <c r="C11" s="29"/>
      <c r="D11" s="23" t="s">
        <v>175</v>
      </c>
      <c r="E11" s="23" t="s">
        <v>176</v>
      </c>
      <c r="F11" s="35" t="str">
        <f>VLOOKUP(B11,Lexique!A:F,5,)</f>
        <v>Sprint du maire Ville $250&lt;br/&gt; Lieu précis Ville</v>
      </c>
      <c r="G11" s="35" t="str">
        <f>VLOOKUP(B11,Lexique!A:F,6,)</f>
        <v>Ville Mayor's sprint $250&lt;br/&gt; Lieu précis Ville</v>
      </c>
      <c r="I11" s="6"/>
    </row>
    <row r="12" spans="1:9" ht="30" x14ac:dyDescent="0.2">
      <c r="A12" s="30">
        <v>67.3</v>
      </c>
      <c r="B12" s="29" t="s">
        <v>70</v>
      </c>
      <c r="C12" s="29"/>
      <c r="D12" s="23" t="s">
        <v>196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152</v>
      </c>
      <c r="C13" s="29"/>
      <c r="D13" s="23" t="s">
        <v>184</v>
      </c>
      <c r="E13" s="23" t="s">
        <v>183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82</v>
      </c>
      <c r="C14" s="29"/>
      <c r="D14" s="23" t="s">
        <v>203</v>
      </c>
      <c r="E14" s="23" t="s">
        <v>204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25</v>
      </c>
      <c r="C16" s="29"/>
      <c r="D16" s="23" t="s">
        <v>22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82</v>
      </c>
      <c r="C17" s="29"/>
      <c r="D17" s="23" t="s">
        <v>203</v>
      </c>
      <c r="E17" s="23" t="s">
        <v>204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71</v>
      </c>
      <c r="C18" s="29"/>
      <c r="D18" s="23" t="s">
        <v>185</v>
      </c>
      <c r="E18" s="23" t="s">
        <v>186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73</v>
      </c>
      <c r="C19" s="29"/>
      <c r="D19" s="23" t="s">
        <v>197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81</v>
      </c>
      <c r="C21" s="29"/>
      <c r="D21" s="23" t="s">
        <v>178</v>
      </c>
      <c r="E21" s="23" t="s">
        <v>177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78</v>
      </c>
      <c r="C22" s="29"/>
      <c r="D22" s="23" t="s">
        <v>154</v>
      </c>
      <c r="E22" s="23" t="s">
        <v>153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131</v>
      </c>
      <c r="E23" s="23" t="s">
        <v>131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74</v>
      </c>
      <c r="C24" s="29"/>
      <c r="D24" s="23" t="s">
        <v>205</v>
      </c>
      <c r="E24" s="23" t="s">
        <v>206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72</v>
      </c>
      <c r="C25" s="29"/>
      <c r="D25" s="23" t="s">
        <v>198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72</v>
      </c>
      <c r="C26" s="29"/>
      <c r="D26" s="23" t="s">
        <v>179</v>
      </c>
      <c r="E26" s="23" t="s">
        <v>179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72</v>
      </c>
      <c r="C27" s="29"/>
      <c r="D27" s="23" t="s">
        <v>180</v>
      </c>
      <c r="E27" s="23" t="s">
        <v>180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72</v>
      </c>
      <c r="C28" s="29"/>
      <c r="D28" s="23" t="s">
        <v>181</v>
      </c>
      <c r="E28" s="23" t="s">
        <v>181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110</v>
      </c>
      <c r="C29" s="29"/>
      <c r="D29" s="23" t="s">
        <v>199</v>
      </c>
      <c r="E29" s="23" t="s">
        <v>200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75</v>
      </c>
      <c r="C30" s="29"/>
      <c r="D30" s="23" t="s">
        <v>182</v>
      </c>
      <c r="E30" s="23" t="s">
        <v>182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43</v>
      </c>
      <c r="C31" s="29"/>
      <c r="D31" s="23" t="s">
        <v>191</v>
      </c>
      <c r="E31" s="23" t="s">
        <v>192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2" zoomScale="150" zoomScaleNormal="150" workbookViewId="0">
      <selection activeCell="D7" sqref="D7:E7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1" t="s">
        <v>310</v>
      </c>
      <c r="G1" s="41" t="s">
        <v>311</v>
      </c>
    </row>
    <row r="2" spans="1:7" ht="15" x14ac:dyDescent="0.2">
      <c r="A2" s="30">
        <v>0</v>
      </c>
      <c r="B2" s="29" t="s">
        <v>79</v>
      </c>
      <c r="C2" s="29" t="s">
        <v>267</v>
      </c>
      <c r="D2" s="23" t="s">
        <v>389</v>
      </c>
      <c r="E2" s="23" t="s">
        <v>390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391</v>
      </c>
      <c r="D3" s="23" t="s">
        <v>344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392</v>
      </c>
      <c r="D4" s="23" t="s">
        <v>345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393</v>
      </c>
      <c r="D5" s="23" t="s">
        <v>416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394</v>
      </c>
      <c r="D6" s="23" t="s">
        <v>417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395</v>
      </c>
      <c r="D7" s="23" t="s">
        <v>420</v>
      </c>
      <c r="E7" s="23" t="s">
        <v>421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396</v>
      </c>
      <c r="D8" s="23" t="s">
        <v>333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336</v>
      </c>
      <c r="D9" s="23" t="s">
        <v>458</v>
      </c>
      <c r="E9" s="23" t="s">
        <v>459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397</v>
      </c>
      <c r="D10" s="23" t="s">
        <v>422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398</v>
      </c>
      <c r="D11" s="24" t="s">
        <v>423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399</v>
      </c>
      <c r="D12" s="23" t="s">
        <v>333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400</v>
      </c>
      <c r="D13" s="23" t="s">
        <v>336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401</v>
      </c>
      <c r="D14" s="25" t="s">
        <v>337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392</v>
      </c>
      <c r="D15" s="23" t="s">
        <v>345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402</v>
      </c>
      <c r="D16" s="24" t="s">
        <v>340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403</v>
      </c>
      <c r="D17" s="43" t="s">
        <v>341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404</v>
      </c>
      <c r="D18" s="23" t="s">
        <v>453</v>
      </c>
      <c r="E18" s="23" t="s">
        <v>454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405</v>
      </c>
      <c r="D19" s="23" t="s">
        <v>432</v>
      </c>
      <c r="E19" s="23" t="s">
        <v>438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A19+6.42</f>
        <v>27.22</v>
      </c>
      <c r="B20" s="29" t="s">
        <v>71</v>
      </c>
      <c r="C20" s="29" t="s">
        <v>424</v>
      </c>
      <c r="D20" s="25" t="s">
        <v>431</v>
      </c>
      <c r="E20" s="25" t="s">
        <v>430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406</v>
      </c>
      <c r="D21" s="23" t="s">
        <v>433</v>
      </c>
      <c r="E21" s="23" t="s">
        <v>439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455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407</v>
      </c>
      <c r="D23" s="23" t="s">
        <v>451</v>
      </c>
      <c r="E23" s="23" t="s">
        <v>452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408</v>
      </c>
      <c r="D24" s="23" t="s">
        <v>434</v>
      </c>
      <c r="E24" s="23" t="s">
        <v>440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A24+6.42</f>
        <v>58.42</v>
      </c>
      <c r="B25" s="29" t="s">
        <v>71</v>
      </c>
      <c r="C25" s="29" t="s">
        <v>425</v>
      </c>
      <c r="D25" s="25" t="s">
        <v>431</v>
      </c>
      <c r="E25" s="25" t="s">
        <v>430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409</v>
      </c>
      <c r="D26" s="23" t="s">
        <v>445</v>
      </c>
      <c r="E26" s="23" t="s">
        <v>448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410</v>
      </c>
      <c r="D27" s="23" t="s">
        <v>435</v>
      </c>
      <c r="E27" s="23" t="s">
        <v>441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411</v>
      </c>
      <c r="D28" s="23" t="s">
        <v>436</v>
      </c>
      <c r="E28" s="23" t="s">
        <v>442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A28+6.42</f>
        <v>89.62</v>
      </c>
      <c r="B29" s="29" t="s">
        <v>71</v>
      </c>
      <c r="C29" s="29" t="s">
        <v>426</v>
      </c>
      <c r="D29" s="25" t="s">
        <v>431</v>
      </c>
      <c r="E29" s="25" t="s">
        <v>430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412</v>
      </c>
      <c r="D30" s="23" t="s">
        <v>449</v>
      </c>
      <c r="E30" s="23" t="s">
        <v>450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413</v>
      </c>
      <c r="D31" s="23" t="s">
        <v>446</v>
      </c>
      <c r="E31" s="23" t="s">
        <v>447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456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414</v>
      </c>
      <c r="D33" s="23" t="s">
        <v>437</v>
      </c>
      <c r="E33" s="23" t="s">
        <v>443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353</v>
      </c>
      <c r="E34" s="26" t="s">
        <v>354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415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2024-04-11T00:29:22Z</dcterms:modified>
</cp:coreProperties>
</file>