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i\OneDrive\Desktop\produc\"/>
    </mc:Choice>
  </mc:AlternateContent>
  <xr:revisionPtr revIDLastSave="0" documentId="13_ncr:1_{1B5B1AD3-841D-4028-BB14-AC7B7DDA45FE}" xr6:coauthVersionLast="47" xr6:coauthVersionMax="47" xr10:uidLastSave="{00000000-0000-0000-0000-000000000000}"/>
  <bookViews>
    <workbookView xWindow="-108" yWindow="-108" windowWidth="23256" windowHeight="12456" xr2:uid="{3FB345A5-A585-496D-9317-E7525E5AE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C45" i="1"/>
  <c r="B45" i="1"/>
  <c r="B44" i="1"/>
  <c r="B37" i="1"/>
  <c r="B33" i="1"/>
  <c r="B29" i="1"/>
</calcChain>
</file>

<file path=xl/sharedStrings.xml><?xml version="1.0" encoding="utf-8"?>
<sst xmlns="http://schemas.openxmlformats.org/spreadsheetml/2006/main" count="43" uniqueCount="42">
  <si>
    <t>the following reservoir parameters:</t>
  </si>
  <si>
    <t>Area = 3000 acres</t>
  </si>
  <si>
    <t>Net pay thickness = 100 feet</t>
  </si>
  <si>
    <t>Porosity = 12%</t>
  </si>
  <si>
    <t>Water saturation = 35%</t>
  </si>
  <si>
    <t>Initial formation oil factor = 1.3 rb/STB</t>
  </si>
  <si>
    <t>Recovery factor = 20%</t>
  </si>
  <si>
    <t>Calculate production schedule if nominal Decline rate = 10% annually , Initial rate = 3000 BOPD ( barrel of oil per day)</t>
  </si>
  <si>
    <t>Data</t>
  </si>
  <si>
    <t>A</t>
  </si>
  <si>
    <t>H</t>
  </si>
  <si>
    <t>Phie(ɸ)</t>
  </si>
  <si>
    <t>Boi</t>
  </si>
  <si>
    <t>R.F</t>
  </si>
  <si>
    <t>Sw</t>
  </si>
  <si>
    <t>Dn</t>
  </si>
  <si>
    <t>Qi</t>
  </si>
  <si>
    <t>ft</t>
  </si>
  <si>
    <t>acres</t>
  </si>
  <si>
    <t>rbbl/STB</t>
  </si>
  <si>
    <t>BOPD</t>
  </si>
  <si>
    <r>
      <rPr>
        <b/>
        <u/>
        <sz val="14"/>
        <color theme="1"/>
        <rFont val="Times New Roman"/>
        <family val="1"/>
      </rPr>
      <t>Problem statement</t>
    </r>
    <r>
      <rPr>
        <sz val="14"/>
        <color theme="1"/>
        <rFont val="Times New Roman"/>
        <family val="1"/>
      </rPr>
      <t xml:space="preserve"> </t>
    </r>
  </si>
  <si>
    <t>Volumetrics</t>
  </si>
  <si>
    <t>Effective Vs nominal</t>
  </si>
  <si>
    <t>EXP.Equation</t>
  </si>
  <si>
    <t>Solution</t>
  </si>
  <si>
    <t xml:space="preserve">OOIP </t>
  </si>
  <si>
    <t>Year</t>
  </si>
  <si>
    <t>MMSTB</t>
  </si>
  <si>
    <t>Reserve</t>
  </si>
  <si>
    <t>De</t>
  </si>
  <si>
    <t>We can see that when the production flow rate increase  , the recovarable oil volume is decreasing .</t>
  </si>
  <si>
    <t xml:space="preserve"> That is because  the Well is been produced so  the oil in the reservoir  is reducing .</t>
  </si>
  <si>
    <t xml:space="preserve">What is the recoverable oil volume? </t>
  </si>
  <si>
    <t>Q, BOPD</t>
  </si>
  <si>
    <t>N, MSTB</t>
  </si>
  <si>
    <t xml:space="preserve">An oil company is considering drilling a new prospect the staff has evaluated available information such as Logs , Cores and geological data from nearby wells and estimated </t>
  </si>
  <si>
    <r>
      <rPr>
        <b/>
        <sz val="12"/>
        <color theme="5"/>
        <rFont val="Times New Roman"/>
        <family val="1"/>
      </rPr>
      <t xml:space="preserve">1- </t>
    </r>
    <r>
      <rPr>
        <b/>
        <u/>
        <sz val="12"/>
        <color theme="5"/>
        <rFont val="Times New Roman"/>
        <family val="1"/>
      </rPr>
      <t>Calculate Original oil in place</t>
    </r>
    <r>
      <rPr>
        <sz val="11"/>
        <color theme="5"/>
        <rFont val="Times New Roman"/>
        <family val="1"/>
      </rPr>
      <t xml:space="preserve"> </t>
    </r>
  </si>
  <si>
    <r>
      <t>2-</t>
    </r>
    <r>
      <rPr>
        <b/>
        <u/>
        <sz val="12"/>
        <color theme="5"/>
        <rFont val="Times New Roman"/>
        <family val="1"/>
      </rPr>
      <t>Calculate reserve</t>
    </r>
  </si>
  <si>
    <r>
      <rPr>
        <b/>
        <sz val="12"/>
        <color theme="5"/>
        <rFont val="Times New Roman"/>
        <family val="1"/>
      </rPr>
      <t>3-</t>
    </r>
    <r>
      <rPr>
        <b/>
        <u/>
        <sz val="12"/>
        <color theme="5"/>
        <rFont val="Times New Roman"/>
        <family val="1"/>
      </rPr>
      <t>Calculate effective decline rate</t>
    </r>
    <r>
      <rPr>
        <sz val="11"/>
        <color theme="1"/>
        <rFont val="Times New Roman"/>
        <family val="1"/>
      </rPr>
      <t xml:space="preserve"> </t>
    </r>
  </si>
  <si>
    <r>
      <t>4-</t>
    </r>
    <r>
      <rPr>
        <b/>
        <u/>
        <sz val="12"/>
        <color theme="5"/>
        <rFont val="Times New Roman"/>
        <family val="1"/>
      </rPr>
      <t>Calculate  production schedule</t>
    </r>
  </si>
  <si>
    <r>
      <t xml:space="preserve">            </t>
    </r>
    <r>
      <rPr>
        <b/>
        <sz val="12"/>
        <color theme="4"/>
        <rFont val="Times New Roman"/>
        <family val="1"/>
      </rPr>
      <t>Exponential decline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</si>
</sst>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rgb="FF0070C0"/>
      <name val="Times New Roman"/>
      <family val="1"/>
    </font>
    <font>
      <sz val="12"/>
      <color theme="9" tint="-0.249977111117893"/>
      <name val="Times New Roman"/>
      <family val="1"/>
    </font>
    <font>
      <b/>
      <u/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9" tint="-0.249977111117893"/>
      <name val="Times New Roman"/>
      <family val="1"/>
    </font>
    <font>
      <sz val="11"/>
      <color theme="5"/>
      <name val="Times New Roman"/>
      <family val="1"/>
    </font>
    <font>
      <b/>
      <sz val="12"/>
      <color theme="5"/>
      <name val="Times New Roman"/>
      <family val="1"/>
    </font>
    <font>
      <b/>
      <u/>
      <sz val="12"/>
      <color theme="5"/>
      <name val="Times New Roman"/>
      <family val="1"/>
    </font>
    <font>
      <b/>
      <sz val="11"/>
      <color rgb="FF00B0F0"/>
      <name val="Times New Roman"/>
      <family val="1"/>
    </font>
    <font>
      <b/>
      <sz val="12"/>
      <color rgb="FF00B0F0"/>
      <name val="Times New Roman"/>
      <family val="1"/>
    </font>
    <font>
      <b/>
      <sz val="11"/>
      <color theme="5"/>
      <name val="Times New Roman"/>
      <family val="1"/>
    </font>
    <font>
      <b/>
      <sz val="12"/>
      <color theme="4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8" fillId="0" borderId="0" xfId="0" applyFont="1"/>
    <xf numFmtId="0" fontId="11" fillId="0" borderId="0" xfId="0" applyFont="1"/>
    <xf numFmtId="1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164" fontId="12" fillId="0" borderId="0" xfId="0" applyNumberFormat="1" applyFont="1" applyAlignment="1">
      <alignment horizontal="center"/>
    </xf>
    <xf numFmtId="164" fontId="6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Q, BOPD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Sheet1!$A$44:$A$54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Sheet1!$B$44:$B$54</c:f>
              <c:numCache>
                <c:formatCode>0</c:formatCode>
                <c:ptCount val="11"/>
                <c:pt idx="0" formatCode="General">
                  <c:v>3000</c:v>
                </c:pt>
                <c:pt idx="1">
                  <c:v>2714.5122541078786</c:v>
                </c:pt>
                <c:pt idx="2">
                  <c:v>2456.1922592339452</c:v>
                </c:pt>
                <c:pt idx="3">
                  <c:v>2222.4546620451529</c:v>
                </c:pt>
                <c:pt idx="4">
                  <c:v>2010.9601381069174</c:v>
                </c:pt>
                <c:pt idx="5">
                  <c:v>1819.5919791378997</c:v>
                </c:pt>
                <c:pt idx="6">
                  <c:v>1646.4349082820786</c:v>
                </c:pt>
                <c:pt idx="7">
                  <c:v>1489.7559113742277</c:v>
                </c:pt>
                <c:pt idx="8">
                  <c:v>1347.986892351664</c:v>
                </c:pt>
                <c:pt idx="9">
                  <c:v>1219.7089792217967</c:v>
                </c:pt>
                <c:pt idx="10">
                  <c:v>1103.6383235143262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D-41D1-91D8-E49C09D2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36688"/>
        <c:axId val="627335440"/>
      </c:scatterChart>
      <c:scatterChart>
        <c:scatterStyle val="lineMarker"/>
        <c:varyColors val="0"/>
        <c:ser>
          <c:idx val="1"/>
          <c:order val="1"/>
          <c:tx>
            <c:strRef>
              <c:f>Sheet1!$C$43</c:f>
              <c:strCache>
                <c:ptCount val="1"/>
                <c:pt idx="0">
                  <c:v>N, MSTB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Sheet1!$A$44:$A$54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Sheet1!$C$44:$C$54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1042.0302725062427</c:v>
                </c:pt>
                <c:pt idx="2">
                  <c:v>1984.8982537960992</c:v>
                </c:pt>
                <c:pt idx="3">
                  <c:v>2838.0404835351901</c:v>
                </c:pt>
                <c:pt idx="4">
                  <c:v>3609.9954959097495</c:v>
                </c:pt>
                <c:pt idx="5">
                  <c:v>4308.4892761466635</c:v>
                </c:pt>
                <c:pt idx="6">
                  <c:v>4940.5125847704103</c:v>
                </c:pt>
                <c:pt idx="7">
                  <c:v>5512.3909234840658</c:v>
                </c:pt>
                <c:pt idx="8">
                  <c:v>6029.8478429164225</c:v>
                </c:pt>
                <c:pt idx="9">
                  <c:v>6498.0622258404383</c:v>
                </c:pt>
                <c:pt idx="10">
                  <c:v>6921.7201191727054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D-41D1-91D8-E49C09D2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96976"/>
        <c:axId val="626797808"/>
      </c:scatterChart>
      <c:valAx>
        <c:axId val="6273366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35440"/>
        <c:crossesAt val="0"/>
        <c:crossBetween val="midCat"/>
      </c:valAx>
      <c:valAx>
        <c:axId val="62733544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36688"/>
        <c:crosses val="autoZero"/>
        <c:crossBetween val="midCat"/>
      </c:valAx>
      <c:valAx>
        <c:axId val="62679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96976"/>
        <c:crosses val="max"/>
        <c:crossBetween val="midCat"/>
      </c:valAx>
      <c:valAx>
        <c:axId val="62679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312421</xdr:colOff>
      <xdr:row>16</xdr:row>
      <xdr:rowOff>1</xdr:rowOff>
    </xdr:from>
    <xdr:to>
      <xdr:col>17</xdr:col>
      <xdr:colOff>480061</xdr:colOff>
      <xdr:row>29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51CB4-84DE-C43A-87C6-2CED79D2C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0021" y="3177541"/>
          <a:ext cx="6873240" cy="2423159"/>
        </a:xfrm>
        <a:prstGeom prst="rect">
          <a:avLst/>
        </a:prstGeom>
      </xdr:spPr>
    </xdr:pic>
    <xdr:clientData/>
  </xdr:twoCellAnchor>
  <xdr:twoCellAnchor editAs="oneCell">
    <xdr:from>
      <xdr:col>6</xdr:col>
      <xdr:colOff>281940</xdr:colOff>
      <xdr:row>32</xdr:row>
      <xdr:rowOff>0</xdr:rowOff>
    </xdr:from>
    <xdr:to>
      <xdr:col>11</xdr:col>
      <xdr:colOff>30480</xdr:colOff>
      <xdr:row>39</xdr:row>
      <xdr:rowOff>167767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BD33F0-14D2-4248-FD0F-7608E9BF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9540" y="6118860"/>
          <a:ext cx="2796540" cy="1463167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32</xdr:row>
      <xdr:rowOff>76200</xdr:rowOff>
    </xdr:from>
    <xdr:to>
      <xdr:col>14</xdr:col>
      <xdr:colOff>350676</xdr:colOff>
      <xdr:row>35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4C2F2C-668B-94D7-A9C2-017D848B8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3840" y="6240780"/>
          <a:ext cx="1798476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35</xdr:row>
      <xdr:rowOff>190500</xdr:rowOff>
    </xdr:from>
    <xdr:to>
      <xdr:col>16</xdr:col>
      <xdr:colOff>30725</xdr:colOff>
      <xdr:row>39</xdr:row>
      <xdr:rowOff>182944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C2A53D-8EB1-C4C3-A8D2-783529CB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4300" y="6918960"/>
          <a:ext cx="2827265" cy="739204"/>
        </a:xfrm>
        <a:prstGeom prst="rect">
          <a:avLst/>
        </a:prstGeom>
      </xdr:spPr>
    </xdr:pic>
    <xdr:clientData/>
  </xdr:twoCellAnchor>
  <xdr:twoCellAnchor>
    <xdr:from>
      <xdr:col>6</xdr:col>
      <xdr:colOff>99060</xdr:colOff>
      <xdr:row>42</xdr:row>
      <xdr:rowOff>30480</xdr:rowOff>
    </xdr:from>
    <xdr:to>
      <xdr:col>13</xdr:col>
      <xdr:colOff>403860</xdr:colOff>
      <xdr:row>56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D22A35-909B-3982-18C9-9E9224EA3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28A5-5DF3-4186-A95B-1A336CA9EBD6}">
  <dimension ref="A2:N59"/>
  <sheetViews>
    <sheetView tabSelected="1" topLeftCell="A35" workbookViewId="0">
      <selection activeCell="F23" sqref="F23"/>
    </sheetView>
  </sheetViews>
  <sheetFormatPr defaultRowHeight="13.8" x14ac:dyDescent="0.25"/>
  <cols>
    <col min="1" max="1" width="8.88671875" style="5"/>
    <col min="2" max="2" width="9.109375" style="5" bestFit="1" customWidth="1"/>
    <col min="3" max="16384" width="8.88671875" style="5"/>
  </cols>
  <sheetData>
    <row r="2" spans="1:9" ht="18" x14ac:dyDescent="0.35">
      <c r="A2" s="1" t="s">
        <v>21</v>
      </c>
    </row>
    <row r="3" spans="1:9" ht="18" x14ac:dyDescent="0.35">
      <c r="A3" s="1"/>
    </row>
    <row r="4" spans="1:9" s="6" customFormat="1" x14ac:dyDescent="0.25">
      <c r="A4" s="6" t="s">
        <v>36</v>
      </c>
    </row>
    <row r="5" spans="1:9" s="6" customFormat="1" x14ac:dyDescent="0.25">
      <c r="A5" s="6" t="s">
        <v>0</v>
      </c>
    </row>
    <row r="6" spans="1:9" s="7" customFormat="1" ht="15.6" x14ac:dyDescent="0.3">
      <c r="A6" s="2" t="s">
        <v>1</v>
      </c>
    </row>
    <row r="7" spans="1:9" s="7" customFormat="1" ht="15.6" x14ac:dyDescent="0.3">
      <c r="A7" s="2" t="s">
        <v>2</v>
      </c>
    </row>
    <row r="8" spans="1:9" s="7" customFormat="1" ht="15.6" x14ac:dyDescent="0.3">
      <c r="A8" s="2" t="s">
        <v>3</v>
      </c>
    </row>
    <row r="9" spans="1:9" s="7" customFormat="1" ht="15.6" x14ac:dyDescent="0.3">
      <c r="A9" s="2" t="s">
        <v>4</v>
      </c>
    </row>
    <row r="10" spans="1:9" s="7" customFormat="1" ht="15.6" x14ac:dyDescent="0.3">
      <c r="A10" s="2" t="s">
        <v>5</v>
      </c>
    </row>
    <row r="11" spans="1:9" s="7" customFormat="1" ht="15.6" x14ac:dyDescent="0.3">
      <c r="A11" s="2" t="s">
        <v>6</v>
      </c>
    </row>
    <row r="12" spans="1:9" s="7" customFormat="1" ht="15.6" x14ac:dyDescent="0.3">
      <c r="A12" s="2" t="s">
        <v>33</v>
      </c>
    </row>
    <row r="13" spans="1:9" s="7" customFormat="1" ht="15.6" x14ac:dyDescent="0.3">
      <c r="A13" s="2" t="s">
        <v>7</v>
      </c>
    </row>
    <row r="15" spans="1:9" x14ac:dyDescent="0.25">
      <c r="D15" s="6"/>
    </row>
    <row r="16" spans="1:9" ht="17.399999999999999" x14ac:dyDescent="0.3">
      <c r="A16" s="4" t="s">
        <v>8</v>
      </c>
      <c r="I16" s="3" t="s">
        <v>22</v>
      </c>
    </row>
    <row r="17" spans="1:14" x14ac:dyDescent="0.25">
      <c r="A17" s="5" t="s">
        <v>9</v>
      </c>
      <c r="B17" s="8">
        <v>3000</v>
      </c>
      <c r="C17" s="5" t="s">
        <v>18</v>
      </c>
    </row>
    <row r="18" spans="1:14" x14ac:dyDescent="0.25">
      <c r="A18" s="5" t="s">
        <v>10</v>
      </c>
      <c r="B18" s="8">
        <v>100</v>
      </c>
      <c r="C18" s="5" t="s">
        <v>17</v>
      </c>
    </row>
    <row r="19" spans="1:14" x14ac:dyDescent="0.25">
      <c r="A19" s="5" t="s">
        <v>11</v>
      </c>
      <c r="B19" s="8">
        <v>0.12</v>
      </c>
    </row>
    <row r="20" spans="1:14" x14ac:dyDescent="0.25">
      <c r="A20" s="5" t="s">
        <v>14</v>
      </c>
      <c r="B20" s="8">
        <v>0.35</v>
      </c>
      <c r="E20" s="7"/>
    </row>
    <row r="21" spans="1:14" x14ac:dyDescent="0.25">
      <c r="A21" s="5" t="s">
        <v>12</v>
      </c>
      <c r="B21" s="8">
        <v>1.3</v>
      </c>
      <c r="C21" s="5" t="s">
        <v>19</v>
      </c>
    </row>
    <row r="22" spans="1:14" x14ac:dyDescent="0.25">
      <c r="A22" s="5" t="s">
        <v>13</v>
      </c>
      <c r="B22" s="8">
        <v>0.2</v>
      </c>
    </row>
    <row r="23" spans="1:14" x14ac:dyDescent="0.25">
      <c r="A23" s="5" t="s">
        <v>16</v>
      </c>
      <c r="B23" s="8">
        <v>3000</v>
      </c>
      <c r="C23" s="5" t="s">
        <v>20</v>
      </c>
    </row>
    <row r="24" spans="1:14" x14ac:dyDescent="0.25">
      <c r="A24" s="5" t="s">
        <v>15</v>
      </c>
      <c r="B24" s="9">
        <v>0.1</v>
      </c>
    </row>
    <row r="26" spans="1:14" ht="15.6" x14ac:dyDescent="0.3">
      <c r="A26" s="3" t="s">
        <v>25</v>
      </c>
    </row>
    <row r="28" spans="1:14" ht="15.6" x14ac:dyDescent="0.3">
      <c r="A28" s="10" t="s">
        <v>37</v>
      </c>
    </row>
    <row r="29" spans="1:14" ht="15.6" x14ac:dyDescent="0.3">
      <c r="A29" s="11" t="s">
        <v>26</v>
      </c>
      <c r="B29" s="12">
        <f>7758*B17*B18*B19*(1-B20)/B21/1000000</f>
        <v>139.64400000000001</v>
      </c>
      <c r="C29" s="13" t="s">
        <v>28</v>
      </c>
    </row>
    <row r="32" spans="1:14" ht="15.6" x14ac:dyDescent="0.3">
      <c r="A32" s="14" t="s">
        <v>38</v>
      </c>
      <c r="I32" s="3" t="s">
        <v>23</v>
      </c>
      <c r="N32" s="3" t="s">
        <v>24</v>
      </c>
    </row>
    <row r="33" spans="1:10" ht="15.6" x14ac:dyDescent="0.3">
      <c r="A33" s="11" t="s">
        <v>29</v>
      </c>
      <c r="B33" s="12">
        <f>B29*B22</f>
        <v>27.928800000000003</v>
      </c>
      <c r="C33" s="13" t="s">
        <v>28</v>
      </c>
    </row>
    <row r="36" spans="1:10" ht="15.6" x14ac:dyDescent="0.3">
      <c r="A36" s="5" t="s">
        <v>39</v>
      </c>
    </row>
    <row r="37" spans="1:10" ht="15.6" x14ac:dyDescent="0.3">
      <c r="A37" s="11" t="s">
        <v>30</v>
      </c>
      <c r="B37" s="15">
        <f>1-EXP(-B24)</f>
        <v>9.5162581964040482E-2</v>
      </c>
    </row>
    <row r="38" spans="1:10" x14ac:dyDescent="0.25">
      <c r="B38" s="16"/>
    </row>
    <row r="40" spans="1:10" ht="15.6" x14ac:dyDescent="0.3">
      <c r="A40" s="17" t="s">
        <v>40</v>
      </c>
    </row>
    <row r="42" spans="1:10" ht="15.6" x14ac:dyDescent="0.3">
      <c r="A42" s="5" t="s">
        <v>41</v>
      </c>
      <c r="I42" s="3"/>
      <c r="J42" s="3"/>
    </row>
    <row r="43" spans="1:10" ht="15.6" x14ac:dyDescent="0.3">
      <c r="A43" s="17" t="s">
        <v>27</v>
      </c>
      <c r="B43" s="17" t="s">
        <v>34</v>
      </c>
      <c r="C43" s="17" t="s">
        <v>35</v>
      </c>
    </row>
    <row r="44" spans="1:10" ht="15.6" x14ac:dyDescent="0.3">
      <c r="A44" s="18">
        <v>0</v>
      </c>
      <c r="B44" s="19">
        <f>B23</f>
        <v>3000</v>
      </c>
      <c r="C44" s="19">
        <v>0</v>
      </c>
    </row>
    <row r="45" spans="1:10" ht="15.6" x14ac:dyDescent="0.3">
      <c r="A45" s="18">
        <v>1</v>
      </c>
      <c r="B45" s="20">
        <f>$B$44*(1-$B$37)^A45</f>
        <v>2714.5122541078786</v>
      </c>
      <c r="C45" s="20">
        <f>(B45-$B$44)*365/(LN(1-$B$37))/1000</f>
        <v>1042.0302725062427</v>
      </c>
    </row>
    <row r="46" spans="1:10" ht="15.6" x14ac:dyDescent="0.3">
      <c r="A46" s="18">
        <v>2</v>
      </c>
      <c r="B46" s="20">
        <f t="shared" ref="B46:B54" si="0">$B$44*(1-$B$37)^A46</f>
        <v>2456.1922592339452</v>
      </c>
      <c r="C46" s="20">
        <f t="shared" ref="C46:C54" si="1">(B46-$B$44)*365/(LN(1-$B$37))/1000</f>
        <v>1984.8982537960992</v>
      </c>
    </row>
    <row r="47" spans="1:10" ht="15.6" x14ac:dyDescent="0.3">
      <c r="A47" s="18">
        <v>3</v>
      </c>
      <c r="B47" s="20">
        <f t="shared" si="0"/>
        <v>2222.4546620451529</v>
      </c>
      <c r="C47" s="20">
        <f t="shared" si="1"/>
        <v>2838.0404835351901</v>
      </c>
    </row>
    <row r="48" spans="1:10" ht="15.6" x14ac:dyDescent="0.3">
      <c r="A48" s="18">
        <v>4</v>
      </c>
      <c r="B48" s="20">
        <f t="shared" si="0"/>
        <v>2010.9601381069174</v>
      </c>
      <c r="C48" s="20">
        <f t="shared" si="1"/>
        <v>3609.9954959097495</v>
      </c>
    </row>
    <row r="49" spans="1:7" ht="15.6" x14ac:dyDescent="0.3">
      <c r="A49" s="18">
        <v>5</v>
      </c>
      <c r="B49" s="20">
        <f t="shared" si="0"/>
        <v>1819.5919791378997</v>
      </c>
      <c r="C49" s="20">
        <f t="shared" si="1"/>
        <v>4308.4892761466635</v>
      </c>
    </row>
    <row r="50" spans="1:7" ht="15.6" x14ac:dyDescent="0.3">
      <c r="A50" s="18">
        <v>6</v>
      </c>
      <c r="B50" s="20">
        <f t="shared" si="0"/>
        <v>1646.4349082820786</v>
      </c>
      <c r="C50" s="20">
        <f t="shared" si="1"/>
        <v>4940.5125847704103</v>
      </c>
    </row>
    <row r="51" spans="1:7" ht="15.6" x14ac:dyDescent="0.3">
      <c r="A51" s="18">
        <v>7</v>
      </c>
      <c r="B51" s="20">
        <f t="shared" si="0"/>
        <v>1489.7559113742277</v>
      </c>
      <c r="C51" s="20">
        <f t="shared" si="1"/>
        <v>5512.3909234840658</v>
      </c>
    </row>
    <row r="52" spans="1:7" ht="15.6" x14ac:dyDescent="0.3">
      <c r="A52" s="18">
        <v>8</v>
      </c>
      <c r="B52" s="20">
        <f t="shared" si="0"/>
        <v>1347.986892351664</v>
      </c>
      <c r="C52" s="20">
        <f t="shared" si="1"/>
        <v>6029.8478429164225</v>
      </c>
    </row>
    <row r="53" spans="1:7" ht="15.6" x14ac:dyDescent="0.3">
      <c r="A53" s="18">
        <v>9</v>
      </c>
      <c r="B53" s="20">
        <f t="shared" si="0"/>
        <v>1219.7089792217967</v>
      </c>
      <c r="C53" s="20">
        <f t="shared" si="1"/>
        <v>6498.0622258404383</v>
      </c>
    </row>
    <row r="54" spans="1:7" ht="15.6" x14ac:dyDescent="0.3">
      <c r="A54" s="18">
        <v>10</v>
      </c>
      <c r="B54" s="20">
        <f t="shared" si="0"/>
        <v>1103.6383235143262</v>
      </c>
      <c r="C54" s="20">
        <f t="shared" si="1"/>
        <v>6921.7201191727054</v>
      </c>
    </row>
    <row r="58" spans="1:7" s="17" customFormat="1" ht="15.6" x14ac:dyDescent="0.3">
      <c r="G58" s="17" t="s">
        <v>31</v>
      </c>
    </row>
    <row r="59" spans="1:7" ht="15.6" x14ac:dyDescent="0.3">
      <c r="G59" s="17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Daouda Lancine Junior Toure</dc:creator>
  <cp:lastModifiedBy>Daouda Lancine Junior Toure</cp:lastModifiedBy>
  <cp:lastPrinted>2023-01-04T18:36:46Z</cp:lastPrinted>
  <dcterms:created xsi:type="dcterms:W3CDTF">2023-01-04T15:22:38Z</dcterms:created>
  <dcterms:modified xsi:type="dcterms:W3CDTF">2023-01-04T18:38:07Z</dcterms:modified>
</cp:coreProperties>
</file>