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<sst xmlns="http://schemas.openxmlformats.org/spreadsheetml/2006/main" count="29" uniqueCount="29">
  <si>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墩身受压稳定性的检算（顺桥同）</t>
  </si>
  <si>
    <t>活载情况</t>
  </si>
  <si>
    <t>单孔轻载</t>
  </si>
  <si>
    <t>力及力矩</t>
  </si>
  <si>
    <t>N(kN)</t>
  </si>
  <si>
    <t>M(kN·m)</t>
  </si>
  <si>
    <t xml:space="preserve"> </t>
  </si>
  <si>
    <t>主力</t>
  </si>
  <si>
    <r>
      <rPr>
        <sz val="10.5"/>
        <color theme="1"/>
        <rFont val="SimSun"/>
        <charset val="134"/>
      </rPr>
      <t>桥跨恒载</t>
    </r>
    <r>
      <rPr>
        <sz val="10.5"/>
        <color theme="1"/>
        <rFont val="宋体"/>
        <charset val="134"/>
        <scheme val="minor"/>
      </rPr>
      <t>N1</t>
    </r>
  </si>
  <si>
    <r>
      <rPr>
        <sz val="10.5"/>
        <color theme="1"/>
        <rFont val="SimSun"/>
        <charset val="134"/>
      </rPr>
      <t>活载压力</t>
    </r>
    <r>
      <rPr>
        <sz val="10.5"/>
        <color theme="1"/>
        <rFont val="宋体"/>
        <charset val="134"/>
        <scheme val="minor"/>
      </rPr>
      <t>R</t>
    </r>
  </si>
  <si>
    <r>
      <rPr>
        <sz val="10.5"/>
        <color theme="1"/>
        <rFont val="SimSun"/>
        <charset val="134"/>
      </rPr>
      <t>墩顶合力</t>
    </r>
    <r>
      <rPr>
        <sz val="10.5"/>
        <color theme="1"/>
        <rFont val="SimSun"/>
        <charset val="134"/>
      </rPr>
      <t>（N顶</t>
    </r>
    <r>
      <rPr>
        <sz val="10.5"/>
        <color theme="1"/>
        <rFont val="SimSun"/>
        <charset val="134"/>
      </rPr>
      <t>M顶）</t>
    </r>
  </si>
  <si>
    <t>墩顶初始偏心距eo(m)</t>
  </si>
  <si>
    <r>
      <rPr>
        <sz val="10.5"/>
        <color theme="1"/>
        <rFont val="SimSun"/>
        <charset val="134"/>
      </rPr>
      <t>墩顶面积</t>
    </r>
    <r>
      <rPr>
        <sz val="10.5"/>
        <color theme="1"/>
        <rFont val="SimSun"/>
        <charset val="134"/>
      </rPr>
      <t>A1(㎡)</t>
    </r>
  </si>
  <si>
    <t>π×0.752＋1.5×2.7＝5.82（近似按墩身顶采用）</t>
  </si>
  <si>
    <r>
      <rPr>
        <sz val="10.5"/>
        <color theme="1"/>
        <rFont val="SimSun"/>
        <charset val="134"/>
      </rPr>
      <t>墩顶截面惯性矩</t>
    </r>
    <r>
      <rPr>
        <sz val="10.5"/>
        <color theme="1"/>
        <rFont val="SimSun"/>
        <charset val="134"/>
      </rPr>
      <t>I0(m4)</t>
    </r>
  </si>
  <si>
    <r>
      <rPr>
        <sz val="20"/>
        <color theme="1"/>
        <rFont val="宋体"/>
        <charset val="134"/>
        <scheme val="minor"/>
      </rPr>
      <t>5/4×1.54+1/12×2.7×1.5</t>
    </r>
    <r>
      <rPr>
        <sz val="20"/>
        <color theme="1"/>
        <rFont val="微软雅黑"/>
        <charset val="134"/>
      </rPr>
      <t>³</t>
    </r>
    <r>
      <rPr>
        <sz val="20"/>
        <color theme="1"/>
        <rFont val="宋体"/>
        <charset val="134"/>
        <scheme val="minor"/>
      </rPr>
      <t>=1.01</t>
    </r>
  </si>
  <si>
    <r>
      <rPr>
        <sz val="10.5"/>
        <color theme="1"/>
        <rFont val="SimSun"/>
        <charset val="134"/>
      </rPr>
      <t>墩底面积</t>
    </r>
    <r>
      <rPr>
        <sz val="10.5"/>
        <color theme="1"/>
        <rFont val="SimSun"/>
        <charset val="134"/>
      </rPr>
      <t>A2(㎡)</t>
    </r>
  </si>
  <si>
    <t>π×0.952+1.9×2.7=7.97</t>
  </si>
  <si>
    <r>
      <rPr>
        <sz val="10.5"/>
        <color theme="1"/>
        <rFont val="SimSun"/>
        <charset val="134"/>
      </rPr>
      <t>墩底截面惯性矩</t>
    </r>
    <r>
      <rPr>
        <sz val="10.5"/>
        <color theme="1"/>
        <rFont val="SimSun"/>
        <charset val="134"/>
      </rPr>
      <t>Id(m4)</t>
    </r>
  </si>
  <si>
    <r>
      <rPr>
        <sz val="20"/>
        <color theme="1"/>
        <rFont val="宋体"/>
        <charset val="134"/>
        <scheme val="minor"/>
      </rPr>
      <t>π/64×1.9</t>
    </r>
    <r>
      <rPr>
        <sz val="20"/>
        <color theme="1"/>
        <rFont val="微软雅黑"/>
        <charset val="134"/>
      </rPr>
      <t>⁴</t>
    </r>
    <r>
      <rPr>
        <sz val="20"/>
        <color theme="1"/>
        <rFont val="宋体"/>
        <charset val="134"/>
        <scheme val="minor"/>
      </rPr>
      <t>+1/12×2.7×1.93=2.18</t>
    </r>
  </si>
  <si>
    <r>
      <rPr>
        <sz val="10.5"/>
        <color theme="1"/>
        <rFont val="宋体"/>
        <charset val="134"/>
        <scheme val="minor"/>
      </rPr>
      <t>m（</t>
    </r>
    <r>
      <rPr>
        <sz val="10.5"/>
        <color theme="1"/>
        <rFont val="SimSun"/>
        <charset val="134"/>
      </rPr>
      <t>按</t>
    </r>
    <r>
      <rPr>
        <sz val="10.5"/>
        <color theme="1"/>
        <rFont val="宋体"/>
        <charset val="134"/>
        <scheme val="minor"/>
      </rPr>
      <t>Io/Id</t>
    </r>
    <r>
      <rPr>
        <sz val="10.5"/>
        <color theme="1"/>
        <rFont val="SimSun"/>
        <charset val="134"/>
      </rPr>
      <t>查表</t>
    </r>
    <r>
      <rPr>
        <sz val="10.5"/>
        <color theme="1"/>
        <rFont val="宋体"/>
        <charset val="134"/>
        <scheme val="minor"/>
      </rPr>
      <t>2-7）</t>
    </r>
  </si>
  <si>
    <r>
      <rPr>
        <sz val="16"/>
        <color theme="1"/>
        <rFont val="宋体"/>
        <charset val="134"/>
        <scheme val="minor"/>
      </rPr>
      <t>Io/Id=1.01/2.18=0463</t>
    </r>
    <r>
      <rPr>
        <sz val="20"/>
        <color theme="1"/>
        <rFont val="宋体"/>
        <charset val="134"/>
        <scheme val="minor"/>
      </rPr>
      <t xml:space="preserve"> </t>
    </r>
    <r>
      <rPr>
        <sz val="16"/>
        <color theme="1"/>
        <rFont val="SimSun"/>
        <charset val="134"/>
      </rPr>
      <t>查表</t>
    </r>
    <r>
      <rPr>
        <sz val="16"/>
        <color theme="1"/>
        <rFont val="宋体"/>
        <charset val="134"/>
        <scheme val="minor"/>
      </rPr>
      <t>2</t>
    </r>
    <r>
      <rPr>
        <sz val="16"/>
        <color theme="1"/>
        <rFont val="SimSun"/>
        <charset val="134"/>
      </rPr>
      <t>-</t>
    </r>
    <r>
      <rPr>
        <sz val="16"/>
        <color theme="1"/>
        <rFont val="宋体"/>
        <charset val="134"/>
        <scheme val="minor"/>
      </rPr>
      <t>7</t>
    </r>
    <r>
      <rPr>
        <sz val="16"/>
        <color theme="1"/>
        <rFont val="SimSun"/>
        <charset val="134"/>
      </rPr>
      <t>得</t>
    </r>
    <r>
      <rPr>
        <sz val="16"/>
        <color theme="1"/>
        <rFont val="宋体"/>
        <charset val="134"/>
        <scheme val="minor"/>
      </rPr>
      <t>m=1.87+ 0.13×0.063=1.95</t>
    </r>
  </si>
  <si>
    <r>
      <rPr>
        <sz val="10.5"/>
        <color theme="1"/>
        <rFont val="SimSun"/>
        <charset val="134"/>
      </rPr>
      <t>墩身平均面积</t>
    </r>
    <r>
      <rPr>
        <sz val="10.5"/>
        <color theme="1"/>
        <rFont val="SimSun"/>
        <charset val="134"/>
      </rPr>
      <t>A0(㎡)</t>
    </r>
  </si>
  <si>
    <t>A0≈(A1+Az)/2=(5.82+7.97)/2=6.90</t>
  </si>
  <si>
    <r>
      <rPr>
        <sz val="10.5"/>
        <color theme="1"/>
        <rFont val="SimSun"/>
        <charset val="134"/>
      </rPr>
      <t>计算长度</t>
    </r>
    <r>
      <rPr>
        <sz val="10.5"/>
        <color theme="1"/>
        <rFont val="SimSun"/>
        <charset val="134"/>
      </rPr>
      <t>lo(m)</t>
    </r>
  </si>
  <si>
    <t>2×(0.6+8)=17.2</t>
  </si>
  <si>
    <t>E(kPa)</t>
  </si>
  <si>
    <r>
      <rPr>
        <sz val="20"/>
        <color theme="1"/>
        <rFont val="宋体"/>
        <charset val="134"/>
        <scheme val="minor"/>
      </rPr>
      <t>24×10</t>
    </r>
    <r>
      <rPr>
        <sz val="20"/>
        <color theme="1"/>
        <rFont val="Times New Roman"/>
        <charset val="134"/>
      </rPr>
      <t>⁶</t>
    </r>
  </si>
  <si>
    <r>
      <rPr>
        <sz val="20"/>
        <color theme="1"/>
        <rFont val="宋体"/>
        <charset val="134"/>
        <scheme val="minor"/>
      </rPr>
      <t>1.379×10</t>
    </r>
    <r>
      <rPr>
        <sz val="20"/>
        <color theme="1"/>
        <rFont val="Times New Roman"/>
        <charset val="134"/>
      </rPr>
      <t>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</si>
</sst>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9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SimSun"/>
      <charset val="134"/>
    </font>
    <font>
      <sz val="12"/>
      <color theme="1"/>
      <name val="SimSun"/>
      <charset val="134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color theme="1"/>
      <name val="Times New Roman"/>
      <charset val="134"/>
    </font>
    <font>
      <sz val="20"/>
      <color theme="1"/>
      <name val="微软雅黑"/>
      <charset val="134"/>
    </font>
    <font>
      <sz val="16"/>
      <color theme="1"/>
      <name val="SimSu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6" applyNumberFormat="0" applyAlignment="0" applyProtection="0">
      <alignment vertical="center"/>
    </xf>
    <xf numFmtId="0" fontId="16" fillId="4" borderId="17" applyNumberFormat="0" applyAlignment="0" applyProtection="0">
      <alignment vertical="center"/>
    </xf>
    <xf numFmtId="0" fontId="17" fillId="4" borderId="16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wmf"/><Relationship Id="rId8" Type="http://schemas.openxmlformats.org/officeDocument/2006/relationships/image" Target="../media/image10.wmf"/><Relationship Id="rId7" Type="http://schemas.openxmlformats.org/officeDocument/2006/relationships/image" Target="../media/image9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1" Type="http://schemas.openxmlformats.org/officeDocument/2006/relationships/image" Target="../media/image13.wmf"/><Relationship Id="rId10" Type="http://schemas.openxmlformats.org/officeDocument/2006/relationships/image" Target="../media/image12.wmf"/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450215</xdr:colOff>
          <xdr:row>2</xdr:row>
          <xdr:rowOff>79375</xdr:rowOff>
        </xdr:from>
        <xdr:to>
          <xdr:col>4</xdr:col>
          <xdr:colOff>493395</xdr:colOff>
          <xdr:row>4</xdr:row>
          <xdr:rowOff>170815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450215" y="445135"/>
              <a:ext cx="4686300" cy="4572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</xdr:row>
          <xdr:rowOff>2540</xdr:rowOff>
        </xdr:from>
        <xdr:to>
          <xdr:col>2</xdr:col>
          <xdr:colOff>867410</xdr:colOff>
          <xdr:row>2</xdr:row>
          <xdr:rowOff>48260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457200" y="185420"/>
              <a:ext cx="222250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6350</xdr:colOff>
          <xdr:row>2</xdr:row>
          <xdr:rowOff>5080</xdr:rowOff>
        </xdr:from>
        <xdr:to>
          <xdr:col>7</xdr:col>
          <xdr:colOff>692785</xdr:colOff>
          <xdr:row>3</xdr:row>
          <xdr:rowOff>38100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5295900" y="370840"/>
              <a:ext cx="2273300" cy="2159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27305</xdr:colOff>
          <xdr:row>20</xdr:row>
          <xdr:rowOff>8890</xdr:rowOff>
        </xdr:from>
        <xdr:to>
          <xdr:col>2</xdr:col>
          <xdr:colOff>1270</xdr:colOff>
          <xdr:row>22</xdr:row>
          <xdr:rowOff>178435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7305" y="7124065"/>
              <a:ext cx="1786255" cy="5353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80645</xdr:colOff>
          <xdr:row>23</xdr:row>
          <xdr:rowOff>33655</xdr:rowOff>
        </xdr:from>
        <xdr:to>
          <xdr:col>1</xdr:col>
          <xdr:colOff>1271905</xdr:colOff>
          <xdr:row>25</xdr:row>
          <xdr:rowOff>167640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0645" y="7697470"/>
              <a:ext cx="1651635" cy="4997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113030</xdr:colOff>
          <xdr:row>26</xdr:row>
          <xdr:rowOff>38100</xdr:rowOff>
        </xdr:from>
        <xdr:to>
          <xdr:col>1</xdr:col>
          <xdr:colOff>455930</xdr:colOff>
          <xdr:row>26</xdr:row>
          <xdr:rowOff>177800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573405" y="8250555"/>
              <a:ext cx="342900" cy="139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</xdr:colOff>
          <xdr:row>27</xdr:row>
          <xdr:rowOff>36195</xdr:rowOff>
        </xdr:from>
        <xdr:to>
          <xdr:col>1</xdr:col>
          <xdr:colOff>1327150</xdr:colOff>
          <xdr:row>29</xdr:row>
          <xdr:rowOff>163830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35" y="8576310"/>
              <a:ext cx="1786890" cy="49339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167005</xdr:colOff>
          <xdr:row>30</xdr:row>
          <xdr:rowOff>75565</xdr:rowOff>
        </xdr:from>
        <xdr:to>
          <xdr:col>1</xdr:col>
          <xdr:colOff>1082675</xdr:colOff>
          <xdr:row>31</xdr:row>
          <xdr:rowOff>133985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67005" y="9164320"/>
              <a:ext cx="1376045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174625</xdr:colOff>
          <xdr:row>32</xdr:row>
          <xdr:rowOff>61595</xdr:rowOff>
        </xdr:from>
        <xdr:to>
          <xdr:col>1</xdr:col>
          <xdr:colOff>1229360</xdr:colOff>
          <xdr:row>34</xdr:row>
          <xdr:rowOff>154940</xdr:rowOff>
        </xdr:to>
        <xdr:sp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74625" y="9516110"/>
              <a:ext cx="1515110" cy="45910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172720</xdr:colOff>
          <xdr:row>35</xdr:row>
          <xdr:rowOff>94615</xdr:rowOff>
        </xdr:from>
        <xdr:to>
          <xdr:col>1</xdr:col>
          <xdr:colOff>1032510</xdr:colOff>
          <xdr:row>36</xdr:row>
          <xdr:rowOff>153035</xdr:rowOff>
        </xdr:to>
        <xdr:sp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72720" y="10097770"/>
              <a:ext cx="1320165" cy="2413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218440</xdr:colOff>
          <xdr:row>37</xdr:row>
          <xdr:rowOff>37465</xdr:rowOff>
        </xdr:from>
        <xdr:to>
          <xdr:col>1</xdr:col>
          <xdr:colOff>1001395</xdr:colOff>
          <xdr:row>38</xdr:row>
          <xdr:rowOff>127635</xdr:rowOff>
        </xdr:to>
        <xdr:sp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218440" y="10406380"/>
              <a:ext cx="1243330" cy="27305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8</xdr:col>
      <xdr:colOff>442595</xdr:colOff>
      <xdr:row>0</xdr:row>
      <xdr:rowOff>0</xdr:rowOff>
    </xdr:from>
    <xdr:to>
      <xdr:col>18</xdr:col>
      <xdr:colOff>247015</xdr:colOff>
      <xdr:row>14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8999855" y="-749935"/>
          <a:ext cx="4476750" cy="5976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572770</xdr:colOff>
      <xdr:row>13</xdr:row>
      <xdr:rowOff>237490</xdr:rowOff>
    </xdr:from>
    <xdr:to>
      <xdr:col>17</xdr:col>
      <xdr:colOff>257175</xdr:colOff>
      <xdr:row>41</xdr:row>
      <xdr:rowOff>1270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80095" y="4114165"/>
          <a:ext cx="5239385" cy="6987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5.w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4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24" Type="http://schemas.openxmlformats.org/officeDocument/2006/relationships/image" Target="../media/image13.wmf"/><Relationship Id="rId23" Type="http://schemas.openxmlformats.org/officeDocument/2006/relationships/oleObject" Target="../embeddings/oleObject11.bin"/><Relationship Id="rId22" Type="http://schemas.openxmlformats.org/officeDocument/2006/relationships/image" Target="../media/image12.wmf"/><Relationship Id="rId21" Type="http://schemas.openxmlformats.org/officeDocument/2006/relationships/oleObject" Target="../embeddings/oleObject10.bin"/><Relationship Id="rId20" Type="http://schemas.openxmlformats.org/officeDocument/2006/relationships/image" Target="../media/image11.wmf"/><Relationship Id="rId2" Type="http://schemas.openxmlformats.org/officeDocument/2006/relationships/vmlDrawing" Target="../drawings/vmlDrawing1.vml"/><Relationship Id="rId19" Type="http://schemas.openxmlformats.org/officeDocument/2006/relationships/oleObject" Target="../embeddings/oleObject9.bin"/><Relationship Id="rId18" Type="http://schemas.openxmlformats.org/officeDocument/2006/relationships/image" Target="../media/image10.wmf"/><Relationship Id="rId17" Type="http://schemas.openxmlformats.org/officeDocument/2006/relationships/oleObject" Target="../embeddings/oleObject8.bin"/><Relationship Id="rId16" Type="http://schemas.openxmlformats.org/officeDocument/2006/relationships/image" Target="../media/image9.wmf"/><Relationship Id="rId15" Type="http://schemas.openxmlformats.org/officeDocument/2006/relationships/oleObject" Target="../embeddings/oleObject7.bin"/><Relationship Id="rId14" Type="http://schemas.openxmlformats.org/officeDocument/2006/relationships/image" Target="../media/image8.w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7.w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6.w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zoomScale="70" zoomScaleNormal="70" topLeftCell="B9" workbookViewId="0">
      <selection activeCell="V25" sqref="V25"/>
    </sheetView>
  </sheetViews>
  <sheetFormatPr defaultColWidth="9" defaultRowHeight="14.4"/>
  <cols>
    <col min="1" max="1" width="6.71296296296296" customWidth="1"/>
    <col min="2" max="2" width="19.712962962963" customWidth="1"/>
    <col min="3" max="3" width="20.1388888888889" customWidth="1"/>
    <col min="4" max="4" width="21.1388888888889" customWidth="1"/>
    <col min="5" max="5" width="9.42592592592593" customWidth="1"/>
    <col min="6" max="6" width="12.8518518518519" customWidth="1"/>
    <col min="7" max="7" width="10.287037037037" customWidth="1"/>
    <col min="8" max="8" width="13.5740740740741" customWidth="1"/>
  </cols>
  <sheetData>
    <row r="1" spans="2:3">
      <c r="B1" s="1"/>
      <c r="C1" s="1"/>
    </row>
    <row r="6" ht="21" customHeight="1" spans="1:8">
      <c r="A6" s="2" t="s">
        <v>0</v>
      </c>
      <c r="B6" s="3"/>
      <c r="C6" s="3"/>
      <c r="D6" s="3"/>
      <c r="E6" s="3"/>
      <c r="F6" s="3"/>
      <c r="G6" s="3"/>
      <c r="H6" s="3"/>
    </row>
    <row r="7" ht="27.75" customHeight="1" spans="1:8">
      <c r="A7" s="4" t="s">
        <v>1</v>
      </c>
      <c r="B7" s="4"/>
      <c r="C7" s="5" t="s">
        <v>2</v>
      </c>
      <c r="D7" s="6"/>
      <c r="E7" s="6"/>
      <c r="F7" s="6"/>
      <c r="G7" s="6"/>
      <c r="H7" s="7"/>
    </row>
    <row r="8" ht="30.75" customHeight="1" spans="1:11">
      <c r="A8" s="4" t="s">
        <v>3</v>
      </c>
      <c r="B8" s="4"/>
      <c r="C8" s="8" t="s">
        <v>4</v>
      </c>
      <c r="D8" s="9"/>
      <c r="E8" s="8" t="s">
        <v>5</v>
      </c>
      <c r="F8" s="10"/>
      <c r="G8" s="10"/>
      <c r="H8" s="9"/>
      <c r="K8" t="s">
        <v>6</v>
      </c>
    </row>
    <row r="9" ht="27.75" customHeight="1" spans="1:8">
      <c r="A9" s="4" t="s">
        <v>7</v>
      </c>
      <c r="B9" s="11" t="s">
        <v>8</v>
      </c>
      <c r="C9" s="8">
        <v>1077.08</v>
      </c>
      <c r="D9" s="9"/>
      <c r="E9" s="8"/>
      <c r="F9" s="10"/>
      <c r="G9" s="10"/>
      <c r="H9" s="9"/>
    </row>
    <row r="10" ht="27.75" customHeight="1" spans="1:8">
      <c r="A10" s="4"/>
      <c r="B10" s="11" t="s">
        <v>9</v>
      </c>
      <c r="C10" s="8">
        <v>759.76</v>
      </c>
      <c r="D10" s="9"/>
      <c r="E10" s="8">
        <v>212.73</v>
      </c>
      <c r="F10" s="10"/>
      <c r="G10" s="10"/>
      <c r="H10" s="9"/>
    </row>
    <row r="11" ht="27.75" customHeight="1" spans="1:8">
      <c r="A11" s="12" t="s">
        <v>10</v>
      </c>
      <c r="B11" s="13"/>
      <c r="C11" s="8">
        <f>C9+C10</f>
        <v>1836.84</v>
      </c>
      <c r="D11" s="9"/>
      <c r="E11" s="8">
        <v>212.73</v>
      </c>
      <c r="F11" s="10"/>
      <c r="G11" s="10"/>
      <c r="H11" s="9"/>
    </row>
    <row r="12" ht="42.75" customHeight="1" spans="1:8">
      <c r="A12" s="12" t="s">
        <v>11</v>
      </c>
      <c r="B12" s="13"/>
      <c r="C12" s="14">
        <f>E11/C11</f>
        <v>0.115813026719801</v>
      </c>
      <c r="D12" s="15"/>
      <c r="E12" s="15"/>
      <c r="F12" s="15"/>
      <c r="G12" s="15"/>
      <c r="H12" s="16"/>
    </row>
    <row r="13" ht="27.75" customHeight="1" spans="1:8">
      <c r="A13" s="11" t="s">
        <v>12</v>
      </c>
      <c r="B13" s="11"/>
      <c r="C13" s="17" t="s">
        <v>13</v>
      </c>
      <c r="D13" s="18"/>
      <c r="E13" s="18"/>
      <c r="F13" s="18"/>
      <c r="G13" s="18"/>
      <c r="H13" s="19"/>
    </row>
    <row r="14" ht="42" customHeight="1" spans="1:8">
      <c r="A14" s="11" t="s">
        <v>14</v>
      </c>
      <c r="B14" s="11"/>
      <c r="C14" s="17" t="s">
        <v>15</v>
      </c>
      <c r="D14" s="18"/>
      <c r="E14" s="18"/>
      <c r="F14" s="18"/>
      <c r="G14" s="18"/>
      <c r="H14" s="19"/>
    </row>
    <row r="15" ht="28.5" customHeight="1" spans="1:8">
      <c r="A15" s="11" t="s">
        <v>16</v>
      </c>
      <c r="B15" s="11"/>
      <c r="C15" s="17" t="s">
        <v>17</v>
      </c>
      <c r="D15" s="18"/>
      <c r="E15" s="18"/>
      <c r="F15" s="18"/>
      <c r="G15" s="18"/>
      <c r="H15" s="19"/>
    </row>
    <row r="16" ht="42.75" customHeight="1" spans="1:8">
      <c r="A16" s="11" t="s">
        <v>18</v>
      </c>
      <c r="B16" s="11"/>
      <c r="C16" s="17" t="s">
        <v>19</v>
      </c>
      <c r="D16" s="18"/>
      <c r="E16" s="18"/>
      <c r="F16" s="18"/>
      <c r="G16" s="18"/>
      <c r="H16" s="19"/>
    </row>
    <row r="17" ht="42.75" customHeight="1" spans="1:8">
      <c r="A17" s="11" t="s">
        <v>20</v>
      </c>
      <c r="B17" s="11"/>
      <c r="C17" s="20" t="s">
        <v>21</v>
      </c>
      <c r="D17" s="18"/>
      <c r="E17" s="18"/>
      <c r="F17" s="18"/>
      <c r="G17" s="18"/>
      <c r="H17" s="19"/>
    </row>
    <row r="18" ht="43.5" customHeight="1" spans="1:8">
      <c r="A18" s="11" t="s">
        <v>22</v>
      </c>
      <c r="B18" s="11"/>
      <c r="C18" s="17" t="s">
        <v>23</v>
      </c>
      <c r="D18" s="18"/>
      <c r="E18" s="18"/>
      <c r="F18" s="18"/>
      <c r="G18" s="18"/>
      <c r="H18" s="19"/>
    </row>
    <row r="19" ht="27.75" customHeight="1" spans="1:8">
      <c r="A19" s="11" t="s">
        <v>24</v>
      </c>
      <c r="B19" s="11"/>
      <c r="C19" s="17" t="s">
        <v>25</v>
      </c>
      <c r="D19" s="18"/>
      <c r="E19" s="18"/>
      <c r="F19" s="18"/>
      <c r="G19" s="18"/>
      <c r="H19" s="19"/>
    </row>
    <row r="20" ht="27.75" customHeight="1" spans="1:8">
      <c r="A20" s="21" t="s">
        <v>26</v>
      </c>
      <c r="B20" s="21"/>
      <c r="C20" s="17" t="s">
        <v>27</v>
      </c>
      <c r="D20" s="18"/>
      <c r="E20" s="18"/>
      <c r="F20" s="18"/>
      <c r="G20" s="18"/>
      <c r="H20" s="19"/>
    </row>
    <row r="21" spans="1:8">
      <c r="A21" s="22"/>
      <c r="B21" s="22"/>
      <c r="C21" s="17">
        <v>0.53</v>
      </c>
      <c r="D21" s="18"/>
      <c r="E21" s="18"/>
      <c r="F21" s="18"/>
      <c r="G21" s="18"/>
      <c r="H21" s="19"/>
    </row>
    <row r="22" spans="1:8">
      <c r="A22" s="22"/>
      <c r="B22" s="22"/>
      <c r="C22" s="23"/>
      <c r="D22" s="24"/>
      <c r="E22" s="24"/>
      <c r="F22" s="24"/>
      <c r="G22" s="24"/>
      <c r="H22" s="25"/>
    </row>
    <row r="23" spans="1:8">
      <c r="A23" s="22"/>
      <c r="B23" s="22"/>
      <c r="C23" s="23"/>
      <c r="D23" s="24"/>
      <c r="E23" s="24"/>
      <c r="F23" s="24"/>
      <c r="G23" s="24"/>
      <c r="H23" s="25"/>
    </row>
    <row r="24" spans="1:8">
      <c r="A24" s="22"/>
      <c r="B24" s="22"/>
      <c r="C24" s="17" t="s">
        <v>28</v>
      </c>
      <c r="D24" s="18"/>
      <c r="E24" s="18"/>
      <c r="F24" s="18"/>
      <c r="G24" s="18"/>
      <c r="H24" s="19"/>
    </row>
    <row r="25" spans="1:8">
      <c r="A25" s="22"/>
      <c r="B25" s="22"/>
      <c r="C25" s="23"/>
      <c r="D25" s="24"/>
      <c r="E25" s="24"/>
      <c r="F25" s="24"/>
      <c r="G25" s="24"/>
      <c r="H25" s="25"/>
    </row>
    <row r="26" spans="1:8">
      <c r="A26" s="22"/>
      <c r="B26" s="22"/>
      <c r="C26" s="23"/>
      <c r="D26" s="24"/>
      <c r="E26" s="24"/>
      <c r="F26" s="24"/>
      <c r="G26" s="24"/>
      <c r="H26" s="25"/>
    </row>
    <row r="27" ht="25.8" spans="1:8">
      <c r="A27" s="22"/>
      <c r="B27" s="22"/>
      <c r="C27" s="17">
        <v>730870</v>
      </c>
      <c r="D27" s="18"/>
      <c r="E27" s="18"/>
      <c r="F27" s="18"/>
      <c r="G27" s="18"/>
      <c r="H27" s="19"/>
    </row>
    <row r="28" spans="1:8">
      <c r="A28" s="22"/>
      <c r="B28" s="22"/>
      <c r="C28" s="17">
        <v>71859</v>
      </c>
      <c r="D28" s="18"/>
      <c r="E28" s="18"/>
      <c r="F28" s="18"/>
      <c r="G28" s="18"/>
      <c r="H28" s="19"/>
    </row>
    <row r="29" spans="1:8">
      <c r="A29" s="22"/>
      <c r="B29" s="22"/>
      <c r="C29" s="23"/>
      <c r="D29" s="24"/>
      <c r="E29" s="24"/>
      <c r="F29" s="24"/>
      <c r="G29" s="24"/>
      <c r="H29" s="25"/>
    </row>
    <row r="30" spans="1:8">
      <c r="A30" s="22"/>
      <c r="B30" s="22"/>
      <c r="C30" s="26"/>
      <c r="D30" s="27"/>
      <c r="E30" s="27"/>
      <c r="F30" s="27"/>
      <c r="G30" s="27"/>
      <c r="H30" s="28"/>
    </row>
    <row r="31" spans="1:8">
      <c r="A31" s="22"/>
      <c r="B31" s="22"/>
      <c r="C31" s="29">
        <f>C11*2</f>
        <v>3673.68</v>
      </c>
      <c r="D31" s="29"/>
      <c r="E31" s="29"/>
      <c r="F31" s="29"/>
      <c r="G31" s="29"/>
      <c r="H31" s="29"/>
    </row>
    <row r="32" spans="1:8">
      <c r="A32" s="22"/>
      <c r="B32" s="22"/>
      <c r="C32" s="29"/>
      <c r="D32" s="29"/>
      <c r="E32" s="29"/>
      <c r="F32" s="29"/>
      <c r="G32" s="29"/>
      <c r="H32" s="29"/>
    </row>
    <row r="33" spans="1:8">
      <c r="A33" s="22"/>
      <c r="B33" s="22"/>
      <c r="C33" s="17">
        <v>1.05</v>
      </c>
      <c r="D33" s="18"/>
      <c r="E33" s="18"/>
      <c r="F33" s="18"/>
      <c r="G33" s="18"/>
      <c r="H33" s="19"/>
    </row>
    <row r="34" spans="1:8">
      <c r="A34" s="22"/>
      <c r="B34" s="22"/>
      <c r="C34" s="23"/>
      <c r="D34" s="24"/>
      <c r="E34" s="24"/>
      <c r="F34" s="24"/>
      <c r="G34" s="24"/>
      <c r="H34" s="25"/>
    </row>
    <row r="35" spans="1:8">
      <c r="A35" s="22"/>
      <c r="B35" s="22"/>
      <c r="C35" s="26"/>
      <c r="D35" s="27"/>
      <c r="E35" s="27"/>
      <c r="F35" s="27"/>
      <c r="G35" s="27"/>
      <c r="H35" s="28"/>
    </row>
    <row r="36" spans="1:8">
      <c r="A36" s="22"/>
      <c r="B36" s="22"/>
      <c r="C36" s="29">
        <f>1.6*C11</f>
        <v>2938.944</v>
      </c>
      <c r="D36" s="29"/>
      <c r="E36" s="29"/>
      <c r="F36" s="29"/>
      <c r="G36" s="29"/>
      <c r="H36" s="29"/>
    </row>
    <row r="37" spans="1:8">
      <c r="A37" s="22"/>
      <c r="B37" s="22"/>
      <c r="C37" s="29"/>
      <c r="D37" s="29"/>
      <c r="E37" s="29"/>
      <c r="F37" s="29"/>
      <c r="G37" s="29"/>
      <c r="H37" s="29"/>
    </row>
    <row r="38" spans="1:8">
      <c r="A38" s="22"/>
      <c r="B38" s="22"/>
      <c r="C38" s="29">
        <v>1.04</v>
      </c>
      <c r="D38" s="29"/>
      <c r="E38" s="29"/>
      <c r="F38" s="29"/>
      <c r="G38" s="29"/>
      <c r="H38" s="29"/>
    </row>
    <row r="39" spans="1:8">
      <c r="A39" s="22"/>
      <c r="B39" s="22"/>
      <c r="C39" s="29"/>
      <c r="D39" s="29"/>
      <c r="E39" s="29"/>
      <c r="F39" s="29"/>
      <c r="G39" s="29"/>
      <c r="H39" s="29"/>
    </row>
  </sheetData>
  <mergeCells count="49">
    <mergeCell ref="B1:C1"/>
    <mergeCell ref="A6:H6"/>
    <mergeCell ref="A7:B7"/>
    <mergeCell ref="C7:H7"/>
    <mergeCell ref="A8:B8"/>
    <mergeCell ref="C8:D8"/>
    <mergeCell ref="E8:H8"/>
    <mergeCell ref="C9:D9"/>
    <mergeCell ref="E9:H9"/>
    <mergeCell ref="C10:D10"/>
    <mergeCell ref="E10:H10"/>
    <mergeCell ref="A11:B11"/>
    <mergeCell ref="C11:D11"/>
    <mergeCell ref="E11:H11"/>
    <mergeCell ref="A12:B12"/>
    <mergeCell ref="C12:H12"/>
    <mergeCell ref="A13:B13"/>
    <mergeCell ref="C13:H13"/>
    <mergeCell ref="A14:B14"/>
    <mergeCell ref="C14:H14"/>
    <mergeCell ref="A15:B15"/>
    <mergeCell ref="C15:H15"/>
    <mergeCell ref="A16:B16"/>
    <mergeCell ref="C16:H16"/>
    <mergeCell ref="A17:B17"/>
    <mergeCell ref="C17:H17"/>
    <mergeCell ref="A18:B18"/>
    <mergeCell ref="C18:H18"/>
    <mergeCell ref="A19:B19"/>
    <mergeCell ref="C19:H19"/>
    <mergeCell ref="A20:B20"/>
    <mergeCell ref="C20:H20"/>
    <mergeCell ref="A27:B27"/>
    <mergeCell ref="C27:H27"/>
    <mergeCell ref="A9:A10"/>
    <mergeCell ref="A21:B23"/>
    <mergeCell ref="A24:B26"/>
    <mergeCell ref="A28:B30"/>
    <mergeCell ref="A31:B32"/>
    <mergeCell ref="A33:B35"/>
    <mergeCell ref="A36:B37"/>
    <mergeCell ref="A38:B39"/>
    <mergeCell ref="C38:H39"/>
    <mergeCell ref="C36:H37"/>
    <mergeCell ref="C33:H35"/>
    <mergeCell ref="C31:H32"/>
    <mergeCell ref="C28:H30"/>
    <mergeCell ref="C24:H26"/>
    <mergeCell ref="C21:H23"/>
  </mergeCells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025" progId="Equation.KSEE3" r:id="rId3">
          <objectPr defaultSize="0" r:id="rId4">
            <anchor moveWithCells="1">
              <from>
                <xdr:col>0</xdr:col>
                <xdr:colOff>450215</xdr:colOff>
                <xdr:row>2</xdr:row>
                <xdr:rowOff>79375</xdr:rowOff>
              </from>
              <to>
                <xdr:col>4</xdr:col>
                <xdr:colOff>493395</xdr:colOff>
                <xdr:row>4</xdr:row>
                <xdr:rowOff>170815</xdr:rowOff>
              </to>
            </anchor>
          </objectPr>
        </oleObject>
      </mc:Choice>
      <mc:Fallback>
        <oleObject shapeId="1025" progId="Equation.KSEE3" r:id="rId3"/>
      </mc:Fallback>
    </mc:AlternateContent>
    <mc:AlternateContent xmlns:mc="http://schemas.openxmlformats.org/markup-compatibility/2006">
      <mc:Choice Requires="x14">
        <oleObject shapeId="1026" progId="Equation.KSEE3" r:id="rId5">
          <objectPr defaultSize="0" r:id="rId6">
            <anchor moveWithCells="1">
              <from>
                <xdr:col>0</xdr:col>
                <xdr:colOff>457200</xdr:colOff>
                <xdr:row>1</xdr:row>
                <xdr:rowOff>2540</xdr:rowOff>
              </from>
              <to>
                <xdr:col>2</xdr:col>
                <xdr:colOff>867410</xdr:colOff>
                <xdr:row>2</xdr:row>
                <xdr:rowOff>48260</xdr:rowOff>
              </to>
            </anchor>
          </objectPr>
        </oleObject>
      </mc:Choice>
      <mc:Fallback>
        <oleObject shapeId="1026" progId="Equation.KSEE3" r:id="rId5"/>
      </mc:Fallback>
    </mc:AlternateContent>
    <mc:AlternateContent xmlns:mc="http://schemas.openxmlformats.org/markup-compatibility/2006">
      <mc:Choice Requires="x14">
        <oleObject shapeId="1027" progId="Equation.KSEE3" r:id="rId7">
          <objectPr defaultSize="0" r:id="rId8">
            <anchor moveWithCells="1">
              <from>
                <xdr:col>5</xdr:col>
                <xdr:colOff>6350</xdr:colOff>
                <xdr:row>2</xdr:row>
                <xdr:rowOff>5080</xdr:rowOff>
              </from>
              <to>
                <xdr:col>7</xdr:col>
                <xdr:colOff>692785</xdr:colOff>
                <xdr:row>3</xdr:row>
                <xdr:rowOff>38100</xdr:rowOff>
              </to>
            </anchor>
          </objectPr>
        </oleObject>
      </mc:Choice>
      <mc:Fallback>
        <oleObject shapeId="1027" progId="Equation.KSEE3" r:id="rId7"/>
      </mc:Fallback>
    </mc:AlternateContent>
    <mc:AlternateContent xmlns:mc="http://schemas.openxmlformats.org/markup-compatibility/2006">
      <mc:Choice Requires="x14">
        <oleObject shapeId="1028" progId="Equation.KSEE3" r:id="rId9">
          <objectPr defaultSize="0" r:id="rId10">
            <anchor moveWithCells="1">
              <from>
                <xdr:col>0</xdr:col>
                <xdr:colOff>27305</xdr:colOff>
                <xdr:row>20</xdr:row>
                <xdr:rowOff>8890</xdr:rowOff>
              </from>
              <to>
                <xdr:col>2</xdr:col>
                <xdr:colOff>1270</xdr:colOff>
                <xdr:row>22</xdr:row>
                <xdr:rowOff>178435</xdr:rowOff>
              </to>
            </anchor>
          </objectPr>
        </oleObject>
      </mc:Choice>
      <mc:Fallback>
        <oleObject shapeId="1028" progId="Equation.KSEE3" r:id="rId9"/>
      </mc:Fallback>
    </mc:AlternateContent>
    <mc:AlternateContent xmlns:mc="http://schemas.openxmlformats.org/markup-compatibility/2006">
      <mc:Choice Requires="x14">
        <oleObject shapeId="1029" progId="Equation.KSEE3" r:id="rId11">
          <objectPr defaultSize="0" r:id="rId12">
            <anchor moveWithCells="1">
              <from>
                <xdr:col>0</xdr:col>
                <xdr:colOff>80645</xdr:colOff>
                <xdr:row>23</xdr:row>
                <xdr:rowOff>33655</xdr:rowOff>
              </from>
              <to>
                <xdr:col>1</xdr:col>
                <xdr:colOff>1271905</xdr:colOff>
                <xdr:row>25</xdr:row>
                <xdr:rowOff>167640</xdr:rowOff>
              </to>
            </anchor>
          </objectPr>
        </oleObject>
      </mc:Choice>
      <mc:Fallback>
        <oleObject shapeId="1029" progId="Equation.KSEE3" r:id="rId11"/>
      </mc:Fallback>
    </mc:AlternateContent>
    <mc:AlternateContent xmlns:mc="http://schemas.openxmlformats.org/markup-compatibility/2006">
      <mc:Choice Requires="x14">
        <oleObject shapeId="1030" progId="Equation.KSEE3" r:id="rId13">
          <objectPr defaultSize="0" r:id="rId14">
            <anchor moveWithCells="1">
              <from>
                <xdr:col>1</xdr:col>
                <xdr:colOff>113030</xdr:colOff>
                <xdr:row>26</xdr:row>
                <xdr:rowOff>38100</xdr:rowOff>
              </from>
              <to>
                <xdr:col>1</xdr:col>
                <xdr:colOff>455930</xdr:colOff>
                <xdr:row>26</xdr:row>
                <xdr:rowOff>177800</xdr:rowOff>
              </to>
            </anchor>
          </objectPr>
        </oleObject>
      </mc:Choice>
      <mc:Fallback>
        <oleObject shapeId="1030" progId="Equation.KSEE3" r:id="rId13"/>
      </mc:Fallback>
    </mc:AlternateContent>
    <mc:AlternateContent xmlns:mc="http://schemas.openxmlformats.org/markup-compatibility/2006">
      <mc:Choice Requires="x14">
        <oleObject shapeId="1031" progId="Equation.KSEE3" r:id="rId15">
          <objectPr defaultSize="0" r:id="rId16">
            <anchor moveWithCells="1">
              <from>
                <xdr:col>0</xdr:col>
                <xdr:colOff>635</xdr:colOff>
                <xdr:row>27</xdr:row>
                <xdr:rowOff>36195</xdr:rowOff>
              </from>
              <to>
                <xdr:col>1</xdr:col>
                <xdr:colOff>1327150</xdr:colOff>
                <xdr:row>29</xdr:row>
                <xdr:rowOff>163830</xdr:rowOff>
              </to>
            </anchor>
          </objectPr>
        </oleObject>
      </mc:Choice>
      <mc:Fallback>
        <oleObject shapeId="1031" progId="Equation.KSEE3" r:id="rId15"/>
      </mc:Fallback>
    </mc:AlternateContent>
    <mc:AlternateContent xmlns:mc="http://schemas.openxmlformats.org/markup-compatibility/2006">
      <mc:Choice Requires="x14">
        <oleObject shapeId="1032" progId="Equation.KSEE3" r:id="rId17">
          <objectPr defaultSize="0" r:id="rId18">
            <anchor moveWithCells="1">
              <from>
                <xdr:col>0</xdr:col>
                <xdr:colOff>167005</xdr:colOff>
                <xdr:row>30</xdr:row>
                <xdr:rowOff>75565</xdr:rowOff>
              </from>
              <to>
                <xdr:col>1</xdr:col>
                <xdr:colOff>1082675</xdr:colOff>
                <xdr:row>31</xdr:row>
                <xdr:rowOff>133985</xdr:rowOff>
              </to>
            </anchor>
          </objectPr>
        </oleObject>
      </mc:Choice>
      <mc:Fallback>
        <oleObject shapeId="1032" progId="Equation.KSEE3" r:id="rId17"/>
      </mc:Fallback>
    </mc:AlternateContent>
    <mc:AlternateContent xmlns:mc="http://schemas.openxmlformats.org/markup-compatibility/2006">
      <mc:Choice Requires="x14">
        <oleObject shapeId="1033" progId="Equation.KSEE3" r:id="rId19">
          <objectPr defaultSize="0" r:id="rId20">
            <anchor moveWithCells="1">
              <from>
                <xdr:col>0</xdr:col>
                <xdr:colOff>174625</xdr:colOff>
                <xdr:row>32</xdr:row>
                <xdr:rowOff>61595</xdr:rowOff>
              </from>
              <to>
                <xdr:col>1</xdr:col>
                <xdr:colOff>1229360</xdr:colOff>
                <xdr:row>34</xdr:row>
                <xdr:rowOff>154940</xdr:rowOff>
              </to>
            </anchor>
          </objectPr>
        </oleObject>
      </mc:Choice>
      <mc:Fallback>
        <oleObject shapeId="1033" progId="Equation.KSEE3" r:id="rId19"/>
      </mc:Fallback>
    </mc:AlternateContent>
    <mc:AlternateContent xmlns:mc="http://schemas.openxmlformats.org/markup-compatibility/2006">
      <mc:Choice Requires="x14">
        <oleObject shapeId="1034" progId="Equation.KSEE3" r:id="rId21">
          <objectPr defaultSize="0" r:id="rId22">
            <anchor moveWithCells="1">
              <from>
                <xdr:col>0</xdr:col>
                <xdr:colOff>172720</xdr:colOff>
                <xdr:row>35</xdr:row>
                <xdr:rowOff>94615</xdr:rowOff>
              </from>
              <to>
                <xdr:col>1</xdr:col>
                <xdr:colOff>1032510</xdr:colOff>
                <xdr:row>36</xdr:row>
                <xdr:rowOff>153035</xdr:rowOff>
              </to>
            </anchor>
          </objectPr>
        </oleObject>
      </mc:Choice>
      <mc:Fallback>
        <oleObject shapeId="1034" progId="Equation.KSEE3" r:id="rId21"/>
      </mc:Fallback>
    </mc:AlternateContent>
    <mc:AlternateContent xmlns:mc="http://schemas.openxmlformats.org/markup-compatibility/2006">
      <mc:Choice Requires="x14">
        <oleObject shapeId="1035" progId="Equation.KSEE3" r:id="rId23">
          <objectPr defaultSize="0" r:id="rId24">
            <anchor moveWithCells="1">
              <from>
                <xdr:col>0</xdr:col>
                <xdr:colOff>218440</xdr:colOff>
                <xdr:row>37</xdr:row>
                <xdr:rowOff>37465</xdr:rowOff>
              </from>
              <to>
                <xdr:col>1</xdr:col>
                <xdr:colOff>1001395</xdr:colOff>
                <xdr:row>38</xdr:row>
                <xdr:rowOff>127635</xdr:rowOff>
              </to>
            </anchor>
          </objectPr>
        </oleObject>
      </mc:Choice>
      <mc:Fallback>
        <oleObject shapeId="1035" progId="Equation.KSEE3" r:id="rId2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李伟</cp:lastModifiedBy>
  <dcterms:created xsi:type="dcterms:W3CDTF">2025-04-07T12:30:00Z</dcterms:created>
  <dcterms:modified xsi:type="dcterms:W3CDTF">2025-04-07T14:14:54Z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57DA82F0EBA64EFAA202CAED5E5FC427_13</vt:lpwstr>
  </property>
  <property fmtid="{D5CDD505-2E9C-101B-9397-08002B2CF9AE}" pid="3" name="KSOProductBuildVer">
    <vt:lpwstr>2052-12.1.0.20305</vt:lpwstr>
  </property>
</Properties>
</file>