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e4bb804cfffe0268/Docs/Etudes/Fac/CNMC/CN/"/>
    </mc:Choice>
  </mc:AlternateContent>
  <xr:revisionPtr revIDLastSave="36" documentId="11_F25DC773A252ABDACC104835B91A766E5BDE58EF" xr6:coauthVersionLast="47" xr6:coauthVersionMax="47" xr10:uidLastSave="{B7EC002B-FE8C-4DC1-9DBB-A43A2F768418}"/>
  <bookViews>
    <workbookView xWindow="-120" yWindow="-120" windowWidth="29040" windowHeight="16440" xr2:uid="{00000000-000D-0000-FFFF-FFFF00000000}"/>
  </bookViews>
  <sheets>
    <sheet name="Exercice 1" sheetId="1" r:id="rId1"/>
    <sheet name="Exercice 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0" i="4" l="1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D30" i="4" s="1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D29" i="4" s="1"/>
  <c r="D29" i="4"/>
  <c r="C29" i="4"/>
  <c r="B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E30" i="4" s="1"/>
  <c r="G5" i="1"/>
  <c r="G4" i="1"/>
  <c r="G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3" i="1"/>
  <c r="C4" i="1"/>
  <c r="C5" i="1" s="1"/>
  <c r="C3" i="1"/>
  <c r="B4" i="1" s="1"/>
  <c r="B2" i="1"/>
  <c r="B3" i="1" s="1"/>
  <c r="E2" i="1"/>
  <c r="AE29" i="4" l="1"/>
  <c r="AE27" i="4" s="1"/>
  <c r="B5" i="1"/>
  <c r="B6" i="1" s="1"/>
  <c r="AE6" i="4" l="1"/>
  <c r="AE21" i="4"/>
  <c r="AE15" i="4"/>
  <c r="AE12" i="4"/>
  <c r="AE24" i="4"/>
  <c r="AE17" i="4"/>
  <c r="AE18" i="4"/>
  <c r="AE23" i="4"/>
  <c r="AE11" i="4"/>
  <c r="AE5" i="4"/>
  <c r="AE22" i="4"/>
  <c r="AE16" i="4"/>
  <c r="AE10" i="4"/>
  <c r="AE4" i="4"/>
  <c r="AE28" i="4"/>
  <c r="AE9" i="4"/>
  <c r="AE20" i="4"/>
  <c r="AE8" i="4"/>
  <c r="AE19" i="4"/>
  <c r="AE7" i="4"/>
  <c r="AE26" i="4"/>
  <c r="AE14" i="4"/>
  <c r="AE25" i="4"/>
  <c r="AE13" i="4"/>
  <c r="C6" i="1"/>
  <c r="C7" i="1" s="1"/>
  <c r="B7" i="1" l="1"/>
  <c r="B8" i="1" s="1"/>
  <c r="C8" i="1" l="1"/>
  <c r="C9" i="1" s="1"/>
  <c r="B9" i="1" l="1"/>
  <c r="B10" i="1" s="1"/>
  <c r="C10" i="1" l="1"/>
  <c r="C11" i="1" s="1"/>
  <c r="B11" i="1" l="1"/>
  <c r="B12" i="1" s="1"/>
  <c r="C12" i="1" l="1"/>
  <c r="C13" i="1" s="1"/>
  <c r="B13" i="1" l="1"/>
  <c r="B14" i="1" s="1"/>
  <c r="C14" i="1" l="1"/>
  <c r="C15" i="1" s="1"/>
  <c r="B15" i="1" l="1"/>
  <c r="B16" i="1" s="1"/>
  <c r="C16" i="1" l="1"/>
  <c r="C17" i="1" s="1"/>
  <c r="B17" i="1" l="1"/>
  <c r="B18" i="1" s="1"/>
  <c r="C18" i="1" l="1"/>
  <c r="C19" i="1" s="1"/>
  <c r="B19" i="1" l="1"/>
  <c r="B20" i="1" s="1"/>
  <c r="C20" i="1" l="1"/>
  <c r="C21" i="1" s="1"/>
  <c r="C22" i="1" l="1"/>
  <c r="C23" i="1" s="1"/>
  <c r="B21" i="1"/>
  <c r="B22" i="1" s="1"/>
  <c r="B23" i="1" l="1"/>
  <c r="B24" i="1" s="1"/>
  <c r="C24" i="1" l="1"/>
  <c r="C25" i="1" s="1"/>
  <c r="B25" i="1" l="1"/>
  <c r="B26" i="1" s="1"/>
  <c r="C26" i="1" l="1"/>
  <c r="C27" i="1" s="1"/>
  <c r="B27" i="1" l="1"/>
  <c r="B28" i="1" s="1"/>
  <c r="C28" i="1" l="1"/>
  <c r="C29" i="1" s="1"/>
  <c r="B29" i="1" l="1"/>
  <c r="B30" i="1" s="1"/>
  <c r="C30" i="1" l="1"/>
  <c r="C31" i="1" s="1"/>
  <c r="B31" i="1" l="1"/>
  <c r="B32" i="1" s="1"/>
  <c r="C32" i="1" l="1"/>
  <c r="C33" i="1" s="1"/>
  <c r="B33" i="1" l="1"/>
  <c r="B34" i="1" s="1"/>
  <c r="C34" i="1" l="1"/>
  <c r="C35" i="1" s="1"/>
  <c r="B35" i="1" l="1"/>
  <c r="B36" i="1" s="1"/>
  <c r="C36" i="1" l="1"/>
  <c r="C37" i="1" s="1"/>
  <c r="B37" i="1" l="1"/>
  <c r="B38" i="1" s="1"/>
  <c r="C38" i="1" l="1"/>
  <c r="C39" i="1" s="1"/>
  <c r="B39" i="1" l="1"/>
  <c r="B40" i="1" s="1"/>
  <c r="C40" i="1" l="1"/>
  <c r="C41" i="1" s="1"/>
  <c r="B41" i="1" l="1"/>
  <c r="B42" i="1" s="1"/>
  <c r="C42" i="1" l="1"/>
</calcChain>
</file>

<file path=xl/sharedStrings.xml><?xml version="1.0" encoding="utf-8"?>
<sst xmlns="http://schemas.openxmlformats.org/spreadsheetml/2006/main" count="43" uniqueCount="42">
  <si>
    <t>Date</t>
  </si>
  <si>
    <t>Sain.e.s</t>
  </si>
  <si>
    <t>Infecté.e.s</t>
  </si>
  <si>
    <t>Rétabli.e.s</t>
  </si>
  <si>
    <t>Total</t>
  </si>
  <si>
    <t>beta=</t>
  </si>
  <si>
    <t xml:space="preserve">Ro= </t>
  </si>
  <si>
    <t>min (sn)=</t>
  </si>
  <si>
    <t>max (in)=</t>
  </si>
  <si>
    <t>max (rn)=</t>
  </si>
  <si>
    <t>Taille de la pop</t>
  </si>
  <si>
    <t>Nombre de cas d'encéphalopathie spongiforme bovine (ESB) signalés chez les bovins d'élevage dans le monde</t>
  </si>
  <si>
    <t>Pays/Année</t>
  </si>
  <si>
    <t>1987 et avant</t>
  </si>
  <si>
    <t>risque</t>
  </si>
  <si>
    <t>Allemagne</t>
  </si>
  <si>
    <t>Autriche</t>
  </si>
  <si>
    <t>Belgique</t>
  </si>
  <si>
    <t>Canada</t>
  </si>
  <si>
    <t>Danemark</t>
  </si>
  <si>
    <t>Espagne</t>
  </si>
  <si>
    <t xml:space="preserve">Etats-Unis d'Amérique </t>
  </si>
  <si>
    <t>Finlande</t>
  </si>
  <si>
    <t>France</t>
  </si>
  <si>
    <t>Grèce</t>
  </si>
  <si>
    <t>Irlande</t>
  </si>
  <si>
    <t>Israël</t>
  </si>
  <si>
    <t>Italie</t>
  </si>
  <si>
    <t>Japon</t>
  </si>
  <si>
    <t>Liechtenstein</t>
  </si>
  <si>
    <t>Luxembourg</t>
  </si>
  <si>
    <t>Pays-Bas</t>
  </si>
  <si>
    <t>Pologne</t>
  </si>
  <si>
    <t>Portugal</t>
  </si>
  <si>
    <t>Royaume-Uni</t>
  </si>
  <si>
    <t>Slovaquie</t>
  </si>
  <si>
    <t>Slovénie</t>
  </si>
  <si>
    <t>Suède</t>
  </si>
  <si>
    <t>Suisse</t>
  </si>
  <si>
    <t xml:space="preserve">Tchèque (Rép.) </t>
  </si>
  <si>
    <t>Monde hors RU</t>
  </si>
  <si>
    <t>Monde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</si>
</sst>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,&quot;million&quot;"/>
  </numFmts>
  <fonts count="2" x14ac:knownFonts="1"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4" xfId="0" applyFill="1" applyBorder="1"/>
    <xf numFmtId="0" fontId="0" fillId="4" borderId="1" xfId="0" applyFill="1" applyBorder="1" applyAlignment="1">
      <alignment wrapText="1"/>
    </xf>
    <xf numFmtId="0" fontId="0" fillId="4" borderId="2" xfId="0" applyFill="1" applyBorder="1"/>
    <xf numFmtId="0" fontId="0" fillId="4" borderId="3" xfId="0" applyFill="1" applyBorder="1"/>
    <xf numFmtId="0" fontId="0" fillId="5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6" borderId="5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6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6" borderId="15" xfId="0" applyFill="1" applyBorder="1"/>
    <xf numFmtId="0" fontId="0" fillId="7" borderId="5" xfId="0" applyFill="1" applyBorder="1"/>
    <xf numFmtId="1" fontId="0" fillId="0" borderId="8" xfId="0" applyNumberFormat="1" applyBorder="1"/>
    <xf numFmtId="0" fontId="0" fillId="7" borderId="15" xfId="0" applyFill="1" applyBorder="1"/>
    <xf numFmtId="1" fontId="0" fillId="0" borderId="14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'Exercice 1'!$B$1</c:f>
              <c:strCache>
                <c:ptCount val="1"/>
                <c:pt idx="0">
                  <c:v>Sain.e.s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'Exercice 1'!$A$2:$A$42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'Exercice 1'!$B$2:$B$42</c:f>
              <c:numCache>
                <c:formatCode>0.0000\ "million"</c:formatCode>
                <c:ptCount val="41"/>
                <c:pt idx="0">
                  <c:v>0.99990000000000001</c:v>
                </c:pt>
                <c:pt idx="1">
                  <c:v>0.99979901009999994</c:v>
                </c:pt>
                <c:pt idx="2">
                  <c:v>0.99962971100191589</c:v>
                </c:pt>
                <c:pt idx="3">
                  <c:v>0.99934593527591542</c:v>
                </c:pt>
                <c:pt idx="4">
                  <c:v>0.99887037914475196</c:v>
                </c:pt>
                <c:pt idx="5">
                  <c:v>0.99807372346937251</c:v>
                </c:pt>
                <c:pt idx="6">
                  <c:v>0.99673997096390898</c:v>
                </c:pt>
                <c:pt idx="7">
                  <c:v>0.99450929236836516</c:v>
                </c:pt>
                <c:pt idx="8">
                  <c:v>0.99078488654167762</c:v>
                </c:pt>
                <c:pt idx="9">
                  <c:v>0.98458426199071503</c:v>
                </c:pt>
                <c:pt idx="10">
                  <c:v>0.97431029479616627</c:v>
                </c:pt>
                <c:pt idx="11">
                  <c:v>0.95742232239245573</c:v>
                </c:pt>
                <c:pt idx="12">
                  <c:v>0.93002821220963849</c:v>
                </c:pt>
                <c:pt idx="13">
                  <c:v>0.88655594387340975</c:v>
                </c:pt>
                <c:pt idx="14">
                  <c:v>0.82000310935059484</c:v>
                </c:pt>
                <c:pt idx="15">
                  <c:v>0.7238459879183915</c:v>
                </c:pt>
                <c:pt idx="16">
                  <c:v>0.59695946503847264</c:v>
                </c:pt>
                <c:pt idx="17">
                  <c:v>0.45069325291503209</c:v>
                </c:pt>
                <c:pt idx="18">
                  <c:v>0.3104940061229679</c:v>
                </c:pt>
                <c:pt idx="19">
                  <c:v>0.20213646014587855</c:v>
                </c:pt>
                <c:pt idx="20">
                  <c:v>0.1329861130984191</c:v>
                </c:pt>
                <c:pt idx="21">
                  <c:v>9.3368652415833114E-2</c:v>
                </c:pt>
                <c:pt idx="22">
                  <c:v>7.1089198712631821E-2</c:v>
                </c:pt>
                <c:pt idx="23">
                  <c:v>5.8180750574258151E-2</c:v>
                </c:pt>
                <c:pt idx="24">
                  <c:v>5.0379204371495769E-2</c:v>
                </c:pt>
                <c:pt idx="25">
                  <c:v>4.5478621730529085E-2</c:v>
                </c:pt>
                <c:pt idx="26">
                  <c:v>4.2304265427219691E-2</c:v>
                </c:pt>
                <c:pt idx="27">
                  <c:v>4.0200107175804363E-2</c:v>
                </c:pt>
                <c:pt idx="28">
                  <c:v>3.8781673780759779E-2</c:v>
                </c:pt>
                <c:pt idx="29">
                  <c:v>3.7813857841328131E-2</c:v>
                </c:pt>
                <c:pt idx="30">
                  <c:v>3.7147785943924455E-2</c:v>
                </c:pt>
                <c:pt idx="31">
                  <c:v>3.6686569163841512E-2</c:v>
                </c:pt>
                <c:pt idx="32">
                  <c:v>3.6365819205716327E-2</c:v>
                </c:pt>
                <c:pt idx="33">
                  <c:v>3.614207446237775E-2</c:v>
                </c:pt>
                <c:pt idx="34">
                  <c:v>3.5985661577915377E-2</c:v>
                </c:pt>
                <c:pt idx="35">
                  <c:v>3.5876152688687143E-2</c:v>
                </c:pt>
                <c:pt idx="36">
                  <c:v>3.5799400883533318E-2</c:v>
                </c:pt>
                <c:pt idx="37">
                  <c:v>3.5745567334311223E-2</c:v>
                </c:pt>
                <c:pt idx="38">
                  <c:v>3.5707788715964084E-2</c:v>
                </c:pt>
                <c:pt idx="39">
                  <c:v>3.5681267107768436E-2</c:v>
                </c:pt>
                <c:pt idx="40">
                  <c:v>3.5662643380248077E-2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0-4422-B46B-7A7997C744D5}"/>
            </c:ext>
          </c:extLst>
        </c:ser>
        <c:ser>
          <c:idx val="1"/>
          <c:order val="1"/>
          <c:tx>
            <c:strRef>
              <c:f>'Exercice 1'!$C$1</c:f>
              <c:strCache>
                <c:ptCount val="1"/>
                <c:pt idx="0">
                  <c:v>Infecté.e.s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'Exercice 1'!$A$2:$A$42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'Exercice 1'!$C$2:$C$42</c:f>
              <c:numCache>
                <c:formatCode>0.0000\ "million"</c:formatCode>
                <c:ptCount val="41"/>
                <c:pt idx="0">
                  <c:v>1E-4</c:v>
                </c:pt>
                <c:pt idx="1">
                  <c:v>1.6765656666666668E-4</c:v>
                </c:pt>
                <c:pt idx="2">
                  <c:v>2.8107014252844344E-4</c:v>
                </c:pt>
                <c:pt idx="3">
                  <c:v>4.711558210194072E-4</c:v>
                </c:pt>
                <c:pt idx="4">
                  <c:v>7.8966001184310936E-4</c:v>
                </c:pt>
                <c:pt idx="5">
                  <c:v>1.3230956832748341E-3</c:v>
                </c:pt>
                <c:pt idx="6">
                  <c:v>2.2158162943133803E-3</c:v>
                </c:pt>
                <c:pt idx="7">
                  <c:v>3.7078894584194151E-3</c:v>
                </c:pt>
                <c:pt idx="8">
                  <c:v>6.1963321323004854E-3</c:v>
                </c:pt>
                <c:pt idx="9">
                  <c:v>1.033151263916297E-2</c:v>
                </c:pt>
                <c:pt idx="10">
                  <c:v>1.7161642287324114E-2</c:v>
                </c:pt>
                <c:pt idx="11">
                  <c:v>2.8329067261926678E-2</c:v>
                </c:pt>
                <c:pt idx="12">
                  <c:v>4.6280155024101641E-2</c:v>
                </c:pt>
                <c:pt idx="13">
                  <c:v>7.4325705018963101E-2</c:v>
                </c:pt>
                <c:pt idx="14">
                  <c:v>0.11610330453545695</c:v>
                </c:pt>
                <c:pt idx="15">
                  <c:v>0.17355932445584121</c:v>
                </c:pt>
                <c:pt idx="16">
                  <c:v>0.24259273918381299</c:v>
                </c:pt>
                <c:pt idx="17">
                  <c:v>0.30799470491264924</c:v>
                </c:pt>
                <c:pt idx="18">
                  <c:v>0.34552905006716367</c:v>
                </c:pt>
                <c:pt idx="19">
                  <c:v>0.33871024602186511</c:v>
                </c:pt>
                <c:pt idx="20">
                  <c:v>0.29495717772870284</c:v>
                </c:pt>
                <c:pt idx="21">
                  <c:v>0.23625557916838785</c:v>
                </c:pt>
                <c:pt idx="22">
                  <c:v>0.17978317314879316</c:v>
                </c:pt>
                <c:pt idx="23">
                  <c:v>0.13276389690423576</c:v>
                </c:pt>
                <c:pt idx="24">
                  <c:v>9.6310810805586233E-2</c:v>
                </c:pt>
                <c:pt idx="25">
                  <c:v>6.9107789844690848E-2</c:v>
                </c:pt>
                <c:pt idx="26">
                  <c:v>4.924621619976996E-2</c:v>
                </c:pt>
                <c:pt idx="27">
                  <c:v>3.4934969051261963E-2</c:v>
                </c:pt>
                <c:pt idx="28">
                  <c:v>2.4708412762552562E-2</c:v>
                </c:pt>
                <c:pt idx="29">
                  <c:v>1.7440091114466691E-2</c:v>
                </c:pt>
                <c:pt idx="30">
                  <c:v>1.2292799307048137E-2</c:v>
                </c:pt>
                <c:pt idx="31">
                  <c:v>8.6564163181150362E-3</c:v>
                </c:pt>
                <c:pt idx="32">
                  <c:v>6.0916941702018803E-3</c:v>
                </c:pt>
                <c:pt idx="33">
                  <c:v>4.284874190139832E-3</c:v>
                </c:pt>
                <c:pt idx="34">
                  <c:v>3.0129956778889282E-3</c:v>
                </c:pt>
                <c:pt idx="35">
                  <c:v>2.1181726744875207E-3</c:v>
                </c:pt>
                <c:pt idx="36">
                  <c:v>1.4888669214788422E-3</c:v>
                </c:pt>
                <c:pt idx="37">
                  <c:v>1.046411496874657E-3</c:v>
                </c:pt>
                <c:pt idx="38">
                  <c:v>7.3538628293024454E-4</c:v>
                </c:pt>
                <c:pt idx="39">
                  <c:v>5.1677913014914253E-4</c:v>
                </c:pt>
                <c:pt idx="40">
                  <c:v>3.6314314761978588E-4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0-4422-B46B-7A7997C744D5}"/>
            </c:ext>
          </c:extLst>
        </c:ser>
        <c:ser>
          <c:idx val="2"/>
          <c:order val="2"/>
          <c:tx>
            <c:strRef>
              <c:f>'Exercice 1'!$D$1</c:f>
              <c:strCache>
                <c:ptCount val="1"/>
                <c:pt idx="0">
                  <c:v>Rétabli.e.s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'Exercice 1'!$A$2:$A$42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'Exercice 1'!$D$2:$D$42</c:f>
              <c:numCache>
                <c:formatCode>0.0000\ "million"</c:formatCode>
                <c:ptCount val="41"/>
                <c:pt idx="0">
                  <c:v>0</c:v>
                </c:pt>
                <c:pt idx="1">
                  <c:v>3.3333333333333335E-5</c:v>
                </c:pt>
                <c:pt idx="2">
                  <c:v>8.9218855555555558E-5</c:v>
                </c:pt>
                <c:pt idx="3">
                  <c:v>1.8290890306503672E-4</c:v>
                </c:pt>
                <c:pt idx="4">
                  <c:v>3.3996084340483912E-4</c:v>
                </c:pt>
                <c:pt idx="5">
                  <c:v>6.0318084735254223E-4</c:v>
                </c:pt>
                <c:pt idx="6">
                  <c:v>1.044212741777487E-3</c:v>
                </c:pt>
                <c:pt idx="7">
                  <c:v>1.7828181732152805E-3</c:v>
                </c:pt>
                <c:pt idx="8">
                  <c:v>3.018781326021752E-3</c:v>
                </c:pt>
                <c:pt idx="9">
                  <c:v>5.0842253701219135E-3</c:v>
                </c:pt>
                <c:pt idx="10">
                  <c:v>8.5280629165095708E-3</c:v>
                </c:pt>
                <c:pt idx="11">
                  <c:v>1.4248610345617609E-2</c:v>
                </c:pt>
                <c:pt idx="12">
                  <c:v>2.3691632766259837E-2</c:v>
                </c:pt>
                <c:pt idx="13">
                  <c:v>3.9118351107627049E-2</c:v>
                </c:pt>
                <c:pt idx="14">
                  <c:v>6.3893586113948075E-2</c:v>
                </c:pt>
                <c:pt idx="15">
                  <c:v>0.10259468762576707</c:v>
                </c:pt>
                <c:pt idx="16">
                  <c:v>0.16044779577771415</c:v>
                </c:pt>
                <c:pt idx="17">
                  <c:v>0.2413120421723185</c:v>
                </c:pt>
                <c:pt idx="18">
                  <c:v>0.34397694380986826</c:v>
                </c:pt>
                <c:pt idx="19">
                  <c:v>0.45915329383225617</c:v>
                </c:pt>
                <c:pt idx="20">
                  <c:v>0.57205670917287788</c:v>
                </c:pt>
                <c:pt idx="21">
                  <c:v>0.67037576841577884</c:v>
                </c:pt>
                <c:pt idx="22">
                  <c:v>0.74912762813857481</c:v>
                </c:pt>
                <c:pt idx="23">
                  <c:v>0.80905535252150584</c:v>
                </c:pt>
                <c:pt idx="24">
                  <c:v>0.85330998482291776</c:v>
                </c:pt>
                <c:pt idx="25">
                  <c:v>0.8854135884247798</c:v>
                </c:pt>
                <c:pt idx="26">
                  <c:v>0.90844951837301013</c:v>
                </c:pt>
                <c:pt idx="27">
                  <c:v>0.9248649237729335</c:v>
                </c:pt>
                <c:pt idx="28">
                  <c:v>0.93650991345668744</c:v>
                </c:pt>
                <c:pt idx="29">
                  <c:v>0.94474605104420495</c:v>
                </c:pt>
                <c:pt idx="30">
                  <c:v>0.95055941474902717</c:v>
                </c:pt>
                <c:pt idx="31">
                  <c:v>0.95465701451804319</c:v>
                </c:pt>
                <c:pt idx="32">
                  <c:v>0.95754248662408159</c:v>
                </c:pt>
                <c:pt idx="33">
                  <c:v>0.95957305134748216</c:v>
                </c:pt>
                <c:pt idx="34">
                  <c:v>0.96100134274419546</c:v>
                </c:pt>
                <c:pt idx="35">
                  <c:v>0.96200567463682507</c:v>
                </c:pt>
                <c:pt idx="36">
                  <c:v>0.96271173219498762</c:v>
                </c:pt>
                <c:pt idx="37">
                  <c:v>0.96320802116881388</c:v>
                </c:pt>
                <c:pt idx="38">
                  <c:v>0.9635568250011054</c:v>
                </c:pt>
                <c:pt idx="39">
                  <c:v>0.96380195376208211</c:v>
                </c:pt>
                <c:pt idx="40">
                  <c:v>0.96397421347213186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0-4422-B46B-7A7997C7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286767"/>
        <c:axId val="2035268463"/>
      </c:lineChart>
      <c:catAx>
        <c:axId val="203528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5268463"/>
        <c:crosses val="autoZero"/>
        <c:auto val="1"/>
        <c:lblAlgn val="ctr"/>
        <c:lblOffset val="100"/>
        <c:noMultiLvlLbl val="0"/>
      </c:catAx>
      <c:valAx>
        <c:axId val="20352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\ &quot;million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528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cas ESB dans le monde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Monde hors RU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'Exercice 2'!$B$3:$AC$3</c:f>
              <c:strCache>
                <c:ptCount val="28"/>
                <c:pt idx="0">
                  <c:v>1987 et avant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</c:strCache>
            </c:strRef>
          </c:cat>
          <c:val>
            <c:numRef>
              <c:f>'Exercice 2'!$B$29:$AC$29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17</c:v>
                </c:pt>
                <c:pt idx="4">
                  <c:v>31</c:v>
                </c:pt>
                <c:pt idx="5">
                  <c:v>36</c:v>
                </c:pt>
                <c:pt idx="6">
                  <c:v>50</c:v>
                </c:pt>
                <c:pt idx="7">
                  <c:v>104</c:v>
                </c:pt>
                <c:pt idx="8">
                  <c:v>102</c:v>
                </c:pt>
                <c:pt idx="9">
                  <c:v>161</c:v>
                </c:pt>
                <c:pt idx="10">
                  <c:v>160</c:v>
                </c:pt>
                <c:pt idx="11">
                  <c:v>252</c:v>
                </c:pt>
                <c:pt idx="12">
                  <c:v>336</c:v>
                </c:pt>
                <c:pt idx="13">
                  <c:v>513</c:v>
                </c:pt>
                <c:pt idx="14">
                  <c:v>1013</c:v>
                </c:pt>
                <c:pt idx="15">
                  <c:v>1035</c:v>
                </c:pt>
                <c:pt idx="16">
                  <c:v>778</c:v>
                </c:pt>
                <c:pt idx="17">
                  <c:v>535</c:v>
                </c:pt>
                <c:pt idx="18">
                  <c:v>336</c:v>
                </c:pt>
                <c:pt idx="19">
                  <c:v>215</c:v>
                </c:pt>
                <c:pt idx="20">
                  <c:v>112</c:v>
                </c:pt>
                <c:pt idx="21">
                  <c:v>88</c:v>
                </c:pt>
                <c:pt idx="22">
                  <c:v>58</c:v>
                </c:pt>
                <c:pt idx="23">
                  <c:v>26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7-46BB-B016-40622FE8773E}"/>
            </c:ext>
          </c:extLst>
        </c:ser>
        <c:ser>
          <c:idx val="1"/>
          <c:order val="1"/>
          <c:tx>
            <c:v>Monde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'Exercice 2'!$B$3:$AC$3</c:f>
              <c:strCache>
                <c:ptCount val="28"/>
                <c:pt idx="0">
                  <c:v>1987 et avant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</c:strCache>
            </c:strRef>
          </c:cat>
          <c:val>
            <c:numRef>
              <c:f>'Exercice 2'!$B$30:$AC$30</c:f>
              <c:numCache>
                <c:formatCode>General</c:formatCode>
                <c:ptCount val="28"/>
                <c:pt idx="0">
                  <c:v>446</c:v>
                </c:pt>
                <c:pt idx="1">
                  <c:v>2514</c:v>
                </c:pt>
                <c:pt idx="2">
                  <c:v>7243</c:v>
                </c:pt>
                <c:pt idx="3">
                  <c:v>14424</c:v>
                </c:pt>
                <c:pt idx="4">
                  <c:v>25390</c:v>
                </c:pt>
                <c:pt idx="5">
                  <c:v>37316</c:v>
                </c:pt>
                <c:pt idx="6">
                  <c:v>35140</c:v>
                </c:pt>
                <c:pt idx="7">
                  <c:v>24542</c:v>
                </c:pt>
                <c:pt idx="8">
                  <c:v>14664</c:v>
                </c:pt>
                <c:pt idx="9">
                  <c:v>8310</c:v>
                </c:pt>
                <c:pt idx="10">
                  <c:v>4553</c:v>
                </c:pt>
                <c:pt idx="11">
                  <c:v>3487</c:v>
                </c:pt>
                <c:pt idx="12">
                  <c:v>2637</c:v>
                </c:pt>
                <c:pt idx="13">
                  <c:v>1956</c:v>
                </c:pt>
                <c:pt idx="14">
                  <c:v>2215</c:v>
                </c:pt>
                <c:pt idx="15">
                  <c:v>2179</c:v>
                </c:pt>
                <c:pt idx="16">
                  <c:v>1389</c:v>
                </c:pt>
                <c:pt idx="17">
                  <c:v>878</c:v>
                </c:pt>
                <c:pt idx="18">
                  <c:v>561</c:v>
                </c:pt>
                <c:pt idx="19">
                  <c:v>329</c:v>
                </c:pt>
                <c:pt idx="20">
                  <c:v>179</c:v>
                </c:pt>
                <c:pt idx="21">
                  <c:v>125</c:v>
                </c:pt>
                <c:pt idx="22">
                  <c:v>70</c:v>
                </c:pt>
                <c:pt idx="23">
                  <c:v>37</c:v>
                </c:pt>
                <c:pt idx="24">
                  <c:v>9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7-46BB-B016-40622FE8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295455"/>
        <c:axId val="291296703"/>
      </c:barChart>
      <c:catAx>
        <c:axId val="29129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1"/>
                  <a:t>Année</a:t>
                </a:r>
              </a:p>
            </c:rich>
          </c:tx>
          <c:layout>
            <c:manualLayout>
              <c:xMode val="edge"/>
              <c:yMode val="edge"/>
              <c:x val="0.94203272189530896"/>
              <c:y val="0.91992710759641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296703"/>
        <c:crosses val="autoZero"/>
        <c:auto val="1"/>
        <c:lblAlgn val="ctr"/>
        <c:lblOffset val="100"/>
        <c:noMultiLvlLbl val="0"/>
      </c:catAx>
      <c:valAx>
        <c:axId val="2912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Nombre de cas dans le monde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29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0</xdr:row>
      <xdr:rowOff>128585</xdr:rowOff>
    </xdr:from>
    <xdr:to>
      <xdr:col>14</xdr:col>
      <xdr:colOff>895350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3AFB4-7FA4-429B-B350-46A920BCE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542924</xdr:colOff>
      <xdr:row>19</xdr:row>
      <xdr:rowOff>142874</xdr:rowOff>
    </xdr:from>
    <xdr:to>
      <xdr:col>14</xdr:col>
      <xdr:colOff>342899</xdr:colOff>
      <xdr:row>25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62FA1B-4F44-4F25-AEA5-6D39085BEE02}"/>
            </a:ext>
          </a:extLst>
        </xdr:cNvPr>
        <xdr:cNvSpPr txBox="1"/>
      </xdr:nvSpPr>
      <xdr:spPr>
        <a:xfrm>
          <a:off x="9115424" y="3762374"/>
          <a:ext cx="4562475" cy="106680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Calculer dans la colonne E la somme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sn + in + rn</a:t>
          </a:r>
          <a:r>
            <a:rPr lang="fr-F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Commentez votre résultat.</a:t>
          </a:r>
        </a:p>
        <a:p>
          <a:br>
            <a:rPr lang="fr-FR" sz="1100"/>
          </a:br>
          <a:r>
            <a:rPr lang="fr-FR" sz="1100"/>
            <a:t>Les</a:t>
          </a:r>
          <a:r>
            <a:rPr lang="fr-FR" sz="1100" baseline="0"/>
            <a:t> sommes sont toujours égales à 1 car l'addition de toutes les personnes saines, toutes les personnes infectées et toutes les personnes rétablies représente forcément 100% de la population totale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184893</xdr:colOff>
      <xdr:row>31</xdr:row>
      <xdr:rowOff>101971</xdr:rowOff>
    </xdr:from>
    <xdr:to>
      <xdr:col>26</xdr:col>
      <xdr:colOff>380999</xdr:colOff>
      <xdr:row>60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9B852-625A-4ACD-AA41-6AD461CE4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H32" sqref="H32"/>
    </sheetView>
  </sheetViews>
  <sheetFormatPr defaultColWidth="14.285156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>
        <v>1.01</v>
      </c>
      <c r="I1" t="s">
        <v>10</v>
      </c>
    </row>
    <row r="2" spans="1:9" x14ac:dyDescent="0.25">
      <c r="A2">
        <v>0</v>
      </c>
      <c r="B2" s="28">
        <f>1-C2</f>
        <v>0.99990000000000001</v>
      </c>
      <c r="C2" s="28">
        <v>1E-4</v>
      </c>
      <c r="D2" s="28">
        <v>0</v>
      </c>
      <c r="E2" s="28">
        <f>B2+C2+D2</f>
        <v>1</v>
      </c>
      <c r="F2" t="s">
        <v>5</v>
      </c>
      <c r="G2">
        <v>3</v>
      </c>
    </row>
    <row r="3" spans="1:9" x14ac:dyDescent="0.25">
      <c r="A3">
        <v>1</v>
      </c>
      <c r="B3" s="28">
        <f>(1-$G$1*C2)*B2</f>
        <v>0.99979901009999994</v>
      </c>
      <c r="C3" s="28">
        <f>C2+$G$1*B2*C2-C2/$G$2</f>
        <v>1.6765656666666668E-4</v>
      </c>
      <c r="D3" s="28">
        <f>D2+C2/$G$2</f>
        <v>3.3333333333333335E-5</v>
      </c>
      <c r="E3" s="28">
        <f t="shared" ref="E3:E42" si="0">B3+C3+D3</f>
        <v>0.99999999999999989</v>
      </c>
    </row>
    <row r="4" spans="1:9" x14ac:dyDescent="0.25">
      <c r="A4">
        <v>2</v>
      </c>
      <c r="B4" s="28">
        <f t="shared" ref="B4:B42" si="1">(1-$G$1*C3)*B3</f>
        <v>0.99962971100191589</v>
      </c>
      <c r="C4" s="28">
        <f t="shared" ref="C4:C42" si="2">C3+$G$1*B3*C3-C3/$G$2</f>
        <v>2.8107014252844344E-4</v>
      </c>
      <c r="D4" s="28">
        <f t="shared" ref="D4:D42" si="3">D3+C3/$G$2</f>
        <v>8.9218855555555558E-5</v>
      </c>
      <c r="E4" s="28">
        <f t="shared" si="0"/>
        <v>0.99999999999999989</v>
      </c>
      <c r="F4" t="s">
        <v>8</v>
      </c>
      <c r="G4">
        <f>MAX(C2:C42)</f>
        <v>0.34552905006716367</v>
      </c>
    </row>
    <row r="5" spans="1:9" x14ac:dyDescent="0.25">
      <c r="A5">
        <v>3</v>
      </c>
      <c r="B5" s="28">
        <f t="shared" si="1"/>
        <v>0.99934593527591542</v>
      </c>
      <c r="C5" s="28">
        <f t="shared" si="2"/>
        <v>4.711558210194072E-4</v>
      </c>
      <c r="D5" s="28">
        <f t="shared" si="3"/>
        <v>1.8290890306503672E-4</v>
      </c>
      <c r="E5" s="28">
        <f t="shared" si="0"/>
        <v>0.99999999999999989</v>
      </c>
      <c r="F5" t="s">
        <v>9</v>
      </c>
      <c r="G5">
        <f>MAX(D2:D42)</f>
        <v>0.96397421347213186</v>
      </c>
    </row>
    <row r="6" spans="1:9" x14ac:dyDescent="0.25">
      <c r="A6">
        <v>4</v>
      </c>
      <c r="B6" s="28">
        <f t="shared" si="1"/>
        <v>0.99887037914475196</v>
      </c>
      <c r="C6" s="28">
        <f t="shared" si="2"/>
        <v>7.8966001184310936E-4</v>
      </c>
      <c r="D6" s="28">
        <f t="shared" si="3"/>
        <v>3.3996084340483912E-4</v>
      </c>
      <c r="E6" s="28">
        <f t="shared" si="0"/>
        <v>0.99999999999999989</v>
      </c>
      <c r="F6" t="s">
        <v>7</v>
      </c>
      <c r="G6">
        <f>MIN(B2:B42)</f>
        <v>3.5662643380248077E-2</v>
      </c>
    </row>
    <row r="7" spans="1:9" x14ac:dyDescent="0.25">
      <c r="A7">
        <v>5</v>
      </c>
      <c r="B7" s="28">
        <f t="shared" si="1"/>
        <v>0.99807372346937251</v>
      </c>
      <c r="C7" s="28">
        <f t="shared" si="2"/>
        <v>1.3230956832748341E-3</v>
      </c>
      <c r="D7" s="28">
        <f t="shared" si="3"/>
        <v>6.0318084735254223E-4</v>
      </c>
      <c r="E7" s="28">
        <f t="shared" si="0"/>
        <v>0.99999999999999989</v>
      </c>
    </row>
    <row r="8" spans="1:9" x14ac:dyDescent="0.25">
      <c r="A8">
        <v>6</v>
      </c>
      <c r="B8" s="28">
        <f t="shared" si="1"/>
        <v>0.99673997096390898</v>
      </c>
      <c r="C8" s="28">
        <f t="shared" si="2"/>
        <v>2.2158162943133803E-3</v>
      </c>
      <c r="D8" s="28">
        <f t="shared" si="3"/>
        <v>1.044212741777487E-3</v>
      </c>
      <c r="E8" s="28">
        <f t="shared" si="0"/>
        <v>0.99999999999999978</v>
      </c>
    </row>
    <row r="9" spans="1:9" x14ac:dyDescent="0.25">
      <c r="A9">
        <v>7</v>
      </c>
      <c r="B9" s="28">
        <f t="shared" si="1"/>
        <v>0.99450929236836516</v>
      </c>
      <c r="C9" s="28">
        <f t="shared" si="2"/>
        <v>3.7078894584194151E-3</v>
      </c>
      <c r="D9" s="28">
        <f t="shared" si="3"/>
        <v>1.7828181732152805E-3</v>
      </c>
      <c r="E9" s="28">
        <f t="shared" si="0"/>
        <v>0.99999999999999978</v>
      </c>
    </row>
    <row r="10" spans="1:9" x14ac:dyDescent="0.25">
      <c r="A10">
        <v>8</v>
      </c>
      <c r="B10" s="28">
        <f t="shared" si="1"/>
        <v>0.99078488654167762</v>
      </c>
      <c r="C10" s="28">
        <f t="shared" si="2"/>
        <v>6.1963321323004854E-3</v>
      </c>
      <c r="D10" s="28">
        <f t="shared" si="3"/>
        <v>3.018781326021752E-3</v>
      </c>
      <c r="E10" s="28">
        <f t="shared" si="0"/>
        <v>0.99999999999999989</v>
      </c>
    </row>
    <row r="11" spans="1:9" x14ac:dyDescent="0.25">
      <c r="A11">
        <v>9</v>
      </c>
      <c r="B11" s="28">
        <f t="shared" si="1"/>
        <v>0.98458426199071503</v>
      </c>
      <c r="C11" s="28">
        <f t="shared" si="2"/>
        <v>1.033151263916297E-2</v>
      </c>
      <c r="D11" s="28">
        <f t="shared" si="3"/>
        <v>5.0842253701219135E-3</v>
      </c>
      <c r="E11" s="28">
        <f t="shared" si="0"/>
        <v>0.99999999999999989</v>
      </c>
    </row>
    <row r="12" spans="1:9" x14ac:dyDescent="0.25">
      <c r="A12">
        <v>10</v>
      </c>
      <c r="B12" s="28">
        <f t="shared" si="1"/>
        <v>0.97431029479616627</v>
      </c>
      <c r="C12" s="28">
        <f t="shared" si="2"/>
        <v>1.7161642287324114E-2</v>
      </c>
      <c r="D12" s="28">
        <f t="shared" si="3"/>
        <v>8.5280629165095708E-3</v>
      </c>
      <c r="E12" s="28">
        <f t="shared" si="0"/>
        <v>0.99999999999999989</v>
      </c>
    </row>
    <row r="13" spans="1:9" x14ac:dyDescent="0.25">
      <c r="A13">
        <v>11</v>
      </c>
      <c r="B13" s="28">
        <f t="shared" si="1"/>
        <v>0.95742232239245573</v>
      </c>
      <c r="C13" s="28">
        <f t="shared" si="2"/>
        <v>2.8329067261926678E-2</v>
      </c>
      <c r="D13" s="28">
        <f t="shared" si="3"/>
        <v>1.4248610345617609E-2</v>
      </c>
      <c r="E13" s="28">
        <f t="shared" si="0"/>
        <v>1</v>
      </c>
    </row>
    <row r="14" spans="1:9" x14ac:dyDescent="0.25">
      <c r="A14">
        <v>12</v>
      </c>
      <c r="B14" s="28">
        <f t="shared" si="1"/>
        <v>0.93002821220963849</v>
      </c>
      <c r="C14" s="28">
        <f t="shared" si="2"/>
        <v>4.6280155024101641E-2</v>
      </c>
      <c r="D14" s="28">
        <f t="shared" si="3"/>
        <v>2.3691632766259837E-2</v>
      </c>
      <c r="E14" s="28">
        <f t="shared" si="0"/>
        <v>1</v>
      </c>
    </row>
    <row r="15" spans="1:9" x14ac:dyDescent="0.25">
      <c r="A15">
        <v>13</v>
      </c>
      <c r="B15" s="28">
        <f t="shared" si="1"/>
        <v>0.88655594387340975</v>
      </c>
      <c r="C15" s="28">
        <f t="shared" si="2"/>
        <v>7.4325705018963101E-2</v>
      </c>
      <c r="D15" s="28">
        <f t="shared" si="3"/>
        <v>3.9118351107627049E-2</v>
      </c>
      <c r="E15" s="28">
        <f t="shared" si="0"/>
        <v>0.99999999999999989</v>
      </c>
    </row>
    <row r="16" spans="1:9" x14ac:dyDescent="0.25">
      <c r="A16">
        <v>14</v>
      </c>
      <c r="B16" s="28">
        <f t="shared" si="1"/>
        <v>0.82000310935059484</v>
      </c>
      <c r="C16" s="28">
        <f t="shared" si="2"/>
        <v>0.11610330453545695</v>
      </c>
      <c r="D16" s="28">
        <f t="shared" si="3"/>
        <v>6.3893586113948075E-2</v>
      </c>
      <c r="E16" s="28">
        <f t="shared" si="0"/>
        <v>0.99999999999999978</v>
      </c>
    </row>
    <row r="17" spans="1:5" x14ac:dyDescent="0.25">
      <c r="A17">
        <v>15</v>
      </c>
      <c r="B17" s="28">
        <f t="shared" si="1"/>
        <v>0.7238459879183915</v>
      </c>
      <c r="C17" s="28">
        <f t="shared" si="2"/>
        <v>0.17355932445584121</v>
      </c>
      <c r="D17" s="28">
        <f t="shared" si="3"/>
        <v>0.10259468762576707</v>
      </c>
      <c r="E17" s="28">
        <f t="shared" si="0"/>
        <v>0.99999999999999978</v>
      </c>
    </row>
    <row r="18" spans="1:5" x14ac:dyDescent="0.25">
      <c r="A18">
        <v>16</v>
      </c>
      <c r="B18" s="28">
        <f t="shared" si="1"/>
        <v>0.59695946503847264</v>
      </c>
      <c r="C18" s="28">
        <f t="shared" si="2"/>
        <v>0.24259273918381299</v>
      </c>
      <c r="D18" s="28">
        <f t="shared" si="3"/>
        <v>0.16044779577771415</v>
      </c>
      <c r="E18" s="28">
        <f t="shared" si="0"/>
        <v>0.99999999999999978</v>
      </c>
    </row>
    <row r="19" spans="1:5" x14ac:dyDescent="0.25">
      <c r="A19">
        <v>17</v>
      </c>
      <c r="B19" s="28">
        <f t="shared" si="1"/>
        <v>0.45069325291503209</v>
      </c>
      <c r="C19" s="28">
        <f t="shared" si="2"/>
        <v>0.30799470491264924</v>
      </c>
      <c r="D19" s="28">
        <f t="shared" si="3"/>
        <v>0.2413120421723185</v>
      </c>
      <c r="E19" s="28">
        <f t="shared" si="0"/>
        <v>0.99999999999999978</v>
      </c>
    </row>
    <row r="20" spans="1:5" x14ac:dyDescent="0.25">
      <c r="A20">
        <v>18</v>
      </c>
      <c r="B20" s="28">
        <f t="shared" si="1"/>
        <v>0.3104940061229679</v>
      </c>
      <c r="C20" s="28">
        <f t="shared" si="2"/>
        <v>0.34552905006716367</v>
      </c>
      <c r="D20" s="28">
        <f t="shared" si="3"/>
        <v>0.34397694380986826</v>
      </c>
      <c r="E20" s="28">
        <f t="shared" si="0"/>
        <v>0.99999999999999978</v>
      </c>
    </row>
    <row r="21" spans="1:5" x14ac:dyDescent="0.25">
      <c r="A21">
        <v>19</v>
      </c>
      <c r="B21" s="28">
        <f t="shared" si="1"/>
        <v>0.20213646014587855</v>
      </c>
      <c r="C21" s="28">
        <f t="shared" si="2"/>
        <v>0.33871024602186511</v>
      </c>
      <c r="D21" s="28">
        <f t="shared" si="3"/>
        <v>0.45915329383225617</v>
      </c>
      <c r="E21" s="28">
        <f t="shared" si="0"/>
        <v>0.99999999999999978</v>
      </c>
    </row>
    <row r="22" spans="1:5" x14ac:dyDescent="0.25">
      <c r="A22">
        <v>20</v>
      </c>
      <c r="B22" s="28">
        <f t="shared" si="1"/>
        <v>0.1329861130984191</v>
      </c>
      <c r="C22" s="28">
        <f t="shared" si="2"/>
        <v>0.29495717772870284</v>
      </c>
      <c r="D22" s="28">
        <f t="shared" si="3"/>
        <v>0.57205670917287788</v>
      </c>
      <c r="E22" s="28">
        <f t="shared" si="0"/>
        <v>0.99999999999999978</v>
      </c>
    </row>
    <row r="23" spans="1:5" x14ac:dyDescent="0.25">
      <c r="A23">
        <v>21</v>
      </c>
      <c r="B23" s="28">
        <f t="shared" si="1"/>
        <v>9.3368652415833114E-2</v>
      </c>
      <c r="C23" s="28">
        <f t="shared" si="2"/>
        <v>0.23625557916838785</v>
      </c>
      <c r="D23" s="28">
        <f t="shared" si="3"/>
        <v>0.67037576841577884</v>
      </c>
      <c r="E23" s="28">
        <f t="shared" si="0"/>
        <v>0.99999999999999978</v>
      </c>
    </row>
    <row r="24" spans="1:5" x14ac:dyDescent="0.25">
      <c r="A24">
        <v>22</v>
      </c>
      <c r="B24" s="28">
        <f t="shared" si="1"/>
        <v>7.1089198712631821E-2</v>
      </c>
      <c r="C24" s="28">
        <f t="shared" si="2"/>
        <v>0.17978317314879316</v>
      </c>
      <c r="D24" s="28">
        <f t="shared" si="3"/>
        <v>0.74912762813857481</v>
      </c>
      <c r="E24" s="28">
        <f t="shared" si="0"/>
        <v>0.99999999999999978</v>
      </c>
    </row>
    <row r="25" spans="1:5" x14ac:dyDescent="0.25">
      <c r="A25">
        <v>23</v>
      </c>
      <c r="B25" s="28">
        <f t="shared" si="1"/>
        <v>5.8180750574258151E-2</v>
      </c>
      <c r="C25" s="28">
        <f t="shared" si="2"/>
        <v>0.13276389690423576</v>
      </c>
      <c r="D25" s="28">
        <f t="shared" si="3"/>
        <v>0.80905535252150584</v>
      </c>
      <c r="E25" s="28">
        <f t="shared" si="0"/>
        <v>0.99999999999999978</v>
      </c>
    </row>
    <row r="26" spans="1:5" x14ac:dyDescent="0.25">
      <c r="A26">
        <v>24</v>
      </c>
      <c r="B26" s="28">
        <f t="shared" si="1"/>
        <v>5.0379204371495769E-2</v>
      </c>
      <c r="C26" s="28">
        <f t="shared" si="2"/>
        <v>9.6310810805586233E-2</v>
      </c>
      <c r="D26" s="28">
        <f t="shared" si="3"/>
        <v>0.85330998482291776</v>
      </c>
      <c r="E26" s="28">
        <f t="shared" si="0"/>
        <v>0.99999999999999978</v>
      </c>
    </row>
    <row r="27" spans="1:5" x14ac:dyDescent="0.25">
      <c r="A27">
        <v>25</v>
      </c>
      <c r="B27" s="28">
        <f t="shared" si="1"/>
        <v>4.5478621730529085E-2</v>
      </c>
      <c r="C27" s="28">
        <f t="shared" si="2"/>
        <v>6.9107789844690848E-2</v>
      </c>
      <c r="D27" s="28">
        <f t="shared" si="3"/>
        <v>0.8854135884247798</v>
      </c>
      <c r="E27" s="28">
        <f t="shared" si="0"/>
        <v>0.99999999999999978</v>
      </c>
    </row>
    <row r="28" spans="1:5" x14ac:dyDescent="0.25">
      <c r="A28">
        <v>26</v>
      </c>
      <c r="B28" s="28">
        <f t="shared" si="1"/>
        <v>4.2304265427219691E-2</v>
      </c>
      <c r="C28" s="28">
        <f t="shared" si="2"/>
        <v>4.924621619976996E-2</v>
      </c>
      <c r="D28" s="28">
        <f t="shared" si="3"/>
        <v>0.90844951837301013</v>
      </c>
      <c r="E28" s="28">
        <f t="shared" si="0"/>
        <v>0.99999999999999978</v>
      </c>
    </row>
    <row r="29" spans="1:5" x14ac:dyDescent="0.25">
      <c r="A29">
        <v>27</v>
      </c>
      <c r="B29" s="28">
        <f t="shared" si="1"/>
        <v>4.0200107175804363E-2</v>
      </c>
      <c r="C29" s="28">
        <f t="shared" si="2"/>
        <v>3.4934969051261963E-2</v>
      </c>
      <c r="D29" s="28">
        <f t="shared" si="3"/>
        <v>0.9248649237729335</v>
      </c>
      <c r="E29" s="28">
        <f t="shared" si="0"/>
        <v>0.99999999999999978</v>
      </c>
    </row>
    <row r="30" spans="1:5" x14ac:dyDescent="0.25">
      <c r="A30">
        <v>28</v>
      </c>
      <c r="B30" s="28">
        <f t="shared" si="1"/>
        <v>3.8781673780759779E-2</v>
      </c>
      <c r="C30" s="28">
        <f t="shared" si="2"/>
        <v>2.4708412762552562E-2</v>
      </c>
      <c r="D30" s="28">
        <f t="shared" si="3"/>
        <v>0.93650991345668744</v>
      </c>
      <c r="E30" s="28">
        <f t="shared" si="0"/>
        <v>0.99999999999999978</v>
      </c>
    </row>
    <row r="31" spans="1:5" x14ac:dyDescent="0.25">
      <c r="A31">
        <v>29</v>
      </c>
      <c r="B31" s="28">
        <f t="shared" si="1"/>
        <v>3.7813857841328131E-2</v>
      </c>
      <c r="C31" s="28">
        <f t="shared" si="2"/>
        <v>1.7440091114466691E-2</v>
      </c>
      <c r="D31" s="28">
        <f t="shared" si="3"/>
        <v>0.94474605104420495</v>
      </c>
      <c r="E31" s="28">
        <f t="shared" si="0"/>
        <v>0.99999999999999978</v>
      </c>
    </row>
    <row r="32" spans="1:5" x14ac:dyDescent="0.25">
      <c r="A32">
        <v>30</v>
      </c>
      <c r="B32" s="28">
        <f t="shared" si="1"/>
        <v>3.7147785943924455E-2</v>
      </c>
      <c r="C32" s="28">
        <f t="shared" si="2"/>
        <v>1.2292799307048137E-2</v>
      </c>
      <c r="D32" s="28">
        <f t="shared" si="3"/>
        <v>0.95055941474902717</v>
      </c>
      <c r="E32" s="28">
        <f t="shared" si="0"/>
        <v>0.99999999999999978</v>
      </c>
    </row>
    <row r="33" spans="1:5" x14ac:dyDescent="0.25">
      <c r="A33">
        <v>31</v>
      </c>
      <c r="B33" s="28">
        <f t="shared" si="1"/>
        <v>3.6686569163841512E-2</v>
      </c>
      <c r="C33" s="28">
        <f t="shared" si="2"/>
        <v>8.6564163181150362E-3</v>
      </c>
      <c r="D33" s="28">
        <f t="shared" si="3"/>
        <v>0.95465701451804319</v>
      </c>
      <c r="E33" s="28">
        <f t="shared" si="0"/>
        <v>0.99999999999999978</v>
      </c>
    </row>
    <row r="34" spans="1:5" x14ac:dyDescent="0.25">
      <c r="A34">
        <v>32</v>
      </c>
      <c r="B34" s="28">
        <f t="shared" si="1"/>
        <v>3.6365819205716327E-2</v>
      </c>
      <c r="C34" s="28">
        <f t="shared" si="2"/>
        <v>6.0916941702018803E-3</v>
      </c>
      <c r="D34" s="28">
        <f t="shared" si="3"/>
        <v>0.95754248662408159</v>
      </c>
      <c r="E34" s="28">
        <f t="shared" si="0"/>
        <v>0.99999999999999978</v>
      </c>
    </row>
    <row r="35" spans="1:5" x14ac:dyDescent="0.25">
      <c r="A35">
        <v>33</v>
      </c>
      <c r="B35" s="28">
        <f t="shared" si="1"/>
        <v>3.614207446237775E-2</v>
      </c>
      <c r="C35" s="28">
        <f t="shared" si="2"/>
        <v>4.284874190139832E-3</v>
      </c>
      <c r="D35" s="28">
        <f t="shared" si="3"/>
        <v>0.95957305134748216</v>
      </c>
      <c r="E35" s="28">
        <f t="shared" si="0"/>
        <v>0.99999999999999978</v>
      </c>
    </row>
    <row r="36" spans="1:5" x14ac:dyDescent="0.25">
      <c r="A36">
        <v>34</v>
      </c>
      <c r="B36" s="28">
        <f t="shared" si="1"/>
        <v>3.5985661577915377E-2</v>
      </c>
      <c r="C36" s="28">
        <f t="shared" si="2"/>
        <v>3.0129956778889282E-3</v>
      </c>
      <c r="D36" s="28">
        <f t="shared" si="3"/>
        <v>0.96100134274419546</v>
      </c>
      <c r="E36" s="28">
        <f t="shared" si="0"/>
        <v>0.99999999999999978</v>
      </c>
    </row>
    <row r="37" spans="1:5" x14ac:dyDescent="0.25">
      <c r="A37">
        <v>35</v>
      </c>
      <c r="B37" s="28">
        <f t="shared" si="1"/>
        <v>3.5876152688687143E-2</v>
      </c>
      <c r="C37" s="28">
        <f t="shared" si="2"/>
        <v>2.1181726744875207E-3</v>
      </c>
      <c r="D37" s="28">
        <f t="shared" si="3"/>
        <v>0.96200567463682507</v>
      </c>
      <c r="E37" s="28">
        <f t="shared" si="0"/>
        <v>0.99999999999999978</v>
      </c>
    </row>
    <row r="38" spans="1:5" x14ac:dyDescent="0.25">
      <c r="A38">
        <v>36</v>
      </c>
      <c r="B38" s="28">
        <f t="shared" si="1"/>
        <v>3.5799400883533318E-2</v>
      </c>
      <c r="C38" s="28">
        <f t="shared" si="2"/>
        <v>1.4888669214788422E-3</v>
      </c>
      <c r="D38" s="28">
        <f t="shared" si="3"/>
        <v>0.96271173219498762</v>
      </c>
      <c r="E38" s="28">
        <f t="shared" si="0"/>
        <v>0.99999999999999978</v>
      </c>
    </row>
    <row r="39" spans="1:5" x14ac:dyDescent="0.25">
      <c r="A39">
        <v>37</v>
      </c>
      <c r="B39" s="28">
        <f t="shared" si="1"/>
        <v>3.5745567334311223E-2</v>
      </c>
      <c r="C39" s="28">
        <f t="shared" si="2"/>
        <v>1.046411496874657E-3</v>
      </c>
      <c r="D39" s="28">
        <f t="shared" si="3"/>
        <v>0.96320802116881388</v>
      </c>
      <c r="E39" s="28">
        <f t="shared" si="0"/>
        <v>0.99999999999999978</v>
      </c>
    </row>
    <row r="40" spans="1:5" x14ac:dyDescent="0.25">
      <c r="A40">
        <v>38</v>
      </c>
      <c r="B40" s="28">
        <f t="shared" si="1"/>
        <v>3.5707788715964084E-2</v>
      </c>
      <c r="C40" s="28">
        <f t="shared" si="2"/>
        <v>7.3538628293024454E-4</v>
      </c>
      <c r="D40" s="28">
        <f t="shared" si="3"/>
        <v>0.9635568250011054</v>
      </c>
      <c r="E40" s="28">
        <f t="shared" si="0"/>
        <v>0.99999999999999978</v>
      </c>
    </row>
    <row r="41" spans="1:5" x14ac:dyDescent="0.25">
      <c r="A41">
        <v>39</v>
      </c>
      <c r="B41" s="28">
        <f t="shared" si="1"/>
        <v>3.5681267107768436E-2</v>
      </c>
      <c r="C41" s="28">
        <f t="shared" si="2"/>
        <v>5.1677913014914253E-4</v>
      </c>
      <c r="D41" s="28">
        <f t="shared" si="3"/>
        <v>0.96380195376208211</v>
      </c>
      <c r="E41" s="28">
        <f t="shared" si="0"/>
        <v>0.99999999999999967</v>
      </c>
    </row>
    <row r="42" spans="1:5" x14ac:dyDescent="0.25">
      <c r="A42">
        <v>40</v>
      </c>
      <c r="B42" s="28">
        <f t="shared" si="1"/>
        <v>3.5662643380248077E-2</v>
      </c>
      <c r="C42" s="28">
        <f t="shared" si="2"/>
        <v>3.6314314761978588E-4</v>
      </c>
      <c r="D42" s="28">
        <f t="shared" si="3"/>
        <v>0.96397421347213186</v>
      </c>
      <c r="E42" s="28">
        <f t="shared" si="0"/>
        <v>0.99999999999999978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E187-F9CF-4146-96BB-8943DE1CF303}">
  <dimension ref="A1:AE30"/>
  <sheetViews>
    <sheetView zoomScale="85" zoomScaleNormal="85" workbookViewId="0">
      <selection activeCell="AC36" sqref="AC36"/>
    </sheetView>
  </sheetViews>
  <sheetFormatPr defaultRowHeight="15" x14ac:dyDescent="0.25"/>
  <cols>
    <col min="1" max="1" width="22.5703125" customWidth="1"/>
    <col min="31" max="31" width="18" customWidth="1"/>
  </cols>
  <sheetData>
    <row r="1" spans="1:31" ht="34.5" customHeight="1" thickBot="1" x14ac:dyDescent="0.3">
      <c r="A1" s="25" t="s">
        <v>11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</row>
    <row r="2" spans="1:31" ht="15.75" thickBot="1" x14ac:dyDescent="0.3"/>
    <row r="3" spans="1:31" ht="30.75" thickBot="1" x14ac:dyDescent="0.3">
      <c r="A3" s="1" t="s">
        <v>12</v>
      </c>
      <c r="B3" s="2" t="s">
        <v>13</v>
      </c>
      <c r="C3" s="3">
        <v>1988</v>
      </c>
      <c r="D3" s="3">
        <v>1989</v>
      </c>
      <c r="E3" s="3">
        <v>1990</v>
      </c>
      <c r="F3" s="3">
        <v>1991</v>
      </c>
      <c r="G3" s="3">
        <v>1992</v>
      </c>
      <c r="H3" s="3">
        <v>1993</v>
      </c>
      <c r="I3" s="3">
        <v>1994</v>
      </c>
      <c r="J3" s="3">
        <v>1995</v>
      </c>
      <c r="K3" s="3">
        <v>1996</v>
      </c>
      <c r="L3" s="3">
        <v>1997</v>
      </c>
      <c r="M3" s="3">
        <v>1998</v>
      </c>
      <c r="N3" s="3">
        <v>1999</v>
      </c>
      <c r="O3" s="3">
        <v>2000</v>
      </c>
      <c r="P3" s="3">
        <v>2001</v>
      </c>
      <c r="Q3" s="3">
        <v>2002</v>
      </c>
      <c r="R3" s="3">
        <v>2003</v>
      </c>
      <c r="S3" s="3">
        <v>2004</v>
      </c>
      <c r="T3" s="3">
        <v>2005</v>
      </c>
      <c r="U3" s="3">
        <v>2006</v>
      </c>
      <c r="V3" s="3">
        <v>2007</v>
      </c>
      <c r="W3" s="3">
        <v>2008</v>
      </c>
      <c r="X3" s="3">
        <v>2009</v>
      </c>
      <c r="Y3" s="3">
        <v>2010</v>
      </c>
      <c r="Z3" s="3">
        <v>2011</v>
      </c>
      <c r="AA3" s="3">
        <v>2012</v>
      </c>
      <c r="AB3" s="3">
        <v>2013</v>
      </c>
      <c r="AC3" s="4">
        <v>2014</v>
      </c>
      <c r="AD3" s="1" t="s">
        <v>4</v>
      </c>
      <c r="AE3" s="1" t="s">
        <v>14</v>
      </c>
    </row>
    <row r="4" spans="1:31" x14ac:dyDescent="0.25">
      <c r="A4" s="5" t="s">
        <v>22</v>
      </c>
      <c r="B4" s="6"/>
      <c r="C4" s="7"/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/>
      <c r="AA4" s="7"/>
      <c r="AB4" s="7"/>
      <c r="AC4" s="8"/>
      <c r="AD4" s="9">
        <f t="shared" ref="AD4:AD28" si="0">SUM(B4:AC4)</f>
        <v>1</v>
      </c>
      <c r="AE4" s="10" t="str">
        <f>_xlfn.IFS(AD4&lt;$AE$29/10,"très faible",AD4&lt;$AE$29,"faible",AD4&gt;$AE$29*10,"incommensurable",AD4&gt;$AE$29,"important")</f>
        <v>très faible</v>
      </c>
    </row>
    <row r="5" spans="1:31" x14ac:dyDescent="0.25">
      <c r="A5" s="11" t="s">
        <v>24</v>
      </c>
      <c r="B5" s="12"/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AC5" s="13"/>
      <c r="AD5" s="14">
        <f t="shared" si="0"/>
        <v>1</v>
      </c>
      <c r="AE5" s="15" t="str">
        <f t="shared" ref="AE5:AE28" si="1">_xlfn.IFS(AD5&lt;$AE$29/10,"très faible",AD5&lt;$AE$29,"faible",AD5&gt;$AE$29*10,"incommensurable",AD5&gt;$AE$29,"important")</f>
        <v>très faible</v>
      </c>
    </row>
    <row r="6" spans="1:31" x14ac:dyDescent="0.25">
      <c r="A6" s="11" t="s">
        <v>26</v>
      </c>
      <c r="B6" s="12"/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C6" s="13"/>
      <c r="AD6" s="14">
        <f t="shared" si="0"/>
        <v>1</v>
      </c>
      <c r="AE6" s="15" t="str">
        <f t="shared" si="1"/>
        <v>très faible</v>
      </c>
    </row>
    <row r="7" spans="1:31" x14ac:dyDescent="0.25">
      <c r="A7" s="11" t="s">
        <v>37</v>
      </c>
      <c r="B7" s="12"/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AC7" s="13"/>
      <c r="AD7" s="14">
        <f t="shared" si="0"/>
        <v>1</v>
      </c>
      <c r="AE7" s="15" t="str">
        <f t="shared" si="1"/>
        <v>très faible</v>
      </c>
    </row>
    <row r="8" spans="1:31" x14ac:dyDescent="0.25">
      <c r="A8" s="11" t="s">
        <v>21</v>
      </c>
      <c r="B8" s="12"/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AC8" s="13"/>
      <c r="AD8" s="14">
        <f t="shared" si="0"/>
        <v>2</v>
      </c>
      <c r="AE8" s="15" t="str">
        <f t="shared" si="1"/>
        <v>très faible</v>
      </c>
    </row>
    <row r="9" spans="1:31" x14ac:dyDescent="0.25">
      <c r="A9" s="11" t="s">
        <v>29</v>
      </c>
      <c r="B9" s="12"/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C9" s="13"/>
      <c r="AD9" s="14">
        <f t="shared" si="0"/>
        <v>2</v>
      </c>
      <c r="AE9" s="15" t="str">
        <f t="shared" si="1"/>
        <v>très faible</v>
      </c>
    </row>
    <row r="10" spans="1:31" x14ac:dyDescent="0.25">
      <c r="A10" s="11" t="s">
        <v>30</v>
      </c>
      <c r="B10" s="12"/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C10" s="13"/>
      <c r="AD10" s="14">
        <f t="shared" si="0"/>
        <v>3</v>
      </c>
      <c r="AE10" s="15" t="str">
        <f t="shared" si="1"/>
        <v>très faible</v>
      </c>
    </row>
    <row r="11" spans="1:31" x14ac:dyDescent="0.25">
      <c r="A11" s="11" t="s">
        <v>16</v>
      </c>
      <c r="B11" s="12"/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1</v>
      </c>
      <c r="W11">
        <v>0</v>
      </c>
      <c r="X11">
        <v>0</v>
      </c>
      <c r="Y11">
        <v>2</v>
      </c>
      <c r="AC11" s="13"/>
      <c r="AD11" s="14">
        <f t="shared" si="0"/>
        <v>8</v>
      </c>
      <c r="AE11" s="15" t="str">
        <f t="shared" si="1"/>
        <v>très faible</v>
      </c>
    </row>
    <row r="12" spans="1:31" x14ac:dyDescent="0.25">
      <c r="A12" s="11" t="s">
        <v>36</v>
      </c>
      <c r="B12" s="12"/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2</v>
      </c>
      <c r="T12">
        <v>1</v>
      </c>
      <c r="U12">
        <v>1</v>
      </c>
      <c r="V12">
        <v>1</v>
      </c>
      <c r="W12">
        <v>0</v>
      </c>
      <c r="X12">
        <v>0</v>
      </c>
      <c r="Y12">
        <v>0</v>
      </c>
      <c r="AC12" s="13"/>
      <c r="AD12" s="14">
        <f t="shared" si="0"/>
        <v>8</v>
      </c>
      <c r="AE12" s="15" t="str">
        <f t="shared" si="1"/>
        <v>très faible</v>
      </c>
    </row>
    <row r="13" spans="1:31" x14ac:dyDescent="0.25">
      <c r="A13" s="11" t="s">
        <v>19</v>
      </c>
      <c r="B13" s="12"/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6</v>
      </c>
      <c r="Q13">
        <v>3</v>
      </c>
      <c r="R13">
        <v>2</v>
      </c>
      <c r="S13">
        <v>1</v>
      </c>
      <c r="T13">
        <v>1</v>
      </c>
      <c r="U13">
        <v>0</v>
      </c>
      <c r="V13">
        <v>0</v>
      </c>
      <c r="W13">
        <v>0</v>
      </c>
      <c r="X13">
        <v>1</v>
      </c>
      <c r="Y13">
        <v>0</v>
      </c>
      <c r="AC13" s="13"/>
      <c r="AD13" s="14">
        <f t="shared" si="0"/>
        <v>16</v>
      </c>
      <c r="AE13" s="15" t="str">
        <f t="shared" si="1"/>
        <v>très faible</v>
      </c>
    </row>
    <row r="14" spans="1:31" x14ac:dyDescent="0.25">
      <c r="A14" s="11" t="s">
        <v>18</v>
      </c>
      <c r="B14" s="12"/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1</v>
      </c>
      <c r="T14">
        <v>1</v>
      </c>
      <c r="U14">
        <v>5</v>
      </c>
      <c r="V14">
        <v>3</v>
      </c>
      <c r="W14">
        <v>4</v>
      </c>
      <c r="X14">
        <v>1</v>
      </c>
      <c r="Y14">
        <v>1</v>
      </c>
      <c r="Z14">
        <v>1</v>
      </c>
      <c r="AC14" s="13"/>
      <c r="AD14" s="14">
        <f t="shared" si="0"/>
        <v>20</v>
      </c>
      <c r="AE14" s="15" t="str">
        <f t="shared" si="1"/>
        <v>très faible</v>
      </c>
    </row>
    <row r="15" spans="1:31" x14ac:dyDescent="0.25">
      <c r="A15" s="11" t="s">
        <v>35</v>
      </c>
      <c r="B15" s="12"/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</v>
      </c>
      <c r="Q15">
        <v>6</v>
      </c>
      <c r="R15">
        <v>2</v>
      </c>
      <c r="S15">
        <v>7</v>
      </c>
      <c r="T15">
        <v>3</v>
      </c>
      <c r="U15">
        <v>0</v>
      </c>
      <c r="V15">
        <v>1</v>
      </c>
      <c r="W15">
        <v>0</v>
      </c>
      <c r="X15">
        <v>0</v>
      </c>
      <c r="AC15" s="13"/>
      <c r="AD15" s="14">
        <f t="shared" si="0"/>
        <v>24</v>
      </c>
      <c r="AE15" s="15" t="str">
        <f t="shared" si="1"/>
        <v>très faible</v>
      </c>
    </row>
    <row r="16" spans="1:31" x14ac:dyDescent="0.25">
      <c r="A16" s="11" t="s">
        <v>39</v>
      </c>
      <c r="B16" s="12"/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2</v>
      </c>
      <c r="R16">
        <v>4</v>
      </c>
      <c r="S16">
        <v>7</v>
      </c>
      <c r="T16">
        <v>8</v>
      </c>
      <c r="U16">
        <v>3</v>
      </c>
      <c r="V16">
        <v>2</v>
      </c>
      <c r="W16">
        <v>0</v>
      </c>
      <c r="X16">
        <v>2</v>
      </c>
      <c r="Y16">
        <v>0</v>
      </c>
      <c r="AC16" s="13"/>
      <c r="AD16" s="14">
        <f t="shared" si="0"/>
        <v>30</v>
      </c>
      <c r="AE16" s="15" t="str">
        <f t="shared" si="1"/>
        <v>faible</v>
      </c>
    </row>
    <row r="17" spans="1:31" x14ac:dyDescent="0.25">
      <c r="A17" s="11" t="s">
        <v>28</v>
      </c>
      <c r="B17" s="12"/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>
        <v>2</v>
      </c>
      <c r="R17">
        <v>4</v>
      </c>
      <c r="S17">
        <v>5</v>
      </c>
      <c r="T17">
        <v>7</v>
      </c>
      <c r="U17">
        <v>10</v>
      </c>
      <c r="V17">
        <v>3</v>
      </c>
      <c r="W17">
        <v>1</v>
      </c>
      <c r="X17">
        <v>1</v>
      </c>
      <c r="AC17" s="13"/>
      <c r="AD17" s="14">
        <f t="shared" si="0"/>
        <v>36</v>
      </c>
      <c r="AE17" s="15" t="str">
        <f t="shared" si="1"/>
        <v>faible</v>
      </c>
    </row>
    <row r="18" spans="1:31" x14ac:dyDescent="0.25">
      <c r="A18" s="11" t="s">
        <v>32</v>
      </c>
      <c r="B18" s="12"/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</v>
      </c>
      <c r="R18">
        <v>5</v>
      </c>
      <c r="S18">
        <v>11</v>
      </c>
      <c r="T18">
        <v>19</v>
      </c>
      <c r="U18">
        <v>10</v>
      </c>
      <c r="V18">
        <v>9</v>
      </c>
      <c r="W18">
        <v>5</v>
      </c>
      <c r="X18">
        <v>4</v>
      </c>
      <c r="Y18">
        <v>2</v>
      </c>
      <c r="AC18" s="13"/>
      <c r="AD18" s="14">
        <f t="shared" si="0"/>
        <v>69</v>
      </c>
      <c r="AE18" s="15" t="str">
        <f t="shared" si="1"/>
        <v>faible</v>
      </c>
    </row>
    <row r="19" spans="1:31" x14ac:dyDescent="0.25">
      <c r="A19" s="11" t="s">
        <v>31</v>
      </c>
      <c r="B19" s="12"/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2</v>
      </c>
      <c r="N19">
        <v>2</v>
      </c>
      <c r="O19">
        <v>2</v>
      </c>
      <c r="P19">
        <v>20</v>
      </c>
      <c r="Q19">
        <v>24</v>
      </c>
      <c r="R19">
        <v>19</v>
      </c>
      <c r="S19">
        <v>6</v>
      </c>
      <c r="T19">
        <v>3</v>
      </c>
      <c r="U19">
        <v>2</v>
      </c>
      <c r="V19">
        <v>2</v>
      </c>
      <c r="W19">
        <v>1</v>
      </c>
      <c r="X19">
        <v>0</v>
      </c>
      <c r="Y19">
        <v>1</v>
      </c>
      <c r="Z19">
        <v>1</v>
      </c>
      <c r="AC19" s="13"/>
      <c r="AD19" s="14">
        <f t="shared" si="0"/>
        <v>87</v>
      </c>
      <c r="AE19" s="15" t="str">
        <f t="shared" si="1"/>
        <v>faible</v>
      </c>
    </row>
    <row r="20" spans="1:31" x14ac:dyDescent="0.25">
      <c r="A20" s="11" t="s">
        <v>17</v>
      </c>
      <c r="B20" s="12"/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6</v>
      </c>
      <c r="N20">
        <v>3</v>
      </c>
      <c r="O20">
        <v>9</v>
      </c>
      <c r="P20">
        <v>46</v>
      </c>
      <c r="Q20">
        <v>38</v>
      </c>
      <c r="R20">
        <v>15</v>
      </c>
      <c r="S20">
        <v>11</v>
      </c>
      <c r="T20">
        <v>2</v>
      </c>
      <c r="U20">
        <v>2</v>
      </c>
      <c r="V20">
        <v>0</v>
      </c>
      <c r="W20">
        <v>0</v>
      </c>
      <c r="X20">
        <v>0</v>
      </c>
      <c r="Y20">
        <v>0</v>
      </c>
      <c r="AC20" s="13"/>
      <c r="AD20" s="14">
        <f t="shared" si="0"/>
        <v>133</v>
      </c>
      <c r="AE20" s="15" t="str">
        <f t="shared" si="1"/>
        <v>faible</v>
      </c>
    </row>
    <row r="21" spans="1:31" x14ac:dyDescent="0.25">
      <c r="A21" s="11" t="s">
        <v>27</v>
      </c>
      <c r="B21" s="12"/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48</v>
      </c>
      <c r="Q21">
        <v>38</v>
      </c>
      <c r="R21">
        <v>29</v>
      </c>
      <c r="S21">
        <v>7</v>
      </c>
      <c r="T21">
        <v>8</v>
      </c>
      <c r="U21">
        <v>7</v>
      </c>
      <c r="V21">
        <v>2</v>
      </c>
      <c r="W21">
        <v>1</v>
      </c>
      <c r="X21">
        <v>2</v>
      </c>
      <c r="Y21">
        <v>0</v>
      </c>
      <c r="AC21" s="13"/>
      <c r="AD21" s="14">
        <f t="shared" si="0"/>
        <v>144</v>
      </c>
      <c r="AE21" s="15" t="str">
        <f t="shared" si="1"/>
        <v>faible</v>
      </c>
    </row>
    <row r="22" spans="1:31" x14ac:dyDescent="0.25">
      <c r="A22" s="11" t="s">
        <v>15</v>
      </c>
      <c r="B22" s="12"/>
      <c r="D22">
        <v>0</v>
      </c>
      <c r="E22">
        <v>0</v>
      </c>
      <c r="F22">
        <v>0</v>
      </c>
      <c r="G22">
        <v>1</v>
      </c>
      <c r="H22">
        <v>0</v>
      </c>
      <c r="I22">
        <v>3</v>
      </c>
      <c r="J22">
        <v>0</v>
      </c>
      <c r="K22">
        <v>0</v>
      </c>
      <c r="L22">
        <v>2</v>
      </c>
      <c r="M22">
        <v>0</v>
      </c>
      <c r="N22">
        <v>0</v>
      </c>
      <c r="O22">
        <v>7</v>
      </c>
      <c r="P22">
        <v>125</v>
      </c>
      <c r="Q22">
        <v>106</v>
      </c>
      <c r="R22">
        <v>54</v>
      </c>
      <c r="S22">
        <v>65</v>
      </c>
      <c r="T22">
        <v>32</v>
      </c>
      <c r="U22">
        <v>16</v>
      </c>
      <c r="V22">
        <v>4</v>
      </c>
      <c r="W22">
        <v>2</v>
      </c>
      <c r="X22">
        <v>2</v>
      </c>
      <c r="Y22">
        <v>0</v>
      </c>
      <c r="AC22" s="13"/>
      <c r="AD22" s="14">
        <f t="shared" si="0"/>
        <v>419</v>
      </c>
      <c r="AE22" s="15" t="str">
        <f t="shared" si="1"/>
        <v>important</v>
      </c>
    </row>
    <row r="23" spans="1:31" x14ac:dyDescent="0.25">
      <c r="A23" s="11" t="s">
        <v>38</v>
      </c>
      <c r="B23" s="12"/>
      <c r="D23">
        <v>0</v>
      </c>
      <c r="E23">
        <v>2</v>
      </c>
      <c r="F23">
        <v>8</v>
      </c>
      <c r="G23">
        <v>15</v>
      </c>
      <c r="H23">
        <v>29</v>
      </c>
      <c r="I23">
        <v>64</v>
      </c>
      <c r="J23">
        <v>68</v>
      </c>
      <c r="K23">
        <v>45</v>
      </c>
      <c r="L23">
        <v>38</v>
      </c>
      <c r="M23">
        <v>14</v>
      </c>
      <c r="N23">
        <v>50</v>
      </c>
      <c r="O23">
        <v>33</v>
      </c>
      <c r="P23">
        <v>42</v>
      </c>
      <c r="Q23">
        <v>24</v>
      </c>
      <c r="R23">
        <v>21</v>
      </c>
      <c r="S23">
        <v>3</v>
      </c>
      <c r="T23">
        <v>3</v>
      </c>
      <c r="U23">
        <v>5</v>
      </c>
      <c r="V23">
        <v>0</v>
      </c>
      <c r="W23">
        <v>0</v>
      </c>
      <c r="X23">
        <v>0</v>
      </c>
      <c r="Y23">
        <v>0</v>
      </c>
      <c r="AC23" s="13"/>
      <c r="AD23" s="14">
        <f t="shared" si="0"/>
        <v>464</v>
      </c>
      <c r="AE23" s="15" t="str">
        <f t="shared" si="1"/>
        <v>important</v>
      </c>
    </row>
    <row r="24" spans="1:31" x14ac:dyDescent="0.25">
      <c r="A24" s="11" t="s">
        <v>20</v>
      </c>
      <c r="B24" s="12"/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82</v>
      </c>
      <c r="Q24">
        <v>127</v>
      </c>
      <c r="R24">
        <v>167</v>
      </c>
      <c r="S24">
        <v>137</v>
      </c>
      <c r="T24">
        <v>98</v>
      </c>
      <c r="U24">
        <v>68</v>
      </c>
      <c r="V24">
        <v>36</v>
      </c>
      <c r="W24">
        <v>25</v>
      </c>
      <c r="X24">
        <v>18</v>
      </c>
      <c r="Y24">
        <v>13</v>
      </c>
      <c r="AC24" s="13"/>
      <c r="AD24" s="14">
        <f t="shared" si="0"/>
        <v>773</v>
      </c>
      <c r="AE24" s="15" t="str">
        <f t="shared" si="1"/>
        <v>important</v>
      </c>
    </row>
    <row r="25" spans="1:31" x14ac:dyDescent="0.25">
      <c r="A25" s="11" t="s">
        <v>23</v>
      </c>
      <c r="B25" s="12"/>
      <c r="D25">
        <v>0</v>
      </c>
      <c r="E25">
        <v>0</v>
      </c>
      <c r="F25">
        <v>5</v>
      </c>
      <c r="G25">
        <v>0</v>
      </c>
      <c r="H25">
        <v>1</v>
      </c>
      <c r="I25">
        <v>4</v>
      </c>
      <c r="J25">
        <v>3</v>
      </c>
      <c r="K25">
        <v>12</v>
      </c>
      <c r="L25">
        <v>6</v>
      </c>
      <c r="M25">
        <v>18</v>
      </c>
      <c r="N25">
        <v>31</v>
      </c>
      <c r="O25">
        <v>161</v>
      </c>
      <c r="P25">
        <v>274</v>
      </c>
      <c r="Q25">
        <v>239</v>
      </c>
      <c r="R25">
        <v>137</v>
      </c>
      <c r="S25">
        <v>54</v>
      </c>
      <c r="T25">
        <v>31</v>
      </c>
      <c r="U25">
        <v>8</v>
      </c>
      <c r="V25">
        <v>9</v>
      </c>
      <c r="W25">
        <v>8</v>
      </c>
      <c r="X25">
        <v>10</v>
      </c>
      <c r="Y25">
        <v>5</v>
      </c>
      <c r="AC25" s="13"/>
      <c r="AD25" s="14">
        <f t="shared" si="0"/>
        <v>1016</v>
      </c>
      <c r="AE25" s="15" t="str">
        <f t="shared" si="1"/>
        <v>important</v>
      </c>
    </row>
    <row r="26" spans="1:31" x14ac:dyDescent="0.25">
      <c r="A26" s="11" t="s">
        <v>33</v>
      </c>
      <c r="B26" s="12"/>
      <c r="D26">
        <v>0</v>
      </c>
      <c r="E26">
        <v>1</v>
      </c>
      <c r="F26">
        <v>1</v>
      </c>
      <c r="G26">
        <v>1</v>
      </c>
      <c r="H26">
        <v>3</v>
      </c>
      <c r="I26">
        <v>12</v>
      </c>
      <c r="J26">
        <v>15</v>
      </c>
      <c r="K26">
        <v>31</v>
      </c>
      <c r="L26">
        <v>30</v>
      </c>
      <c r="M26">
        <v>127</v>
      </c>
      <c r="N26">
        <v>159</v>
      </c>
      <c r="O26">
        <v>149</v>
      </c>
      <c r="P26">
        <v>110</v>
      </c>
      <c r="Q26">
        <v>86</v>
      </c>
      <c r="R26">
        <v>133</v>
      </c>
      <c r="S26">
        <v>92</v>
      </c>
      <c r="T26">
        <v>46</v>
      </c>
      <c r="U26">
        <v>33</v>
      </c>
      <c r="V26">
        <v>14</v>
      </c>
      <c r="W26">
        <v>18</v>
      </c>
      <c r="X26">
        <v>8</v>
      </c>
      <c r="AC26" s="13"/>
      <c r="AD26" s="14">
        <f t="shared" si="0"/>
        <v>1069</v>
      </c>
      <c r="AE26" s="15" t="str">
        <f t="shared" si="1"/>
        <v>important</v>
      </c>
    </row>
    <row r="27" spans="1:31" x14ac:dyDescent="0.25">
      <c r="A27" s="11" t="s">
        <v>25</v>
      </c>
      <c r="B27" s="12"/>
      <c r="D27">
        <v>15</v>
      </c>
      <c r="E27">
        <v>14</v>
      </c>
      <c r="F27">
        <v>17</v>
      </c>
      <c r="G27">
        <v>18</v>
      </c>
      <c r="H27">
        <v>16</v>
      </c>
      <c r="I27">
        <v>19</v>
      </c>
      <c r="J27">
        <v>16</v>
      </c>
      <c r="K27">
        <v>73</v>
      </c>
      <c r="L27">
        <v>80</v>
      </c>
      <c r="M27">
        <v>83</v>
      </c>
      <c r="N27">
        <v>91</v>
      </c>
      <c r="O27">
        <v>149</v>
      </c>
      <c r="P27">
        <v>246</v>
      </c>
      <c r="Q27">
        <v>333</v>
      </c>
      <c r="R27">
        <v>183</v>
      </c>
      <c r="S27">
        <v>126</v>
      </c>
      <c r="T27">
        <v>69</v>
      </c>
      <c r="U27">
        <v>41</v>
      </c>
      <c r="V27">
        <v>25</v>
      </c>
      <c r="W27">
        <v>23</v>
      </c>
      <c r="X27">
        <v>9</v>
      </c>
      <c r="Y27">
        <v>2</v>
      </c>
      <c r="AC27" s="13"/>
      <c r="AD27" s="14">
        <f t="shared" si="0"/>
        <v>1648</v>
      </c>
      <c r="AE27" s="15" t="str">
        <f t="shared" si="1"/>
        <v>important</v>
      </c>
    </row>
    <row r="28" spans="1:31" ht="15.75" thickBot="1" x14ac:dyDescent="0.3">
      <c r="A28" s="11" t="s">
        <v>34</v>
      </c>
      <c r="B28" s="16">
        <v>446</v>
      </c>
      <c r="C28" s="17">
        <v>2514</v>
      </c>
      <c r="D28" s="17">
        <v>7228</v>
      </c>
      <c r="E28" s="17">
        <v>14407</v>
      </c>
      <c r="F28" s="17">
        <v>25359</v>
      </c>
      <c r="G28" s="17">
        <v>37280</v>
      </c>
      <c r="H28" s="17">
        <v>35090</v>
      </c>
      <c r="I28" s="17">
        <v>24438</v>
      </c>
      <c r="J28" s="17">
        <v>14562</v>
      </c>
      <c r="K28" s="17">
        <v>8149</v>
      </c>
      <c r="L28" s="17">
        <v>4393</v>
      </c>
      <c r="M28" s="17">
        <v>3235</v>
      </c>
      <c r="N28" s="17">
        <v>2301</v>
      </c>
      <c r="O28" s="17">
        <v>1443</v>
      </c>
      <c r="P28" s="17">
        <v>1202</v>
      </c>
      <c r="Q28" s="17">
        <v>1144</v>
      </c>
      <c r="R28" s="17">
        <v>611</v>
      </c>
      <c r="S28" s="17">
        <v>343</v>
      </c>
      <c r="T28" s="17">
        <v>225</v>
      </c>
      <c r="U28" s="17">
        <v>114</v>
      </c>
      <c r="V28" s="17">
        <v>67</v>
      </c>
      <c r="W28" s="17">
        <v>37</v>
      </c>
      <c r="X28" s="17">
        <v>12</v>
      </c>
      <c r="Y28" s="17">
        <v>11</v>
      </c>
      <c r="Z28" s="17">
        <v>7</v>
      </c>
      <c r="AA28" s="17">
        <v>3</v>
      </c>
      <c r="AB28" s="17">
        <v>3</v>
      </c>
      <c r="AC28" s="18">
        <v>0</v>
      </c>
      <c r="AD28" s="19">
        <f t="shared" si="0"/>
        <v>184624</v>
      </c>
      <c r="AE28" s="20" t="str">
        <f t="shared" si="1"/>
        <v>incommensurable</v>
      </c>
    </row>
    <row r="29" spans="1:31" x14ac:dyDescent="0.25">
      <c r="A29" s="21" t="s">
        <v>40</v>
      </c>
      <c r="B29" s="7">
        <f>SUM(B4:B27)</f>
        <v>0</v>
      </c>
      <c r="C29" s="7">
        <f t="shared" ref="C29:AC29" si="2">SUM(C4:C27)</f>
        <v>0</v>
      </c>
      <c r="D29" s="7">
        <f t="shared" si="2"/>
        <v>15</v>
      </c>
      <c r="E29" s="7">
        <f t="shared" si="2"/>
        <v>17</v>
      </c>
      <c r="F29" s="7">
        <f t="shared" si="2"/>
        <v>31</v>
      </c>
      <c r="G29" s="7">
        <f t="shared" si="2"/>
        <v>36</v>
      </c>
      <c r="H29" s="7">
        <f t="shared" si="2"/>
        <v>50</v>
      </c>
      <c r="I29" s="7">
        <f t="shared" si="2"/>
        <v>104</v>
      </c>
      <c r="J29" s="7">
        <f t="shared" si="2"/>
        <v>102</v>
      </c>
      <c r="K29" s="7">
        <f t="shared" si="2"/>
        <v>161</v>
      </c>
      <c r="L29" s="7">
        <f t="shared" si="2"/>
        <v>160</v>
      </c>
      <c r="M29" s="7">
        <f t="shared" si="2"/>
        <v>252</v>
      </c>
      <c r="N29" s="7">
        <f t="shared" si="2"/>
        <v>336</v>
      </c>
      <c r="O29" s="7">
        <f t="shared" si="2"/>
        <v>513</v>
      </c>
      <c r="P29" s="7">
        <f t="shared" si="2"/>
        <v>1013</v>
      </c>
      <c r="Q29" s="7">
        <f t="shared" si="2"/>
        <v>1035</v>
      </c>
      <c r="R29" s="7">
        <f t="shared" si="2"/>
        <v>778</v>
      </c>
      <c r="S29" s="7">
        <f t="shared" si="2"/>
        <v>535</v>
      </c>
      <c r="T29" s="7">
        <f t="shared" si="2"/>
        <v>336</v>
      </c>
      <c r="U29" s="7">
        <f t="shared" si="2"/>
        <v>215</v>
      </c>
      <c r="V29" s="7">
        <f t="shared" si="2"/>
        <v>112</v>
      </c>
      <c r="W29" s="7">
        <f t="shared" si="2"/>
        <v>88</v>
      </c>
      <c r="X29" s="7">
        <f t="shared" si="2"/>
        <v>58</v>
      </c>
      <c r="Y29" s="7">
        <f t="shared" si="2"/>
        <v>26</v>
      </c>
      <c r="Z29" s="7">
        <f t="shared" si="2"/>
        <v>2</v>
      </c>
      <c r="AA29" s="7">
        <f t="shared" si="2"/>
        <v>0</v>
      </c>
      <c r="AB29" s="7">
        <f t="shared" si="2"/>
        <v>0</v>
      </c>
      <c r="AC29" s="8">
        <f t="shared" si="2"/>
        <v>0</v>
      </c>
      <c r="AD29" s="9">
        <f t="shared" ref="AD29:AD30" si="3">SUM(B29:AC29)</f>
        <v>5975</v>
      </c>
      <c r="AE29" s="22">
        <f>AVERAGE(AD4:AD27)</f>
        <v>248.95833333333334</v>
      </c>
    </row>
    <row r="30" spans="1:31" ht="15.75" thickBot="1" x14ac:dyDescent="0.3">
      <c r="A30" s="23" t="s">
        <v>41</v>
      </c>
      <c r="B30" s="17">
        <f>SUM(B4:B28)</f>
        <v>446</v>
      </c>
      <c r="C30" s="17">
        <f t="shared" ref="C30:AC30" si="4">SUM(C4:C28)</f>
        <v>2514</v>
      </c>
      <c r="D30" s="17">
        <f t="shared" si="4"/>
        <v>7243</v>
      </c>
      <c r="E30" s="17">
        <f t="shared" si="4"/>
        <v>14424</v>
      </c>
      <c r="F30" s="17">
        <f t="shared" si="4"/>
        <v>25390</v>
      </c>
      <c r="G30" s="17">
        <f t="shared" si="4"/>
        <v>37316</v>
      </c>
      <c r="H30" s="17">
        <f t="shared" si="4"/>
        <v>35140</v>
      </c>
      <c r="I30" s="17">
        <f t="shared" si="4"/>
        <v>24542</v>
      </c>
      <c r="J30" s="17">
        <f t="shared" si="4"/>
        <v>14664</v>
      </c>
      <c r="K30" s="17">
        <f t="shared" si="4"/>
        <v>8310</v>
      </c>
      <c r="L30" s="17">
        <f t="shared" si="4"/>
        <v>4553</v>
      </c>
      <c r="M30" s="17">
        <f t="shared" si="4"/>
        <v>3487</v>
      </c>
      <c r="N30" s="17">
        <f t="shared" si="4"/>
        <v>2637</v>
      </c>
      <c r="O30" s="17">
        <f t="shared" si="4"/>
        <v>1956</v>
      </c>
      <c r="P30" s="17">
        <f t="shared" si="4"/>
        <v>2215</v>
      </c>
      <c r="Q30" s="17">
        <f t="shared" si="4"/>
        <v>2179</v>
      </c>
      <c r="R30" s="17">
        <f t="shared" si="4"/>
        <v>1389</v>
      </c>
      <c r="S30" s="17">
        <f t="shared" si="4"/>
        <v>878</v>
      </c>
      <c r="T30" s="17">
        <f t="shared" si="4"/>
        <v>561</v>
      </c>
      <c r="U30" s="17">
        <f t="shared" si="4"/>
        <v>329</v>
      </c>
      <c r="V30" s="17">
        <f t="shared" si="4"/>
        <v>179</v>
      </c>
      <c r="W30" s="17">
        <f t="shared" si="4"/>
        <v>125</v>
      </c>
      <c r="X30" s="17">
        <f t="shared" si="4"/>
        <v>70</v>
      </c>
      <c r="Y30" s="17">
        <f t="shared" si="4"/>
        <v>37</v>
      </c>
      <c r="Z30" s="17">
        <f t="shared" si="4"/>
        <v>9</v>
      </c>
      <c r="AA30" s="17">
        <f t="shared" si="4"/>
        <v>3</v>
      </c>
      <c r="AB30" s="17">
        <f t="shared" si="4"/>
        <v>3</v>
      </c>
      <c r="AC30" s="18">
        <f t="shared" si="4"/>
        <v>0</v>
      </c>
      <c r="AD30" s="19">
        <f t="shared" si="3"/>
        <v>190599</v>
      </c>
      <c r="AE30" s="24">
        <f>AVERAGE(AD4:AD28)</f>
        <v>7623.96</v>
      </c>
    </row>
  </sheetData>
  <mergeCells count="1">
    <mergeCell ref="A1:A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Exercice 1</vt:lpstr>
      <vt:lpstr>Exercice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Thomas-Alexandre Moreau</dc:creator>
  <cp:lastModifiedBy>Tøxik Skrrt</cp:lastModifiedBy>
  <dcterms:created xsi:type="dcterms:W3CDTF">2015-06-05T18:17:20Z</dcterms:created>
  <dcterms:modified xsi:type="dcterms:W3CDTF">2021-12-29T13:39:12Z</dcterms:modified>
</cp:coreProperties>
</file>