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D531BFB2-5DD4-844F-8621-B3ECA08CD27F}" xr6:coauthVersionLast="47" xr6:coauthVersionMax="47" xr10:uidLastSave="{00000000-0000-0000-0000-000000000000}"/>
  <bookViews>
    <workbookView xWindow="0" yWindow="500" windowWidth="25560" windowHeight="2710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1" l="1"/>
  <c r="M41" i="1"/>
  <c r="V41" i="1"/>
  <c r="Y41" i="1"/>
  <c r="AH41" i="1"/>
  <c r="Y40" i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1" i="1" l="1"/>
  <c r="N40" i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<sst xmlns="http://schemas.openxmlformats.org/spreadsheetml/2006/main" count="34" uniqueCount="34">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</sst>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Data!$E$2:$E$41</c:f>
              <c:numCache>
                <c:formatCode>#,##0</c:formatCode>
                <c:ptCount val="40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Data!$O$2:$O$41</c:f>
              <c:numCache>
                <c:formatCode>#,##0</c:formatCode>
                <c:ptCount val="40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Data!$P$2:$P$41</c:f>
              <c:numCache>
                <c:formatCode>#,##0</c:formatCode>
                <c:ptCount val="40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Data!$T$2:$T$41</c:f>
              <c:numCache>
                <c:formatCode>#,##0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Data!$W$2:$W$41</c:f>
              <c:numCache>
                <c:formatCode>#,##0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Data!$S$2:$S$41</c:f>
              <c:numCache>
                <c:formatCode>#,##0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Data!$V$2:$V$41</c:f>
              <c:numCache>
                <c:formatCode>#,##0</c:formatCode>
                <c:ptCount val="4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Data!$Y$2:$Y$41</c:f>
              <c:numCache>
                <c:formatCode>#,##0</c:formatCode>
                <c:ptCount val="4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Data!$AA$2:$AA$41</c:f>
              <c:numCache>
                <c:formatCode>#,##0</c:formatCode>
                <c:ptCount val="4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Data!$AC$2:$AC$41</c:f>
              <c:numCache>
                <c:formatCode>#,##0</c:formatCode>
                <c:ptCount val="40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Data!$AD$2:$AD$41</c:f>
              <c:numCache>
                <c:formatCode>#,##0</c:formatCode>
                <c:ptCount val="40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Data!$AE$2:$AE$41</c:f>
              <c:numCache>
                <c:formatCode>#,##0</c:formatCode>
                <c:ptCount val="40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Data!$AF$2:$AF$41</c:f>
              <c:numCache>
                <c:formatCode>#,##0</c:formatCode>
                <c:ptCount val="40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Data!$A$2:$A$41</c:f>
              <c:numCache>
                <c:formatCode>m/d/yy</c:formatCode>
                <c:ptCount val="4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</c:numCache>
            </c:numRef>
          </c:cat>
          <c:val>
            <c:numRef>
              <c:f>Data!$AG$2:$AG$41</c:f>
              <c:numCache>
                <c:formatCode>#,##0</c:formatCode>
                <c:ptCount val="40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1" totalsRowShown="0">
  <autoFilter ref="A1:AH41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1"/>
  <sheetViews>
    <sheetView tabSelected="1" topLeftCell="X1" zoomScale="140" zoomScaleNormal="140" workbookViewId="0">
      <pane ySplit="1" topLeftCell="A18" activePane="bottomLeft" state="frozen"/>
      <selection pane="bottomLeft" activeCell="AG41" sqref="AG41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  <row r="41" spans="1:34" x14ac:dyDescent="0.2">
      <c r="A41" s="1">
        <v>44812</v>
      </c>
      <c r="B41" s="2">
        <v>106</v>
      </c>
      <c r="C41" s="2">
        <v>247</v>
      </c>
      <c r="D41" s="2">
        <v>199</v>
      </c>
      <c r="E41" s="2">
        <v>4895</v>
      </c>
      <c r="F41" s="3">
        <f>Data[[#This Row],[LoC]]-E40</f>
        <v>60</v>
      </c>
      <c r="G41" s="2">
        <v>5691</v>
      </c>
      <c r="H41" s="2">
        <v>1814</v>
      </c>
      <c r="I41" s="2">
        <v>289</v>
      </c>
      <c r="J41" s="2">
        <v>248</v>
      </c>
      <c r="K41" s="2">
        <v>97</v>
      </c>
      <c r="L41" s="2">
        <v>48</v>
      </c>
      <c r="M41" s="2">
        <f>SUM(Data[[#This Row],[Shell]:[Bash]])</f>
        <v>8187</v>
      </c>
      <c r="N41" s="3">
        <f>Data[[#This Row],[Total]]-M40</f>
        <v>57</v>
      </c>
      <c r="O41" s="2">
        <v>1823</v>
      </c>
      <c r="P41" s="2">
        <v>2813</v>
      </c>
      <c r="Q41" s="2">
        <v>63094</v>
      </c>
      <c r="R41" s="2">
        <v>44112</v>
      </c>
      <c r="S41" s="2">
        <v>0</v>
      </c>
      <c r="T41" s="2">
        <v>0</v>
      </c>
      <c r="U41" s="2">
        <v>228</v>
      </c>
      <c r="V41" s="2">
        <f>Data[[#This Row],[Open issues]]+Data[[#This Row],[Closed issues]]</f>
        <v>228</v>
      </c>
      <c r="W41" s="2">
        <v>0</v>
      </c>
      <c r="X41" s="2">
        <v>161</v>
      </c>
      <c r="Y41" s="2">
        <f>Data[[#This Row],[Open pull requests]]+Data[[#This Row],[Closed pull requests]]</f>
        <v>161</v>
      </c>
      <c r="Z41" s="2">
        <v>138</v>
      </c>
      <c r="AA41" s="2">
        <v>144</v>
      </c>
      <c r="AB41" s="2">
        <v>4</v>
      </c>
      <c r="AC41" s="2">
        <v>0</v>
      </c>
      <c r="AD41" s="2">
        <v>326</v>
      </c>
      <c r="AE41" s="2">
        <v>689</v>
      </c>
      <c r="AF41" s="2">
        <v>7</v>
      </c>
      <c r="AG41" s="2"/>
      <c r="AH41" s="2">
        <f>SUM(Data[[#This Row],[Running]:[GH runs]])</f>
        <v>1022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2022-09-08T14:39:07Z</dcterms:modified>
</cp:coreProperties>
</file>