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5F36518-F3AE-7340-94C0-4CA5958321EE}" xr6:coauthVersionLast="47" xr6:coauthVersionMax="47" xr10:uidLastSave="{00000000-0000-0000-0000-000000000000}"/>
  <bookViews>
    <workbookView xWindow="0" yWindow="880" windowWidth="41120" windowHeight="122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" i="1" l="1"/>
  <c r="M25" i="1"/>
  <c r="P25" i="1"/>
  <c r="X24" i="1"/>
  <c r="M24" i="1"/>
  <c r="P24" i="1"/>
  <c r="M23" i="1"/>
  <c r="P23" i="1"/>
  <c r="M22" i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<sst xmlns="http://schemas.openxmlformats.org/spreadsheetml/2006/main" count="24" uniqueCount="24">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</sst>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Data!$E$2:$E$25</c:f>
              <c:numCache>
                <c:formatCode>#,##0</c:formatCode>
                <c:ptCount val="2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Data!$F$2:$F$25</c:f>
              <c:numCache>
                <c:formatCode>#,##0</c:formatCode>
                <c:ptCount val="2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Data!$G$2:$G$25</c:f>
              <c:numCache>
                <c:formatCode>#,##0</c:formatCode>
                <c:ptCount val="2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Data!$K$2:$K$25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Data!$N$2:$N$25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Data!$J$2:$J$25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Data!$M$2:$M$25</c:f>
              <c:numCache>
                <c:formatCode>#,##0</c:formatCode>
                <c:ptCount val="2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Data!$P$2:$P$25</c:f>
              <c:numCache>
                <c:formatCode>#,##0</c:formatCode>
                <c:ptCount val="2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m/d/yy</c:formatCode>
                <c:ptCount val="2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</c:numCache>
            </c:numRef>
          </c:cat>
          <c:val>
            <c:numRef>
              <c:f>Data!$R$2:$R$25</c:f>
              <c:numCache>
                <c:formatCode>#,##0</c:formatCode>
                <c:ptCount val="2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X25" totalsRowShown="0">
  <autoFilter ref="A1:X25" xr:uid="{93166B95-8F57-7249-BAD0-F6F6DB81EEDA}"/>
  <tableColumns count="24">
    <tableColumn id="1" xr3:uid="{20F9E231-C300-0444-AC18-9BA75DF43CD7}" name="Date" dataDxfId="23"/>
    <tableColumn id="2" xr3:uid="{29461922-6B0E-7E4E-9465-94C5573BFF84}" name="Authors" dataDxfId="22"/>
    <tableColumn id="3" xr3:uid="{9D977A2F-FBC7-9444-809F-55429A0A93FA}" name="Versions" dataDxfId="21"/>
    <tableColumn id="4" xr3:uid="{50EF9E4F-56ED-AE43-9F2C-3273E23CA123}" name="GH Releases" dataDxfId="20"/>
    <tableColumn id="5" xr3:uid="{7A031666-B40E-9C44-B04D-F85418485CE9}" name="LoC" dataDxfId="19"/>
    <tableColumn id="6" xr3:uid="{209B02FE-4C5E-A34D-8A40-FEEE65FDC588}" name="Commits" dataDxfId="18"/>
    <tableColumn id="7" xr3:uid="{5F63508D-C840-F54A-8A71-C80EA9D4AD88}" name="File Changes" dataDxfId="17"/>
    <tableColumn id="8" xr3:uid="{54572B04-73DF-B54E-8CA8-08B855E57298}" name="Insertions" dataDxfId="16"/>
    <tableColumn id="9" xr3:uid="{5B41BC3F-409E-3E48-ACF0-FB5B2991C84B}" name="Deletions" dataDxfId="15"/>
    <tableColumn id="10" xr3:uid="{1C05E18A-C711-644C-80DB-657BE50D2023}" name="Open issues" dataDxfId="14"/>
    <tableColumn id="11" xr3:uid="{B8CD0192-45D4-214D-A61D-035F6343DBF3}" name="Open bugs" dataDxfId="13"/>
    <tableColumn id="12" xr3:uid="{C647B025-84B9-2A4A-A39F-474FCCC1A725}" name="Closed issues" dataDxfId="12"/>
    <tableColumn id="19" xr3:uid="{5358541A-D71D-924E-B96F-092E458438D7}" name="Issues" dataDxfId="11">
      <calculatedColumnFormula>Data[[#This Row],[Open issues]]+Data[[#This Row],[Closed issues]]</calculatedColumnFormula>
    </tableColumn>
    <tableColumn id="13" xr3:uid="{4328C74F-4512-BC47-A624-E12D52DA1C64}" name="Open pull requests" dataDxfId="10"/>
    <tableColumn id="14" xr3:uid="{B0E7CD5E-8EFD-0845-8464-DDA5DB404F1A}" name="Closed pull requests" dataDxfId="9"/>
    <tableColumn id="20" xr3:uid="{5AC2FAE8-07F8-0C4D-B5FE-D75B75751C52}" name="Pull requests" dataDxfId="8">
      <calculatedColumnFormula>Data[[#This Row],[Open pull requests]]+Data[[#This Row],[Closed pull requests]]</calculatedColumnFormula>
    </tableColumn>
    <tableColumn id="15" xr3:uid="{90523CC0-E84C-064F-9345-04A52C3C2A93}" name="Command line options" dataDxfId="7"/>
    <tableColumn id="16" xr3:uid="{775D40B7-33AD-894D-A997-09D0BCFA826F}" name="Tests" dataDxfId="6"/>
    <tableColumn id="17" xr3:uid="{0DCC1450-6CC4-E146-A105-3B45157DE09A}" name="GH workflows" dataDxfId="5"/>
    <tableColumn id="21" xr3:uid="{67D9B221-0B31-4848-8615-FFAA31A553EC}" name="Running" dataDxfId="4"/>
    <tableColumn id="22" xr3:uid="{EDC0224F-D9E5-6F46-A4AD-E4CCACBEC828}" name="Failed" dataDxfId="3"/>
    <tableColumn id="23" xr3:uid="{10E4F180-ED15-E849-B5B3-B50AD4FD7CE9}" name="OK" dataDxfId="2"/>
    <tableColumn id="24" xr3:uid="{41B7AB09-D6AC-6945-B9EC-BB3EC1357064}" name="Cancelled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X25"/>
  <sheetViews>
    <sheetView tabSelected="1" topLeftCell="H16" zoomScale="140" zoomScaleNormal="140" workbookViewId="0">
      <selection activeCell="T26" sqref="T26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  <col min="21" max="21" width="8.6640625" bestFit="1" customWidth="1"/>
    <col min="22" max="22" width="6.1640625" bestFit="1" customWidth="1"/>
    <col min="23" max="23" width="11.5" bestFit="1" customWidth="1"/>
    <col min="24" max="24" width="10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20</v>
      </c>
      <c r="U1" t="s">
        <v>21</v>
      </c>
      <c r="V1" t="s">
        <v>22</v>
      </c>
      <c r="W1" t="s">
        <v>23</v>
      </c>
      <c r="X1" t="s">
        <v>16</v>
      </c>
    </row>
    <row r="2" spans="1:2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/>
      <c r="U2" s="2"/>
      <c r="V2" s="2"/>
      <c r="W2" s="2"/>
      <c r="X2" s="2">
        <v>541</v>
      </c>
    </row>
    <row r="3" spans="1:2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/>
      <c r="U3" s="2"/>
      <c r="V3" s="2"/>
      <c r="W3" s="2"/>
      <c r="X3" s="2">
        <v>542</v>
      </c>
    </row>
    <row r="4" spans="1:2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/>
      <c r="U4" s="2"/>
      <c r="V4" s="2"/>
      <c r="W4" s="2"/>
      <c r="X4" s="2">
        <v>543</v>
      </c>
    </row>
    <row r="5" spans="1:2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/>
      <c r="U5" s="2"/>
      <c r="V5" s="2"/>
      <c r="W5" s="2"/>
      <c r="X5" s="2">
        <v>550</v>
      </c>
    </row>
    <row r="6" spans="1:2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/>
      <c r="U6" s="2"/>
      <c r="V6" s="2"/>
      <c r="W6" s="2"/>
      <c r="X6" s="2">
        <v>561</v>
      </c>
    </row>
    <row r="7" spans="1:2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/>
      <c r="U7" s="2"/>
      <c r="V7" s="2"/>
      <c r="W7" s="2"/>
      <c r="X7" s="2">
        <v>586</v>
      </c>
    </row>
    <row r="8" spans="1:2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/>
      <c r="U8" s="2"/>
      <c r="V8" s="2"/>
      <c r="W8" s="2"/>
      <c r="X8" s="2">
        <v>595</v>
      </c>
    </row>
    <row r="9" spans="1:2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/>
      <c r="U9" s="2"/>
      <c r="V9" s="2"/>
      <c r="W9" s="2"/>
      <c r="X9" s="2">
        <v>601</v>
      </c>
    </row>
    <row r="10" spans="1:2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/>
      <c r="U10" s="2"/>
      <c r="V10" s="2"/>
      <c r="W10" s="2"/>
      <c r="X10" s="2">
        <v>632</v>
      </c>
    </row>
    <row r="11" spans="1:2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/>
      <c r="U11" s="2"/>
      <c r="V11" s="2"/>
      <c r="W11" s="2"/>
      <c r="X11" s="2">
        <v>661</v>
      </c>
    </row>
    <row r="12" spans="1:2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/>
      <c r="U12" s="2"/>
      <c r="V12" s="2"/>
      <c r="W12" s="2"/>
      <c r="X12" s="2">
        <v>669</v>
      </c>
    </row>
    <row r="13" spans="1:2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/>
      <c r="U13" s="2"/>
      <c r="V13" s="2"/>
      <c r="W13" s="2"/>
      <c r="X13" s="2">
        <v>677</v>
      </c>
    </row>
    <row r="14" spans="1:2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/>
      <c r="U14" s="2"/>
      <c r="V14" s="2"/>
      <c r="W14" s="2"/>
      <c r="X14" s="2">
        <v>685</v>
      </c>
    </row>
    <row r="15" spans="1:2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/>
      <c r="U15" s="2"/>
      <c r="V15" s="2"/>
      <c r="W15" s="2"/>
      <c r="X15" s="2">
        <v>690</v>
      </c>
    </row>
    <row r="16" spans="1:2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/>
      <c r="U16" s="2"/>
      <c r="V16" s="2"/>
      <c r="W16" s="2"/>
      <c r="X16" s="2">
        <v>700</v>
      </c>
    </row>
    <row r="17" spans="1:2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/>
      <c r="U17" s="2"/>
      <c r="V17" s="2"/>
      <c r="W17" s="2"/>
      <c r="X17" s="2">
        <v>714</v>
      </c>
    </row>
    <row r="18" spans="1:2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/>
      <c r="U18" s="2"/>
      <c r="V18" s="2"/>
      <c r="W18" s="2"/>
      <c r="X18" s="2">
        <v>721</v>
      </c>
    </row>
    <row r="19" spans="1:2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/>
      <c r="U19" s="2"/>
      <c r="V19" s="2"/>
      <c r="W19" s="2"/>
      <c r="X19" s="2">
        <v>748</v>
      </c>
    </row>
    <row r="20" spans="1:2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/>
      <c r="U20" s="2"/>
      <c r="V20" s="2"/>
      <c r="W20" s="2"/>
      <c r="X20" s="2">
        <v>754</v>
      </c>
    </row>
    <row r="21" spans="1:2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/>
      <c r="U21" s="2"/>
      <c r="V21" s="2"/>
      <c r="W21" s="2"/>
      <c r="X21" s="2">
        <v>773</v>
      </c>
    </row>
    <row r="22" spans="1:2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/>
      <c r="U22" s="2"/>
      <c r="V22" s="2"/>
      <c r="W22" s="2"/>
      <c r="X22" s="2">
        <v>787</v>
      </c>
    </row>
    <row r="23" spans="1:2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>
        <v>1724</v>
      </c>
      <c r="G23" s="2">
        <v>3560</v>
      </c>
      <c r="H23" s="2">
        <v>61077</v>
      </c>
      <c r="I23" s="2">
        <v>43133</v>
      </c>
      <c r="J23" s="2">
        <v>0</v>
      </c>
      <c r="K23" s="2">
        <v>0</v>
      </c>
      <c r="L23" s="2">
        <v>220</v>
      </c>
      <c r="M23" s="2">
        <f>Data[[#This Row],[Open issues]]+Data[[#This Row],[Closed issues]]</f>
        <v>220</v>
      </c>
      <c r="N23" s="2">
        <v>0</v>
      </c>
      <c r="O23" s="2">
        <v>157</v>
      </c>
      <c r="P23" s="2">
        <f>Data[[#This Row],[Open pull requests]]+Data[[#This Row],[Closed pull requests]]</f>
        <v>157</v>
      </c>
      <c r="Q23" s="2">
        <v>131</v>
      </c>
      <c r="R23" s="2">
        <v>132</v>
      </c>
      <c r="S23" s="2">
        <v>4</v>
      </c>
      <c r="T23" s="2"/>
      <c r="U23" s="2"/>
      <c r="V23" s="2"/>
      <c r="W23" s="2"/>
      <c r="X23" s="2">
        <v>789</v>
      </c>
    </row>
    <row r="24" spans="1:2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>
        <v>1728</v>
      </c>
      <c r="G24" s="2">
        <v>3565</v>
      </c>
      <c r="H24" s="2">
        <v>61091</v>
      </c>
      <c r="I24" s="2">
        <v>43136</v>
      </c>
      <c r="J24" s="2">
        <v>0</v>
      </c>
      <c r="K24" s="2">
        <v>0</v>
      </c>
      <c r="L24" s="2">
        <v>220</v>
      </c>
      <c r="M24" s="2">
        <f>Data[[#This Row],[Open issues]]+Data[[#This Row],[Closed issues]]</f>
        <v>220</v>
      </c>
      <c r="N24" s="2">
        <v>0</v>
      </c>
      <c r="O24" s="2">
        <v>157</v>
      </c>
      <c r="P24" s="2">
        <f>Data[[#This Row],[Open pull requests]]+Data[[#This Row],[Closed pull requests]]</f>
        <v>157</v>
      </c>
      <c r="Q24" s="2">
        <v>131</v>
      </c>
      <c r="R24" s="2">
        <v>132</v>
      </c>
      <c r="S24" s="2">
        <v>4</v>
      </c>
      <c r="T24" s="2">
        <v>0</v>
      </c>
      <c r="U24" s="2">
        <v>302</v>
      </c>
      <c r="V24" s="2">
        <v>488</v>
      </c>
      <c r="W24" s="2">
        <v>7</v>
      </c>
      <c r="X24" s="2">
        <f>SUM(Data[[#This Row],[Running]:[Cancelled]])</f>
        <v>797</v>
      </c>
    </row>
    <row r="25" spans="1:2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>
        <v>1733</v>
      </c>
      <c r="G25" s="2">
        <v>3579</v>
      </c>
      <c r="H25" s="2">
        <v>61141</v>
      </c>
      <c r="I25" s="2">
        <v>43154</v>
      </c>
      <c r="J25" s="2">
        <v>0</v>
      </c>
      <c r="K25" s="2">
        <v>0</v>
      </c>
      <c r="L25" s="2">
        <v>221</v>
      </c>
      <c r="M25" s="2">
        <f>Data[[#This Row],[Open issues]]+Data[[#This Row],[Closed issues]]</f>
        <v>221</v>
      </c>
      <c r="N25" s="2">
        <v>0</v>
      </c>
      <c r="O25" s="2">
        <v>158</v>
      </c>
      <c r="P25" s="2">
        <f>Data[[#This Row],[Open pull requests]]+Data[[#This Row],[Closed pull requests]]</f>
        <v>158</v>
      </c>
      <c r="Q25" s="2">
        <v>131</v>
      </c>
      <c r="R25" s="2">
        <v>132</v>
      </c>
      <c r="S25" s="2">
        <v>4</v>
      </c>
      <c r="T25" s="2">
        <v>0</v>
      </c>
      <c r="U25" s="2">
        <v>304</v>
      </c>
      <c r="V25" s="2">
        <v>501</v>
      </c>
      <c r="W25" s="2">
        <v>7</v>
      </c>
      <c r="X25" s="2">
        <f>SUM(Data[[#This Row],[Running]:[Cancelled]])</f>
        <v>812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2022-06-11T16:05:41Z</dcterms:modified>
</cp:coreProperties>
</file>