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F3BF91B6-C7B2-084E-B9D9-E150CA2B9B22}" xr6:coauthVersionLast="47" xr6:coauthVersionMax="47" xr10:uidLastSave="{00000000-0000-0000-0000-000000000000}"/>
  <bookViews>
    <workbookView xWindow="0" yWindow="880" windowWidth="20600" windowHeight="245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1" l="1"/>
  <c r="M42" i="1"/>
  <c r="Y42" i="1"/>
  <c r="AH42" i="1"/>
  <c r="F41" i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2" i="1" l="1"/>
  <c r="N41" i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<sst xmlns="http://schemas.openxmlformats.org/spreadsheetml/2006/main" count="34" uniqueCount="34">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</sst>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Data!$E$2:$E$42</c:f>
              <c:numCache>
                <c:formatCode>#,##0</c:formatCode>
                <c:ptCount val="4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Data!$O$2:$O$42</c:f>
              <c:numCache>
                <c:formatCode>#,##0</c:formatCode>
                <c:ptCount val="4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Data!$P$2:$P$42</c:f>
              <c:numCache>
                <c:formatCode>#,##0</c:formatCode>
                <c:ptCount val="4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Data!$T$2:$T$42</c:f>
              <c:numCache>
                <c:formatCode>#,##0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Data!$W$2:$W$42</c:f>
              <c:numCache>
                <c:formatCode>#,##0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Data!$S$2:$S$42</c:f>
              <c:numCache>
                <c:formatCode>#,##0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Data!$V$2:$V$42</c:f>
              <c:numCache>
                <c:formatCode>#,##0</c:formatCode>
                <c:ptCount val="4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Data!$Y$2:$Y$42</c:f>
              <c:numCache>
                <c:formatCode>#,##0</c:formatCode>
                <c:ptCount val="4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Data!$AA$2:$AA$42</c:f>
              <c:numCache>
                <c:formatCode>#,##0</c:formatCode>
                <c:ptCount val="4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Data!$AC$2:$AC$42</c:f>
              <c:numCache>
                <c:formatCode>#,##0</c:formatCode>
                <c:ptCount val="4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Data!$AD$2:$AD$42</c:f>
              <c:numCache>
                <c:formatCode>#,##0</c:formatCode>
                <c:ptCount val="41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Data!$AE$2:$AE$42</c:f>
              <c:numCache>
                <c:formatCode>#,##0</c:formatCode>
                <c:ptCount val="41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Data!$AF$2:$AF$42</c:f>
              <c:numCache>
                <c:formatCode>#,##0</c:formatCode>
                <c:ptCount val="41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Data!$A$2:$A$42</c:f>
              <c:numCache>
                <c:formatCode>m/d/yy</c:formatCode>
                <c:ptCount val="4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</c:numCache>
            </c:numRef>
          </c:cat>
          <c:val>
            <c:numRef>
              <c:f>Data!$AG$2:$AG$42</c:f>
              <c:numCache>
                <c:formatCode>#,##0</c:formatCode>
                <c:ptCount val="41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2" totalsRowShown="0">
  <autoFilter ref="A1:AH42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2"/>
  <sheetViews>
    <sheetView tabSelected="1" topLeftCell="J1" zoomScale="140" zoomScaleNormal="140" workbookViewId="0">
      <pane ySplit="1" topLeftCell="A14" activePane="bottomLeft" state="frozen"/>
      <selection pane="bottomLeft" activeCell="Q42" sqref="Q42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  <row r="42" spans="1:34" x14ac:dyDescent="0.2">
      <c r="A42" s="1">
        <v>44813</v>
      </c>
      <c r="B42" s="2">
        <v>106</v>
      </c>
      <c r="C42" s="2">
        <v>248</v>
      </c>
      <c r="D42" s="2">
        <v>200</v>
      </c>
      <c r="E42" s="2">
        <v>4929</v>
      </c>
      <c r="F42" s="3">
        <f>Data[[#This Row],[LoC]]-E41</f>
        <v>34</v>
      </c>
      <c r="G42" s="2">
        <v>5743</v>
      </c>
      <c r="H42" s="2">
        <v>1830</v>
      </c>
      <c r="I42" s="2">
        <v>289</v>
      </c>
      <c r="J42" s="2">
        <v>259</v>
      </c>
      <c r="K42" s="2">
        <v>97</v>
      </c>
      <c r="L42" s="2">
        <v>51</v>
      </c>
      <c r="M42" s="2">
        <f>SUM(Data[[#This Row],[Shell]:[Bash]])</f>
        <v>8269</v>
      </c>
      <c r="N42" s="3">
        <f>Data[[#This Row],[Total]]-M41</f>
        <v>82</v>
      </c>
      <c r="O42" s="2">
        <v>1830</v>
      </c>
      <c r="P42" s="2">
        <v>3837</v>
      </c>
      <c r="Q42" s="2">
        <v>63369</v>
      </c>
      <c r="R42" s="2">
        <v>44256</v>
      </c>
      <c r="S42" s="2">
        <v>0</v>
      </c>
      <c r="T42" s="2">
        <v>0</v>
      </c>
      <c r="U42" s="2">
        <v>228</v>
      </c>
      <c r="V42" s="2">
        <v>228</v>
      </c>
      <c r="W42" s="2">
        <v>0</v>
      </c>
      <c r="X42" s="2">
        <v>161</v>
      </c>
      <c r="Y42" s="2">
        <f>Data[[#This Row],[Open pull requests]]+Data[[#This Row],[Closed pull requests]]</f>
        <v>161</v>
      </c>
      <c r="Z42" s="2">
        <v>141</v>
      </c>
      <c r="AA42" s="2">
        <v>148</v>
      </c>
      <c r="AB42" s="2">
        <v>4</v>
      </c>
      <c r="AC42" s="2">
        <v>0</v>
      </c>
      <c r="AD42" s="2">
        <v>330</v>
      </c>
      <c r="AE42" s="2">
        <v>703</v>
      </c>
      <c r="AF42" s="2">
        <v>7</v>
      </c>
      <c r="AG42" s="2"/>
      <c r="AH42" s="2">
        <f>SUM(Data[[#This Row],[Running]:[GH runs]])</f>
        <v>1040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2022-09-09T13:08:39Z</dcterms:modified>
</cp:coreProperties>
</file>