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python\ControlSystemOptimizationMethods\"/>
    </mc:Choice>
  </mc:AlternateContent>
  <bookViews>
    <workbookView xWindow="0" yWindow="0" windowWidth="28800" windowHeight="12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19" i="1"/>
  <c r="R21" i="1"/>
  <c r="R22" i="1"/>
  <c r="R20" i="1"/>
  <c r="R19" i="1"/>
  <c r="O23" i="1"/>
  <c r="M24" i="1"/>
  <c r="N24" i="1"/>
  <c r="L23" i="1" s="1"/>
  <c r="P22" i="1"/>
  <c r="P21" i="1"/>
  <c r="O22" i="1"/>
  <c r="O21" i="1"/>
  <c r="P20" i="1"/>
  <c r="N22" i="1" s="1"/>
  <c r="P19" i="1"/>
  <c r="O20" i="1"/>
  <c r="M22" i="1" s="1"/>
  <c r="O19" i="1"/>
  <c r="L20" i="1"/>
  <c r="L19" i="1"/>
  <c r="L4" i="1"/>
  <c r="G5" i="1"/>
  <c r="F4" i="1"/>
  <c r="E6" i="1"/>
  <c r="E7" i="1"/>
  <c r="E8" i="1"/>
  <c r="E5" i="1"/>
  <c r="E4" i="1"/>
  <c r="C6" i="1"/>
  <c r="F6" i="1" s="1"/>
  <c r="C7" i="1"/>
  <c r="F5" i="1" s="1"/>
  <c r="H5" i="1" s="1"/>
  <c r="G6" i="1" s="1"/>
  <c r="H6" i="1" s="1"/>
  <c r="G7" i="1" s="1"/>
  <c r="H7" i="1" s="1"/>
  <c r="G8" i="1" s="1"/>
  <c r="H8" i="1" s="1"/>
  <c r="C8" i="1"/>
  <c r="F8" i="1" s="1"/>
  <c r="C5" i="1"/>
  <c r="F7" i="1" s="1"/>
  <c r="L22" i="1" l="1"/>
  <c r="L21" i="1"/>
  <c r="O4" i="1"/>
  <c r="M5" i="1" s="1"/>
  <c r="P4" i="1"/>
  <c r="N5" i="1" s="1"/>
  <c r="P23" i="1" l="1"/>
  <c r="R23" i="1" s="1"/>
  <c r="P24" i="1"/>
  <c r="N26" i="1" s="1"/>
  <c r="O24" i="1"/>
  <c r="L5" i="1"/>
  <c r="P5" i="1" s="1"/>
  <c r="N6" i="1" s="1"/>
  <c r="R24" i="1" l="1"/>
  <c r="S21" i="1" s="1"/>
  <c r="M26" i="1"/>
  <c r="L25" i="1"/>
  <c r="L26" i="1"/>
  <c r="O5" i="1"/>
  <c r="M6" i="1" s="1"/>
  <c r="O25" i="1" l="1"/>
  <c r="R25" i="1" s="1"/>
  <c r="O26" i="1"/>
  <c r="P25" i="1"/>
  <c r="P26" i="1"/>
  <c r="N28" i="1" s="1"/>
  <c r="L6" i="1"/>
  <c r="P6" i="1" s="1"/>
  <c r="N7" i="1" s="1"/>
  <c r="O6" i="1"/>
  <c r="M7" i="1" s="1"/>
  <c r="M28" i="1" l="1"/>
  <c r="L27" i="1" s="1"/>
  <c r="R26" i="1"/>
  <c r="S22" i="1" s="1"/>
  <c r="L7" i="1"/>
  <c r="O7" i="1" l="1"/>
  <c r="M8" i="1" s="1"/>
  <c r="P7" i="1"/>
  <c r="N8" i="1" s="1"/>
  <c r="O27" i="1" l="1"/>
  <c r="P27" i="1"/>
  <c r="O28" i="1"/>
  <c r="P28" i="1"/>
  <c r="N30" i="1" s="1"/>
  <c r="L8" i="1"/>
  <c r="O8" i="1" s="1"/>
  <c r="M9" i="1" s="1"/>
  <c r="M30" i="1" l="1"/>
  <c r="R28" i="1"/>
  <c r="R27" i="1"/>
  <c r="S23" i="1" s="1"/>
  <c r="P8" i="1"/>
  <c r="L29" i="1" l="1"/>
  <c r="O29" i="1"/>
  <c r="P29" i="1"/>
  <c r="O30" i="1"/>
  <c r="P30" i="1"/>
  <c r="N32" i="1" s="1"/>
  <c r="L9" i="1"/>
  <c r="O9" i="1" s="1"/>
  <c r="M10" i="1" s="1"/>
  <c r="N9" i="1"/>
  <c r="P9" i="1"/>
  <c r="R29" i="1" l="1"/>
  <c r="M32" i="1"/>
  <c r="R30" i="1"/>
  <c r="S24" i="1" s="1"/>
  <c r="L10" i="1"/>
  <c r="P10" i="1" s="1"/>
  <c r="N11" i="1" s="1"/>
  <c r="N10" i="1"/>
  <c r="O10" i="1"/>
  <c r="P32" i="1" l="1"/>
  <c r="N34" i="1" s="1"/>
  <c r="O31" i="1"/>
  <c r="P31" i="1"/>
  <c r="O32" i="1"/>
  <c r="L31" i="1"/>
  <c r="L11" i="1"/>
  <c r="M11" i="1"/>
  <c r="P11" i="1"/>
  <c r="O11" i="1"/>
  <c r="M12" i="1" s="1"/>
  <c r="R31" i="1" l="1"/>
  <c r="M34" i="1"/>
  <c r="R32" i="1"/>
  <c r="L33" i="1"/>
  <c r="L12" i="1"/>
  <c r="P12" i="1" s="1"/>
  <c r="N13" i="1" s="1"/>
  <c r="N12" i="1"/>
  <c r="O12" i="1"/>
  <c r="P34" i="1" l="1"/>
  <c r="N36" i="1" s="1"/>
  <c r="P33" i="1"/>
  <c r="O33" i="1"/>
  <c r="O34" i="1"/>
  <c r="S25" i="1"/>
  <c r="L13" i="1"/>
  <c r="M13" i="1"/>
  <c r="O13" i="1"/>
  <c r="P13" i="1"/>
  <c r="R33" i="1" l="1"/>
  <c r="M36" i="1"/>
  <c r="R34" i="1"/>
  <c r="S26" i="1" l="1"/>
  <c r="O36" i="1"/>
  <c r="P35" i="1"/>
  <c r="O35" i="1"/>
  <c r="P36" i="1"/>
  <c r="N38" i="1" s="1"/>
  <c r="L35" i="1"/>
  <c r="R35" i="1" l="1"/>
  <c r="M38" i="1"/>
  <c r="R36" i="1"/>
  <c r="S27" i="1" l="1"/>
  <c r="O38" i="1"/>
  <c r="P37" i="1"/>
  <c r="O37" i="1"/>
  <c r="P38" i="1"/>
  <c r="L37" i="1"/>
  <c r="R37" i="1" l="1"/>
  <c r="R38" i="1"/>
  <c r="S28" i="1" l="1"/>
</calcChain>
</file>

<file path=xl/sharedStrings.xml><?xml version="1.0" encoding="utf-8"?>
<sst xmlns="http://schemas.openxmlformats.org/spreadsheetml/2006/main" count="44" uniqueCount="18">
  <si>
    <t>a</t>
  </si>
  <si>
    <t>b</t>
  </si>
  <si>
    <t>c</t>
  </si>
  <si>
    <t>abcbccabcEOF</t>
  </si>
  <si>
    <t>len</t>
  </si>
  <si>
    <t>n</t>
  </si>
  <si>
    <t>F(n)</t>
  </si>
  <si>
    <t>P(n)</t>
  </si>
  <si>
    <t>EOF</t>
  </si>
  <si>
    <t>f</t>
  </si>
  <si>
    <t>RCRx</t>
  </si>
  <si>
    <t>RCRy</t>
  </si>
  <si>
    <t>R</t>
  </si>
  <si>
    <t>CRx</t>
  </si>
  <si>
    <t>CRy</t>
  </si>
  <si>
    <t>*</t>
  </si>
  <si>
    <t>crx</t>
  </si>
  <si>
    <t>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</si>
</sst>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rgb="FFBCCCDC"/>
      <name val="Consolas"/>
      <family val="3"/>
      <charset val="204"/>
    </font>
    <font>
      <sz val="1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4" borderId="12" xfId="0" applyFill="1" applyBorder="1"/>
    <xf numFmtId="0" fontId="0" fillId="2" borderId="12" xfId="0" applyFill="1" applyBorder="1"/>
    <xf numFmtId="0" fontId="0" fillId="3" borderId="0" xfId="0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topLeftCell="J16" workbookViewId="0">
      <selection activeCell="Q25" sqref="Q25"/>
    </sheetView>
  </sheetViews>
  <sheetFormatPr defaultRowHeight="15" x14ac:dyDescent="0.25"/>
  <cols>
    <col min="1" max="1" width="13.42578125" bestFit="1" customWidth="1"/>
    <col min="2" max="2" width="4.5703125" bestFit="1" customWidth="1"/>
    <col min="3" max="3" width="4.7109375" bestFit="1" customWidth="1"/>
    <col min="4" max="4" width="2" bestFit="1" customWidth="1"/>
    <col min="5" max="5" width="4.42578125" bestFit="1" customWidth="1"/>
    <col min="6" max="6" width="4.7109375" bestFit="1" customWidth="1"/>
    <col min="7" max="8" width="4" bestFit="1" customWidth="1"/>
    <col min="11" max="11" width="4.42578125" bestFit="1" customWidth="1"/>
    <col min="12" max="12" width="31.85546875" customWidth="1"/>
    <col min="13" max="13" width="11" bestFit="1" customWidth="1"/>
    <col min="14" max="14" width="12" bestFit="1" customWidth="1"/>
    <col min="15" max="16" width="37" bestFit="1" customWidth="1"/>
    <col min="18" max="18" width="75.85546875" bestFit="1" customWidth="1"/>
    <col min="19" max="19" width="34.85546875" bestFit="1" customWidth="1"/>
    <col min="20" max="20" width="9.5703125" bestFit="1" customWidth="1"/>
    <col min="21" max="21" width="23.140625" bestFit="1" customWidth="1"/>
    <col min="22" max="22" width="17.7109375" bestFit="1" customWidth="1"/>
    <col min="24" max="24" width="83.28515625" bestFit="1" customWidth="1"/>
  </cols>
  <sheetData>
    <row r="1" spans="1:35" x14ac:dyDescent="0.25">
      <c r="A1" t="s">
        <v>3</v>
      </c>
    </row>
    <row r="2" spans="1:35" x14ac:dyDescent="0.25">
      <c r="A2" t="s">
        <v>4</v>
      </c>
      <c r="B2">
        <v>10</v>
      </c>
    </row>
    <row r="3" spans="1:35" ht="15.75" thickBot="1" x14ac:dyDescent="0.3">
      <c r="L3" t="s">
        <v>9</v>
      </c>
      <c r="M3" t="s">
        <v>13</v>
      </c>
      <c r="N3" t="s">
        <v>14</v>
      </c>
      <c r="O3" t="s">
        <v>10</v>
      </c>
      <c r="P3" t="s">
        <v>11</v>
      </c>
    </row>
    <row r="4" spans="1:35" x14ac:dyDescent="0.25">
      <c r="A4" s="2" t="s">
        <v>5</v>
      </c>
      <c r="B4" s="19" t="s">
        <v>6</v>
      </c>
      <c r="C4" s="20" t="s">
        <v>7</v>
      </c>
      <c r="E4" s="15" t="str">
        <f>A4</f>
        <v>n</v>
      </c>
      <c r="F4" s="16" t="str">
        <f>C4</f>
        <v>P(n)</v>
      </c>
      <c r="G4" s="17" t="s">
        <v>12</v>
      </c>
      <c r="H4" s="18"/>
      <c r="K4" t="s">
        <v>0</v>
      </c>
      <c r="L4" s="22">
        <f>N4-M4</f>
        <v>1</v>
      </c>
      <c r="M4" s="22">
        <v>0</v>
      </c>
      <c r="N4" s="22">
        <v>1</v>
      </c>
      <c r="O4" s="22">
        <f>L4*INDEX($G$5:$G$8,MATCH(K4,$E$5:$E$8,))+M4</f>
        <v>0.7</v>
      </c>
      <c r="P4" s="22">
        <f>L4*INDEX($H$5:$H$8,MATCH(K4,$E$5:$E$8,))+M4</f>
        <v>0.89999999999999991</v>
      </c>
    </row>
    <row r="5" spans="1:35" x14ac:dyDescent="0.25">
      <c r="A5" s="3" t="s">
        <v>0</v>
      </c>
      <c r="B5" s="4">
        <v>2</v>
      </c>
      <c r="C5" s="5">
        <f>B5/B$2</f>
        <v>0.2</v>
      </c>
      <c r="E5" s="3" t="str">
        <f>A7</f>
        <v>c</v>
      </c>
      <c r="F5" s="1">
        <f>C7</f>
        <v>0.4</v>
      </c>
      <c r="G5" s="3">
        <f>0</f>
        <v>0</v>
      </c>
      <c r="H5" s="5">
        <f>G5+F5</f>
        <v>0.4</v>
      </c>
      <c r="K5" t="s">
        <v>1</v>
      </c>
      <c r="L5" s="22">
        <f>P4-O4</f>
        <v>0.19999999999999996</v>
      </c>
      <c r="M5" s="22">
        <f>O4</f>
        <v>0.7</v>
      </c>
      <c r="N5" s="22">
        <f>P4</f>
        <v>0.89999999999999991</v>
      </c>
      <c r="O5" s="22">
        <f>L5*INDEX($G$5:$G$8,MATCH(K5,$E$5:$E$8,))+O4</f>
        <v>0.77999999999999992</v>
      </c>
      <c r="P5" s="22">
        <f>L5*INDEX($H$5:$H$8,MATCH(K5,$E$5:$E$8,))+O4</f>
        <v>0.83999999999999986</v>
      </c>
    </row>
    <row r="6" spans="1:35" x14ac:dyDescent="0.25">
      <c r="A6" s="3" t="s">
        <v>1</v>
      </c>
      <c r="B6" s="4">
        <v>3</v>
      </c>
      <c r="C6" s="5">
        <f>B6/B$2</f>
        <v>0.3</v>
      </c>
      <c r="E6" s="9" t="str">
        <f>A6</f>
        <v>b</v>
      </c>
      <c r="F6" s="10">
        <f>C6</f>
        <v>0.3</v>
      </c>
      <c r="G6" s="9">
        <f>H5</f>
        <v>0.4</v>
      </c>
      <c r="H6" s="11">
        <f>G6+F6</f>
        <v>0.7</v>
      </c>
      <c r="K6" t="s">
        <v>2</v>
      </c>
      <c r="L6" s="22">
        <f>P5-O5</f>
        <v>5.9999999999999942E-2</v>
      </c>
      <c r="M6" s="22">
        <f t="shared" ref="M6:M13" si="0">O5</f>
        <v>0.77999999999999992</v>
      </c>
      <c r="N6" s="22">
        <f t="shared" ref="N6:N13" si="1">P5</f>
        <v>0.83999999999999986</v>
      </c>
      <c r="O6" s="22">
        <f>L6*INDEX($G$5:$G$8,MATCH(K6,$E$5:$E$8,))+O5</f>
        <v>0.77999999999999992</v>
      </c>
      <c r="P6" s="22">
        <f>L6*INDEX($H$5:$H$8,MATCH(K6,$E$5:$E$8,))+O5</f>
        <v>0.80399999999999994</v>
      </c>
    </row>
    <row r="7" spans="1:35" x14ac:dyDescent="0.25">
      <c r="A7" s="3" t="s">
        <v>2</v>
      </c>
      <c r="B7" s="4">
        <v>4</v>
      </c>
      <c r="C7" s="5">
        <f>B7/B$2</f>
        <v>0.4</v>
      </c>
      <c r="E7" s="3" t="str">
        <f>A5</f>
        <v>a</v>
      </c>
      <c r="F7" s="1">
        <f>C5</f>
        <v>0.2</v>
      </c>
      <c r="G7" s="3">
        <f t="shared" ref="G7:G8" si="2">H6</f>
        <v>0.7</v>
      </c>
      <c r="H7" s="5">
        <f t="shared" ref="H7:H8" si="3">G7+F7</f>
        <v>0.89999999999999991</v>
      </c>
      <c r="K7" t="s">
        <v>1</v>
      </c>
      <c r="L7" s="22">
        <f>P6-O6</f>
        <v>2.4000000000000021E-2</v>
      </c>
      <c r="M7" s="22">
        <f t="shared" si="0"/>
        <v>0.77999999999999992</v>
      </c>
      <c r="N7" s="22">
        <f t="shared" si="1"/>
        <v>0.80399999999999994</v>
      </c>
      <c r="O7" s="22">
        <f>L7*INDEX($G$5:$G$8,MATCH(K7,$E$5:$E$8,))+O6</f>
        <v>0.78959999999999997</v>
      </c>
      <c r="P7" s="22">
        <f>L7*INDEX($H$5:$H$8,MATCH(K7,$E$5:$E$8,))+O6</f>
        <v>0.79679999999999995</v>
      </c>
    </row>
    <row r="8" spans="1:35" ht="15.75" thickBot="1" x14ac:dyDescent="0.3">
      <c r="A8" s="6" t="s">
        <v>8</v>
      </c>
      <c r="B8" s="7">
        <v>1</v>
      </c>
      <c r="C8" s="8">
        <f>B8/B$2</f>
        <v>0.1</v>
      </c>
      <c r="E8" s="12" t="str">
        <f>A8</f>
        <v>EOF</v>
      </c>
      <c r="F8" s="14">
        <f>C8</f>
        <v>0.1</v>
      </c>
      <c r="G8" s="12">
        <f t="shared" si="2"/>
        <v>0.89999999999999991</v>
      </c>
      <c r="H8" s="13">
        <f t="shared" si="3"/>
        <v>0.99999999999999989</v>
      </c>
      <c r="K8" t="s">
        <v>2</v>
      </c>
      <c r="L8" s="22">
        <f>P7-O7</f>
        <v>7.1999999999999842E-3</v>
      </c>
      <c r="M8" s="22">
        <f t="shared" si="0"/>
        <v>0.78959999999999997</v>
      </c>
      <c r="N8" s="22">
        <f t="shared" si="1"/>
        <v>0.79679999999999995</v>
      </c>
      <c r="O8" s="22">
        <f>L8*INDEX($G$5:$G$8,MATCH(K8,$E$5:$E$8,))+O7</f>
        <v>0.78959999999999997</v>
      </c>
      <c r="P8" s="22">
        <f>L8*INDEX($H$5:$H$8,MATCH(K8,$E$5:$E$8,))+O7</f>
        <v>0.79247999999999996</v>
      </c>
    </row>
    <row r="9" spans="1:35" x14ac:dyDescent="0.25">
      <c r="K9" t="s">
        <v>2</v>
      </c>
      <c r="L9" s="22">
        <f>P8-O8</f>
        <v>2.8799999999999937E-3</v>
      </c>
      <c r="M9" s="22">
        <f t="shared" si="0"/>
        <v>0.78959999999999997</v>
      </c>
      <c r="N9" s="22">
        <f t="shared" si="1"/>
        <v>0.79247999999999996</v>
      </c>
      <c r="O9" s="22">
        <f>L9*INDEX($G$5:$G$8,MATCH(K9,$E$5:$E$8,))+O8</f>
        <v>0.78959999999999997</v>
      </c>
      <c r="P9" s="22">
        <f>L9*INDEX($H$5:$H$8,MATCH(K9,$E$5:$E$8,))+O8</f>
        <v>0.79075200000000001</v>
      </c>
    </row>
    <row r="10" spans="1:35" x14ac:dyDescent="0.25">
      <c r="K10" t="s">
        <v>0</v>
      </c>
      <c r="L10" s="22">
        <f>P9-O9</f>
        <v>1.1520000000000419E-3</v>
      </c>
      <c r="M10" s="22">
        <f t="shared" si="0"/>
        <v>0.78959999999999997</v>
      </c>
      <c r="N10" s="22">
        <f t="shared" si="1"/>
        <v>0.79075200000000001</v>
      </c>
      <c r="O10" s="22">
        <f>L10*INDEX($G$5:$G$8,MATCH(K10,$E$5:$E$8,))+O9</f>
        <v>0.79040639999999995</v>
      </c>
      <c r="P10" s="22">
        <f>L10*INDEX($H$5:$H$8,MATCH(K10,$E$5:$E$8,))+O9</f>
        <v>0.79063680000000003</v>
      </c>
    </row>
    <row r="11" spans="1:35" x14ac:dyDescent="0.25">
      <c r="K11" t="s">
        <v>1</v>
      </c>
      <c r="L11" s="22">
        <f>P10-O10</f>
        <v>2.3040000000007499E-4</v>
      </c>
      <c r="M11" s="22">
        <f t="shared" si="0"/>
        <v>0.79040639999999995</v>
      </c>
      <c r="N11" s="22">
        <f t="shared" si="1"/>
        <v>0.79063680000000003</v>
      </c>
      <c r="O11" s="22">
        <f>L11*INDEX($G$5:$G$8,MATCH(K11,$E$5:$E$8,))+O10</f>
        <v>0.79049855999999996</v>
      </c>
      <c r="P11" s="22">
        <f>L11*INDEX($H$5:$H$8,MATCH(K11,$E$5:$E$8,))+O10</f>
        <v>0.79056767999999999</v>
      </c>
    </row>
    <row r="12" spans="1:35" x14ac:dyDescent="0.25">
      <c r="K12" t="s">
        <v>2</v>
      </c>
      <c r="L12" s="21">
        <f>P11-O11</f>
        <v>6.9120000000033599E-5</v>
      </c>
      <c r="M12" s="22">
        <f t="shared" si="0"/>
        <v>0.79049855999999996</v>
      </c>
      <c r="N12" s="22">
        <f t="shared" si="1"/>
        <v>0.79056767999999999</v>
      </c>
      <c r="O12" s="22">
        <f>L12*INDEX($G$5:$G$8,MATCH(K12,$E$5:$E$8,))+O11</f>
        <v>0.79049855999999996</v>
      </c>
      <c r="P12" s="22">
        <f>L12*INDEX($H$5:$H$8,MATCH(K12,$E$5:$E$8,))+O11</f>
        <v>0.79052620799999995</v>
      </c>
    </row>
    <row r="13" spans="1:35" x14ac:dyDescent="0.25">
      <c r="K13" t="s">
        <v>8</v>
      </c>
      <c r="L13" s="21">
        <f>P12-O12</f>
        <v>2.7647999999991235E-5</v>
      </c>
      <c r="M13" s="22">
        <f t="shared" si="0"/>
        <v>0.79049855999999996</v>
      </c>
      <c r="N13" s="22">
        <f t="shared" si="1"/>
        <v>0.79052620799999995</v>
      </c>
      <c r="O13" s="22">
        <f>L13*INDEX($G$5:$G$8,MATCH(K13,$E$5:$E$8,))+O12</f>
        <v>0.7905234431999999</v>
      </c>
      <c r="P13" s="22">
        <f>L13*INDEX($H$5:$H$8,MATCH(K13,$E$5:$E$8,))+O12</f>
        <v>0.79052620799999995</v>
      </c>
    </row>
    <row r="16" spans="1:35" x14ac:dyDescent="0.25">
      <c r="X16" t="s">
        <v>9</v>
      </c>
      <c r="AH16" t="s">
        <v>16</v>
      </c>
      <c r="AI16" t="s">
        <v>17</v>
      </c>
    </row>
    <row r="17" spans="4:20" x14ac:dyDescent="0.25">
      <c r="L17" t="s">
        <v>9</v>
      </c>
      <c r="M17" t="s">
        <v>13</v>
      </c>
      <c r="N17" t="s">
        <v>14</v>
      </c>
      <c r="O17" t="s">
        <v>10</v>
      </c>
      <c r="P17" t="s">
        <v>11</v>
      </c>
    </row>
    <row r="18" spans="4:20" x14ac:dyDescent="0.25">
      <c r="K18" s="25"/>
      <c r="L18" s="25"/>
      <c r="M18" s="25"/>
      <c r="N18" s="25"/>
      <c r="O18" s="25"/>
      <c r="P18" s="25"/>
      <c r="R18" s="26"/>
      <c r="S18" s="26"/>
      <c r="T18" s="26"/>
    </row>
    <row r="19" spans="4:20" x14ac:dyDescent="0.25">
      <c r="K19" s="23"/>
      <c r="L19" s="23" t="str">
        <f>CONCATENATE(N20," - ",M20)</f>
        <v>1 - 0</v>
      </c>
      <c r="M19" s="23"/>
      <c r="N19" s="23"/>
      <c r="O19" s="23" t="str">
        <f>CONCATENATE(L20," * ",INDEX($G$5:$G$8,MATCH(K20,$E$5:$E$8,))," + ",M20)</f>
        <v>1 * 0,7 + 0</v>
      </c>
      <c r="P19" s="23" t="str">
        <f>CONCATENATE(L20," * ",INDEX($H$5:$H$8,MATCH(K20,$E$5:$E$8,))," + ",M20)</f>
        <v>1 * 0,9 + 0</v>
      </c>
      <c r="R19" t="str">
        <f>CONCATENATE("[ ",O19," ; ",P19," ]")</f>
        <v>[ 1 * 0,7 + 0 ; 1 * 0,9 + 0 ]</v>
      </c>
      <c r="S19" t="str">
        <f>CONCATENATE(R19,"&lt;br&gt;",R20)</f>
        <v>[ 1 * 0,7 + 0 ; 1 * 0,9 + 0 ]&lt;br&gt;[ 0,7 ; 0,9 ]</v>
      </c>
    </row>
    <row r="20" spans="4:20" x14ac:dyDescent="0.25">
      <c r="K20" s="23" t="s">
        <v>0</v>
      </c>
      <c r="L20" s="23">
        <f>N20-M20</f>
        <v>1</v>
      </c>
      <c r="M20" s="23">
        <v>0</v>
      </c>
      <c r="N20" s="23">
        <v>1</v>
      </c>
      <c r="O20" s="23">
        <f>L20*INDEX($G$5:$G$8,MATCH(K20,$E$5:$E$8,))+M20</f>
        <v>0.7</v>
      </c>
      <c r="P20" s="23">
        <f>L20*INDEX($H$5:$H$8,MATCH(K20,$E$5:$E$8,))+M20</f>
        <v>0.89999999999999991</v>
      </c>
      <c r="R20" t="str">
        <f>CONCATENATE("[ ",O20," ; ",P20," ]")</f>
        <v>[ 0,7 ; 0,9 ]</v>
      </c>
      <c r="S20" t="str">
        <f>CONCATENATE(R21,"&lt;br&gt;",R22)</f>
        <v>[ 0,2 * 0,4 + 0,7 ; 0,2 * 0,7 + 0,7 ]&lt;br&gt;[ 0,78 ; 0,84 ]</v>
      </c>
    </row>
    <row r="21" spans="4:20" x14ac:dyDescent="0.25">
      <c r="K21" s="24"/>
      <c r="L21" s="24" t="str">
        <f>CONCATENATE(N22," - ",M22)</f>
        <v>0,9 - 0,7</v>
      </c>
      <c r="M21" s="24"/>
      <c r="N21" s="24"/>
      <c r="O21" s="24" t="str">
        <f>CONCATENATE(L22," * ",INDEX($G$5:$G$8,MATCH(K22,$E$5:$E$8,))," + ",M22)</f>
        <v>0,2 * 0,4 + 0,7</v>
      </c>
      <c r="P21" s="24" t="str">
        <f>CONCATENATE(L22," * ",INDEX($H$5:$H$8,MATCH(K22,$E$5:$E$8,))," + ",M22)</f>
        <v>0,2 * 0,7 + 0,7</v>
      </c>
      <c r="R21" t="str">
        <f t="shared" ref="R21:R38" si="4">CONCATENATE("[ ",O21," ; ",P21," ]")</f>
        <v>[ 0,2 * 0,4 + 0,7 ; 0,2 * 0,7 + 0,7 ]</v>
      </c>
      <c r="S21" t="str">
        <f>CONCATENATE(R23,"&lt;br&gt;",R24)</f>
        <v>[ 0,06 * 0 + 0,78 ; 0,06 * 0,4 + 0,78 ]&lt;br&gt;[ 0,78 ; 0,804 ]</v>
      </c>
    </row>
    <row r="22" spans="4:20" x14ac:dyDescent="0.25">
      <c r="D22" t="s">
        <v>15</v>
      </c>
      <c r="K22" s="24" t="s">
        <v>1</v>
      </c>
      <c r="L22" s="24">
        <f>N22-M22</f>
        <v>0.19999999999999996</v>
      </c>
      <c r="M22" s="24">
        <f>O20</f>
        <v>0.7</v>
      </c>
      <c r="N22" s="24">
        <f>P20</f>
        <v>0.89999999999999991</v>
      </c>
      <c r="O22" s="24">
        <f>L22*INDEX($G$5:$G$8,MATCH(K22,$E$5:$E$8,))+M22</f>
        <v>0.77999999999999992</v>
      </c>
      <c r="P22" s="24">
        <f>L22*INDEX($H$5:$H$8,MATCH(K22,$E$5:$E$8,))+M22</f>
        <v>0.83999999999999986</v>
      </c>
      <c r="R22" t="str">
        <f t="shared" si="4"/>
        <v>[ 0,78 ; 0,84 ]</v>
      </c>
      <c r="S22" t="str">
        <f>CONCATENATE(R25,"&lt;br&gt;",R26)</f>
        <v>[ 0,024 * 0,4 + 0,78 ; 0,024 * 0,7 + 0,78 ]&lt;br&gt;[ 0,7896 ; 0,7968 ]</v>
      </c>
    </row>
    <row r="23" spans="4:20" x14ac:dyDescent="0.25">
      <c r="K23" s="23"/>
      <c r="L23" s="23" t="str">
        <f>CONCATENATE(N24," - ",M24)</f>
        <v>0,84 - 0,78</v>
      </c>
      <c r="M23" s="23"/>
      <c r="N23" s="23"/>
      <c r="O23" s="23" t="str">
        <f>CONCATENATE(L24," * ",INDEX($G$5:$G$8,MATCH(K24,$E$5:$E$8,))," + ",M24)</f>
        <v>0,06 * 0 + 0,78</v>
      </c>
      <c r="P23" s="23" t="str">
        <f>CONCATENATE(L24," * ",INDEX($H$5:$H$8,MATCH(K24,$E$5:$E$8,))," + ",M24)</f>
        <v>0,06 * 0,4 + 0,78</v>
      </c>
      <c r="R23" t="str">
        <f t="shared" si="4"/>
        <v>[ 0,06 * 0 + 0,78 ; 0,06 * 0,4 + 0,78 ]</v>
      </c>
      <c r="S23" t="str">
        <f>CONCATENATE(R27,"&lt;br&gt;",R28)</f>
        <v>[ 0,0072 * 0 + 0,7896 ; 0,0072 * 0,4 + 0,7896 ]&lt;br&gt;[ 0,7896 ; 0,79248 ]</v>
      </c>
    </row>
    <row r="24" spans="4:20" x14ac:dyDescent="0.25">
      <c r="K24" s="23" t="s">
        <v>2</v>
      </c>
      <c r="L24" s="23">
        <v>0.06</v>
      </c>
      <c r="M24" s="23">
        <f>O22</f>
        <v>0.77999999999999992</v>
      </c>
      <c r="N24" s="23">
        <f>P22</f>
        <v>0.83999999999999986</v>
      </c>
      <c r="O24" s="23">
        <f>L24*INDEX($G$5:$G$8,MATCH(K24,$E$5:$E$8,))+M24</f>
        <v>0.77999999999999992</v>
      </c>
      <c r="P24" s="23">
        <f>L24*INDEX($H$5:$H$8,MATCH(K24,$E$5:$E$8,))+M24</f>
        <v>0.80399999999999994</v>
      </c>
      <c r="R24" t="str">
        <f t="shared" si="4"/>
        <v>[ 0,78 ; 0,804 ]</v>
      </c>
      <c r="S24" t="str">
        <f>CONCATENATE(R29,"&lt;br&gt;",R30)</f>
        <v>[ 0,00288 * 0 + 0,7896 ; 0,00288 * 0,4 + 0,7896 ]&lt;br&gt;[ 0,7896 ; 0,790752 ]</v>
      </c>
    </row>
    <row r="25" spans="4:20" x14ac:dyDescent="0.25">
      <c r="K25" s="24"/>
      <c r="L25" s="24" t="str">
        <f t="shared" ref="L25:L36" si="5">CONCATENATE(N26," - ",M26)</f>
        <v>0,804 - 0,78</v>
      </c>
      <c r="M25" s="24"/>
      <c r="N25" s="24"/>
      <c r="O25" s="24" t="str">
        <f t="shared" ref="O25:O36" si="6">CONCATENATE(L26," * ",INDEX($G$5:$G$8,MATCH(K26,$E$5:$E$8,))," + ",M26)</f>
        <v>0,024 * 0,4 + 0,78</v>
      </c>
      <c r="P25" s="24" t="str">
        <f t="shared" ref="P25:P36" si="7">CONCATENATE(L26," * ",INDEX($H$5:$H$8,MATCH(K26,$E$5:$E$8,))," + ",M26)</f>
        <v>0,024 * 0,7 + 0,78</v>
      </c>
      <c r="R25" t="str">
        <f t="shared" si="4"/>
        <v>[ 0,024 * 0,4 + 0,78 ; 0,024 * 0,7 + 0,78 ]</v>
      </c>
      <c r="S25" t="str">
        <f>CONCATENATE(R31,"&lt;br&gt;",R32)</f>
        <v>[ 0,001152 * 0,7 + 0,7896 ; 0,001152 * 0,9 + 0,7896 ]&lt;br&gt;[ 0,7904064 ; 0,7906368 ]</v>
      </c>
    </row>
    <row r="26" spans="4:20" x14ac:dyDescent="0.25">
      <c r="K26" s="24" t="s">
        <v>1</v>
      </c>
      <c r="L26" s="24">
        <f t="shared" ref="L26" si="8">N26-M26</f>
        <v>2.4000000000000021E-2</v>
      </c>
      <c r="M26" s="24">
        <f t="shared" ref="M26:N26" si="9">O24</f>
        <v>0.77999999999999992</v>
      </c>
      <c r="N26" s="24">
        <f t="shared" si="9"/>
        <v>0.80399999999999994</v>
      </c>
      <c r="O26" s="24">
        <f t="shared" ref="O26:O36" si="10">L26*INDEX($G$5:$G$8,MATCH(K26,$E$5:$E$8,))+M26</f>
        <v>0.78959999999999997</v>
      </c>
      <c r="P26" s="24">
        <f t="shared" ref="P26:P36" si="11">L26*INDEX($H$5:$H$8,MATCH(K26,$E$5:$E$8,))+M26</f>
        <v>0.79679999999999995</v>
      </c>
      <c r="R26" t="str">
        <f t="shared" si="4"/>
        <v>[ 0,7896 ; 0,7968 ]</v>
      </c>
      <c r="S26" t="str">
        <f>CONCATENATE(R33,"&lt;br&gt;",R34)</f>
        <v>[ 0,0002304 * 0,4 + 0,7904064 ; 0,0002304 * 0,7 + 0,7904064 ]&lt;br&gt;[ 0,79049856 ; 0,79056768 ]</v>
      </c>
    </row>
    <row r="27" spans="4:20" x14ac:dyDescent="0.25">
      <c r="K27" s="23"/>
      <c r="L27" s="23" t="str">
        <f t="shared" ref="L27:L36" si="12">CONCATENATE(N28," - ",M28)</f>
        <v>0,7968 - 0,7896</v>
      </c>
      <c r="M27" s="23"/>
      <c r="N27" s="23"/>
      <c r="O27" s="23" t="str">
        <f t="shared" ref="O27:O36" si="13">CONCATENATE(L28," * ",INDEX($G$5:$G$8,MATCH(K28,$E$5:$E$8,))," + ",M28)</f>
        <v>0,0072 * 0 + 0,7896</v>
      </c>
      <c r="P27" s="23" t="str">
        <f t="shared" ref="P27:P36" si="14">CONCATENATE(L28," * ",INDEX($H$5:$H$8,MATCH(K28,$E$5:$E$8,))," + ",M28)</f>
        <v>0,0072 * 0,4 + 0,7896</v>
      </c>
      <c r="R27" t="str">
        <f t="shared" si="4"/>
        <v>[ 0,0072 * 0 + 0,7896 ; 0,0072 * 0,4 + 0,7896 ]</v>
      </c>
      <c r="S27" t="str">
        <f>CONCATENATE(R35,"&lt;br&gt;",R36)</f>
        <v>[ 0,00006912 * 0 + 0,79049856 ; 0,00006912 * 0,4 + 0,79049856 ]&lt;br&gt;[ 0,79049856 ; 0,790526208 ]</v>
      </c>
    </row>
    <row r="28" spans="4:20" x14ac:dyDescent="0.25">
      <c r="K28" s="23" t="s">
        <v>2</v>
      </c>
      <c r="L28" s="23">
        <v>7.1999999999999998E-3</v>
      </c>
      <c r="M28" s="23">
        <f t="shared" ref="M28:N28" si="15">O26</f>
        <v>0.78959999999999997</v>
      </c>
      <c r="N28" s="23">
        <f t="shared" si="15"/>
        <v>0.79679999999999995</v>
      </c>
      <c r="O28" s="23">
        <f t="shared" ref="O28:O36" si="16">L28*INDEX($G$5:$G$8,MATCH(K28,$E$5:$E$8,))+M28</f>
        <v>0.78959999999999997</v>
      </c>
      <c r="P28" s="23">
        <f t="shared" ref="P28:P36" si="17">L28*INDEX($H$5:$H$8,MATCH(K28,$E$5:$E$8,))+M28</f>
        <v>0.79247999999999996</v>
      </c>
      <c r="R28" t="str">
        <f t="shared" si="4"/>
        <v>[ 0,7896 ; 0,79248 ]</v>
      </c>
      <c r="S28" t="str">
        <f>CONCATENATE(R37,"&lt;br&gt;",R38)</f>
        <v>[ 0,000027648 * 0,9 + 0,79049856 ; 0,000027648 * 1 + 0,79049856 ]&lt;br&gt;[ 0,7905234432 ; 0,790526208 ]</v>
      </c>
    </row>
    <row r="29" spans="4:20" x14ac:dyDescent="0.25">
      <c r="K29" s="24"/>
      <c r="L29" s="24" t="str">
        <f t="shared" ref="L29:L36" si="18">CONCATENATE(N30," - ",M30)</f>
        <v>0,79248 - 0,7896</v>
      </c>
      <c r="M29" s="24"/>
      <c r="N29" s="24"/>
      <c r="O29" s="24" t="str">
        <f t="shared" ref="O29:O36" si="19">CONCATENATE(L30," * ",INDEX($G$5:$G$8,MATCH(K30,$E$5:$E$8,))," + ",M30)</f>
        <v>0,00288 * 0 + 0,7896</v>
      </c>
      <c r="P29" s="24" t="str">
        <f t="shared" ref="P29:P36" si="20">CONCATENATE(L30," * ",INDEX($H$5:$H$8,MATCH(K30,$E$5:$E$8,))," + ",M30)</f>
        <v>0,00288 * 0,4 + 0,7896</v>
      </c>
      <c r="R29" t="str">
        <f t="shared" si="4"/>
        <v>[ 0,00288 * 0 + 0,7896 ; 0,00288 * 0,4 + 0,7896 ]</v>
      </c>
    </row>
    <row r="30" spans="4:20" x14ac:dyDescent="0.25">
      <c r="K30" s="24" t="s">
        <v>2</v>
      </c>
      <c r="L30" s="24">
        <v>2.8800000000000002E-3</v>
      </c>
      <c r="M30" s="24">
        <f t="shared" ref="M30:N30" si="21">O28</f>
        <v>0.78959999999999997</v>
      </c>
      <c r="N30" s="24">
        <f t="shared" si="21"/>
        <v>0.79247999999999996</v>
      </c>
      <c r="O30" s="24">
        <f t="shared" ref="O30:O36" si="22">L30*INDEX($G$5:$G$8,MATCH(K30,$E$5:$E$8,))+M30</f>
        <v>0.78959999999999997</v>
      </c>
      <c r="P30" s="24">
        <f t="shared" ref="P30:P36" si="23">L30*INDEX($H$5:$H$8,MATCH(K30,$E$5:$E$8,))+M30</f>
        <v>0.79075200000000001</v>
      </c>
      <c r="R30" t="str">
        <f t="shared" si="4"/>
        <v>[ 0,7896 ; 0,790752 ]</v>
      </c>
    </row>
    <row r="31" spans="4:20" x14ac:dyDescent="0.25">
      <c r="K31" s="23"/>
      <c r="L31" s="23" t="str">
        <f t="shared" ref="L31:L36" si="24">CONCATENATE(N32," - ",M32)</f>
        <v>0,790752 - 0,7896</v>
      </c>
      <c r="M31" s="23"/>
      <c r="N31" s="23"/>
      <c r="O31" s="23" t="str">
        <f t="shared" ref="O31:O36" si="25">CONCATENATE(L32," * ",INDEX($G$5:$G$8,MATCH(K32,$E$5:$E$8,))," + ",M32)</f>
        <v>0,001152 * 0,7 + 0,7896</v>
      </c>
      <c r="P31" s="23" t="str">
        <f t="shared" ref="P31:P36" si="26">CONCATENATE(L32," * ",INDEX($H$5:$H$8,MATCH(K32,$E$5:$E$8,))," + ",M32)</f>
        <v>0,001152 * 0,9 + 0,7896</v>
      </c>
      <c r="R31" t="str">
        <f t="shared" si="4"/>
        <v>[ 0,001152 * 0,7 + 0,7896 ; 0,001152 * 0,9 + 0,7896 ]</v>
      </c>
    </row>
    <row r="32" spans="4:20" x14ac:dyDescent="0.25">
      <c r="K32" s="23" t="s">
        <v>0</v>
      </c>
      <c r="L32" s="23">
        <v>1.152E-3</v>
      </c>
      <c r="M32" s="23">
        <f t="shared" ref="M32:N32" si="27">O30</f>
        <v>0.78959999999999997</v>
      </c>
      <c r="N32" s="23">
        <f t="shared" si="27"/>
        <v>0.79075200000000001</v>
      </c>
      <c r="O32" s="23">
        <f t="shared" ref="O32:O36" si="28">L32*INDEX($G$5:$G$8,MATCH(K32,$E$5:$E$8,))+M32</f>
        <v>0.79040639999999995</v>
      </c>
      <c r="P32" s="23">
        <f t="shared" ref="P32:P36" si="29">L32*INDEX($H$5:$H$8,MATCH(K32,$E$5:$E$8,))+M32</f>
        <v>0.79063679999999992</v>
      </c>
      <c r="R32" t="str">
        <f t="shared" si="4"/>
        <v>[ 0,7904064 ; 0,7906368 ]</v>
      </c>
    </row>
    <row r="33" spans="11:18" x14ac:dyDescent="0.25">
      <c r="K33" s="24"/>
      <c r="L33" s="24" t="str">
        <f t="shared" ref="L33:L36" si="30">CONCATENATE(N34," - ",M34)</f>
        <v>0,7906368 - 0,7904064</v>
      </c>
      <c r="M33" s="24"/>
      <c r="N33" s="24"/>
      <c r="O33" s="24" t="str">
        <f t="shared" ref="O33:O36" si="31">CONCATENATE(L34," * ",INDEX($G$5:$G$8,MATCH(K34,$E$5:$E$8,))," + ",M34)</f>
        <v>0,0002304 * 0,4 + 0,7904064</v>
      </c>
      <c r="P33" s="24" t="str">
        <f t="shared" ref="P33:P36" si="32">CONCATENATE(L34," * ",INDEX($H$5:$H$8,MATCH(K34,$E$5:$E$8,))," + ",M34)</f>
        <v>0,0002304 * 0,7 + 0,7904064</v>
      </c>
      <c r="R33" t="str">
        <f t="shared" si="4"/>
        <v>[ 0,0002304 * 0,4 + 0,7904064 ; 0,0002304 * 0,7 + 0,7904064 ]</v>
      </c>
    </row>
    <row r="34" spans="11:18" x14ac:dyDescent="0.25">
      <c r="K34" s="24" t="s">
        <v>1</v>
      </c>
      <c r="L34" s="24">
        <v>2.3039999999999999E-4</v>
      </c>
      <c r="M34" s="24">
        <f t="shared" ref="M34:N34" si="33">O32</f>
        <v>0.79040639999999995</v>
      </c>
      <c r="N34" s="24">
        <f t="shared" si="33"/>
        <v>0.79063679999999992</v>
      </c>
      <c r="O34" s="24">
        <f t="shared" ref="O34:O36" si="34">L34*INDEX($G$5:$G$8,MATCH(K34,$E$5:$E$8,))+M34</f>
        <v>0.79049855999999996</v>
      </c>
      <c r="P34" s="24">
        <f t="shared" ref="P34:P36" si="35">L34*INDEX($H$5:$H$8,MATCH(K34,$E$5:$E$8,))+M34</f>
        <v>0.79056767999999999</v>
      </c>
      <c r="R34" t="str">
        <f t="shared" si="4"/>
        <v>[ 0,79049856 ; 0,79056768 ]</v>
      </c>
    </row>
    <row r="35" spans="11:18" x14ac:dyDescent="0.25">
      <c r="K35" s="23"/>
      <c r="L35" s="23" t="str">
        <f t="shared" ref="L35" si="36">CONCATENATE(N36," - ",M36)</f>
        <v>0,79056768 - 0,79049856</v>
      </c>
      <c r="M35" s="23"/>
      <c r="N35" s="23"/>
      <c r="O35" s="23" t="str">
        <f t="shared" ref="O35" si="37">CONCATENATE(L36," * ",INDEX($G$5:$G$8,MATCH(K36,$E$5:$E$8,))," + ",M36)</f>
        <v>0,00006912 * 0 + 0,79049856</v>
      </c>
      <c r="P35" s="23" t="str">
        <f t="shared" ref="P35" si="38">CONCATENATE(L36," * ",INDEX($H$5:$H$8,MATCH(K36,$E$5:$E$8,))," + ",M36)</f>
        <v>0,00006912 * 0,4 + 0,79049856</v>
      </c>
      <c r="R35" t="str">
        <f t="shared" si="4"/>
        <v>[ 0,00006912 * 0 + 0,79049856 ; 0,00006912 * 0,4 + 0,79049856 ]</v>
      </c>
    </row>
    <row r="36" spans="11:18" x14ac:dyDescent="0.25">
      <c r="K36" s="23" t="s">
        <v>2</v>
      </c>
      <c r="L36" s="23">
        <v>6.9120000000000002E-5</v>
      </c>
      <c r="M36" s="23">
        <f t="shared" ref="M36" si="39">O34</f>
        <v>0.79049855999999996</v>
      </c>
      <c r="N36" s="23">
        <f t="shared" ref="N36" si="40">P34</f>
        <v>0.79056767999999999</v>
      </c>
      <c r="O36" s="23">
        <f t="shared" ref="O36" si="41">L36*INDEX($G$5:$G$8,MATCH(K36,$E$5:$E$8,))+M36</f>
        <v>0.79049855999999996</v>
      </c>
      <c r="P36" s="23">
        <f t="shared" ref="P36" si="42">L36*INDEX($H$5:$H$8,MATCH(K36,$E$5:$E$8,))+M36</f>
        <v>0.79052620799999995</v>
      </c>
      <c r="R36" t="str">
        <f t="shared" si="4"/>
        <v>[ 0,79049856 ; 0,790526208 ]</v>
      </c>
    </row>
    <row r="37" spans="11:18" x14ac:dyDescent="0.25">
      <c r="K37" s="24"/>
      <c r="L37" s="24" t="str">
        <f t="shared" ref="L37" si="43">CONCATENATE(N38," - ",M38)</f>
        <v>0,790526208 - 0,79049856</v>
      </c>
      <c r="M37" s="24"/>
      <c r="N37" s="24"/>
      <c r="O37" s="24" t="str">
        <f t="shared" ref="O37" si="44">CONCATENATE(L38," * ",INDEX($G$5:$G$8,MATCH(K38,$E$5:$E$8,))," + ",M38)</f>
        <v>0,000027648 * 0,9 + 0,79049856</v>
      </c>
      <c r="P37" s="24" t="str">
        <f t="shared" ref="P37" si="45">CONCATENATE(L38," * ",INDEX($H$5:$H$8,MATCH(K38,$E$5:$E$8,))," + ",M38)</f>
        <v>0,000027648 * 1 + 0,79049856</v>
      </c>
      <c r="R37" t="str">
        <f t="shared" si="4"/>
        <v>[ 0,000027648 * 0,9 + 0,79049856 ; 0,000027648 * 1 + 0,79049856 ]</v>
      </c>
    </row>
    <row r="38" spans="11:18" x14ac:dyDescent="0.25">
      <c r="K38" s="24" t="s">
        <v>8</v>
      </c>
      <c r="L38" s="27">
        <v>2.7648E-5</v>
      </c>
      <c r="M38" s="24">
        <f t="shared" ref="M38" si="46">O36</f>
        <v>0.79049855999999996</v>
      </c>
      <c r="N38" s="24">
        <f t="shared" ref="N38" si="47">P36</f>
        <v>0.79052620799999995</v>
      </c>
      <c r="O38" s="24">
        <f t="shared" ref="O38" si="48">L38*INDEX($G$5:$G$8,MATCH(K38,$E$5:$E$8,))+M38</f>
        <v>0.79052344320000001</v>
      </c>
      <c r="P38" s="24">
        <f t="shared" ref="P38" si="49">L38*INDEX($H$5:$H$8,MATCH(K38,$E$5:$E$8,))+M38</f>
        <v>0.79052620799999995</v>
      </c>
      <c r="R38" t="str">
        <f t="shared" si="4"/>
        <v>[ 0,7905234432 ; 0,790526208 ]</v>
      </c>
    </row>
  </sheetData>
  <sortState ref="E5:F8">
    <sortCondition descending="1" ref="F8"/>
  </sortState>
  <mergeCells count="1">
    <mergeCell ref="G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Tr1nks</dc:creator>
  <cp:lastModifiedBy>Tr1nks</cp:lastModifiedBy>
  <dcterms:created xsi:type="dcterms:W3CDTF">2019-06-04T21:44:27Z</dcterms:created>
  <dcterms:modified xsi:type="dcterms:W3CDTF">2019-06-04T23:04:18Z</dcterms:modified>
</cp:coreProperties>
</file>