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еканат\индивидуальные планы\KN\6_04_51_15_01\"/>
    </mc:Choice>
  </mc:AlternateContent>
  <bookViews>
    <workbookView xWindow="0" yWindow="0" windowWidth="19200" windowHeight="10995"/>
  </bookViews>
  <sheets>
    <sheet name="БАКАЛАВР" sheetId="1" r:id="rId1"/>
  </sheets>
  <definedNames>
    <definedName name="_xlnm.Print_Titles" localSheetId="0">БАКАЛАВР!$15:$15</definedName>
    <definedName name="_xlnm.Print_Area" localSheetId="0">БАКАЛАВР!$A$1:$K$77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G70" i="1" l="1"/>
  <c r="G69" i="1"/>
  <c r="A20" i="1" l="1"/>
  <c r="A21" i="1" s="1"/>
  <c r="A22" i="1" s="1"/>
  <c r="A23" i="1" s="1"/>
  <c r="A24" i="1" s="1"/>
  <c r="G20" i="1"/>
  <c r="G21" i="1" s="1"/>
  <c r="G22" i="1" s="1"/>
  <c r="G23" i="1" s="1"/>
  <c r="G24" i="1" s="1"/>
  <c r="A28" i="1"/>
  <c r="G28" i="1"/>
  <c r="B29" i="1"/>
  <c r="C29" i="1"/>
  <c r="H29" i="1"/>
  <c r="I29" i="1"/>
  <c r="A34" i="1"/>
  <c r="A35" i="1" s="1"/>
  <c r="A36" i="1" s="1"/>
  <c r="A37" i="1" s="1"/>
  <c r="A38" i="1" s="1"/>
  <c r="G34" i="1"/>
  <c r="G35" i="1" s="1"/>
  <c r="G36" i="1" s="1"/>
  <c r="G37" i="1" s="1"/>
  <c r="A41" i="1"/>
  <c r="G41" i="1"/>
  <c r="A42" i="1"/>
  <c r="G42" i="1"/>
  <c r="B43" i="1"/>
  <c r="C43" i="1"/>
  <c r="H43" i="1"/>
  <c r="I43" i="1"/>
  <c r="A48" i="1"/>
  <c r="A49" i="1" s="1"/>
  <c r="A50" i="1" s="1"/>
  <c r="A51" i="1" s="1"/>
  <c r="A52" i="1" s="1"/>
  <c r="G48" i="1"/>
  <c r="G49" i="1" s="1"/>
  <c r="G50" i="1" s="1"/>
  <c r="G53" i="1"/>
  <c r="A55" i="1"/>
  <c r="G52" i="1"/>
  <c r="G56" i="1"/>
  <c r="G57" i="1"/>
  <c r="B58" i="1"/>
  <c r="C58" i="1"/>
  <c r="H58" i="1"/>
  <c r="I58" i="1"/>
  <c r="A63" i="1"/>
  <c r="A64" i="1" s="1"/>
  <c r="G63" i="1"/>
  <c r="G64" i="1" s="1"/>
  <c r="G65" i="1" s="1"/>
  <c r="G66" i="1" s="1"/>
  <c r="A67" i="1"/>
  <c r="A69" i="1"/>
  <c r="A70" i="1"/>
  <c r="B71" i="1"/>
  <c r="C71" i="1"/>
  <c r="H71" i="1"/>
  <c r="I71" i="1"/>
  <c r="B74" i="1"/>
  <c r="B77" i="1"/>
</calcChain>
</file>

<file path=xl/sharedStrings.xml><?xml version="1.0" encoding="utf-8"?>
<sst xmlns="http://schemas.openxmlformats.org/spreadsheetml/2006/main" count="210" uniqueCount="95">
  <si>
    <t>Декан факультету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</si>
  <si>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</si>
  <si>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</si>
  <si>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</si>
  <si>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</si>
  <si>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</si>
  <si>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</si>
  <si>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</si>
  <si>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</si>
  <si>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Диф. залік</t>
  </si>
  <si>
    <t>VІ СЕМЕСТР</t>
  </si>
  <si>
    <t>V СЕМЕСТР</t>
  </si>
  <si>
    <t>3 КУРС</t>
  </si>
  <si>
    <t>укр.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</si>
  <si>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</si>
  <si>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</si>
  <si>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</si>
  <si>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</si>
  <si>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</si>
  <si>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</si>
  <si>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</si>
  <si>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Мова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</si>
  <si>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</si>
  <si>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</si>
  <si>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</si>
  <si>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</si>
  <si>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</si>
  <si>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</si>
  <si>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</si>
  <si>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</si>
  <si>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</si>
  <si>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</si>
  <si>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</si>
  <si>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</si>
  <si>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6050101 КОМП'ЮТЕРНІ НАУКИ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</si>
  <si>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</si>
  <si>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</si>
  <si>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</si>
  <si>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Іноземна мова</t>
  </si>
  <si>
    <t>Вступ до комп'ютерних наук</t>
  </si>
  <si>
    <t>Фізика, електротехніка та електроніка</t>
  </si>
  <si>
    <t>Математичний аналіз</t>
  </si>
  <si>
    <t>Програмування</t>
  </si>
  <si>
    <t>Соціально-економічна історія України</t>
  </si>
  <si>
    <t>Лінійна алгебра та аналітична геометрія</t>
  </si>
  <si>
    <t>Алгоритми та структури даних</t>
  </si>
  <si>
    <t>Комп'ютерна графіка та візуалізація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</si>
  <si>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</si>
  <si>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</si>
  <si>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Дискретна математика</t>
  </si>
  <si>
    <t>Основи об'єктно-орієнтованого програмування</t>
  </si>
  <si>
    <t>Теорія ймовірностей, ймовірнісні процеси та математична статистика</t>
  </si>
  <si>
    <t>Системний аналіз та проектування інформаційних систем</t>
  </si>
  <si>
    <t>Комп'ютерні мережі</t>
  </si>
  <si>
    <t>Моделювання систем та методи оптимізацій</t>
  </si>
  <si>
    <t>Веб-технології та веб-дизайн</t>
  </si>
  <si>
    <t>Бази даних</t>
  </si>
  <si>
    <t>Розподілені та паралельні обчислення</t>
  </si>
  <si>
    <t>Технологічна практика</t>
  </si>
  <si>
    <t>ЗВІТ</t>
  </si>
  <si>
    <t>Теорія прийняття рішень</t>
  </si>
  <si>
    <t>Захист інформації</t>
  </si>
  <si>
    <t>Системи штучного інтелекту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</si>
  <si>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</si>
  <si>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</si>
  <si>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</si>
  <si>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</si>
  <si>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</si>
  <si>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Підготовка та захист дипломного проекту</t>
  </si>
  <si>
    <t>Дипломний проект</t>
  </si>
  <si>
    <t>Г. П. КОЦ</t>
  </si>
  <si>
    <t>Комп'ютерна схемотехніка та архітектура комп'ютера</t>
  </si>
  <si>
    <t>НАВЧАЛЬНА ДИСЦИПЛІНА ПОГЛИБЛЕНОГО ВИВЧЕННЯ ІНОЗЕМНИХ МОВ</t>
  </si>
  <si>
    <t>Операційні системи</t>
  </si>
  <si>
    <t>Бази даних КП</t>
  </si>
  <si>
    <t>Курсовий проект</t>
  </si>
  <si>
    <t xml:space="preserve">Теорія інформації і кодування </t>
  </si>
  <si>
    <t>Моделювання інформаційних систем</t>
  </si>
  <si>
    <t>Тренінг з основ управління IT-проектами</t>
  </si>
  <si>
    <t>НАВЧАЛЬНА ДИСЦИПЛІНА СОЦІАЛЬНО-ЕКОНОМІЧНОГО СПРЯМУВАННЯ</t>
  </si>
  <si>
    <t>Технології розробки та тестування програмного забезпечення</t>
  </si>
  <si>
    <t>Технології розробки та тестування програмного забезпечення КП</t>
  </si>
  <si>
    <t>НАВЧАЛЬНА ДИСЦИПЛІНА ПІДПРИЄМНИЦЬКОГО СПРЯМУВАННЯ</t>
  </si>
  <si>
    <t xml:space="preserve">ВИБІР МЕЙДЖОРА: </t>
  </si>
  <si>
    <t>НАВЧАЛЬНА ДИСЦИПЛІНА ПРАВОВОГО СПРЯМУВАННЯ</t>
  </si>
  <si>
    <t>Оцінка</t>
  </si>
  <si>
    <t>МЕЙДЖОР:</t>
  </si>
  <si>
    <t>Катерина Олександрівна</t>
  </si>
  <si>
    <t>0671258475</t>
  </si>
  <si>
    <t>katy.bas@mail.ru</t>
  </si>
  <si>
    <t>Басова</t>
  </si>
  <si>
    <t>062302</t>
  </si>
  <si>
    <t>група:</t>
  </si>
  <si>
    <t>серія паспорту:</t>
  </si>
  <si>
    <t>6.04.51.15.01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</si>
</sst>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9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right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wrapText="1"/>
    </xf>
    <xf numFmtId="0" fontId="7" fillId="3" borderId="19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left" wrapText="1"/>
    </xf>
    <xf numFmtId="0" fontId="7" fillId="3" borderId="20" xfId="0" applyFont="1" applyFill="1" applyBorder="1" applyAlignment="1">
      <alignment horizontal="left" wrapText="1"/>
    </xf>
    <xf numFmtId="0" fontId="7" fillId="3" borderId="2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 indent="1"/>
    </xf>
    <xf numFmtId="0" fontId="17" fillId="2" borderId="1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wrapText="1"/>
    </xf>
    <xf numFmtId="49" fontId="12" fillId="2" borderId="0" xfId="0" applyNumberFormat="1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21" fillId="2" borderId="0" xfId="0" applyFont="1" applyFill="1" applyAlignment="1">
      <alignment horizontal="center" vertical="top"/>
    </xf>
    <xf numFmtId="49" fontId="19" fillId="2" borderId="0" xfId="0" applyNumberFormat="1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29"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/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/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2381251</xdr:colOff>
      <xdr:row>4</xdr:row>
      <xdr:rowOff>238127</xdr:rowOff>
    </xdr:from>
    <xdr:to>
      <xdr:col>9</xdr:col>
      <xdr:colOff>678657</xdr:colOff>
      <xdr:row>10</xdr:row>
      <xdr:rowOff>392906</xdr:rowOff>
    </xdr:to>
    <xdr:sp macro="" textlink="">
      <xdr:nvSpPr>
        <xdr:cNvPr id="6" name="Прямоугольник 5"/>
        <xdr:cNvSpPr/>
      </xdr:nvSpPr>
      <xdr:spPr>
        <a:xfrm>
          <a:off x="8512970" y="2393158"/>
          <a:ext cx="2000250" cy="2440779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2393156</xdr:colOff>
      <xdr:row>4</xdr:row>
      <xdr:rowOff>214313</xdr:rowOff>
    </xdr:from>
    <xdr:to>
      <xdr:col>9</xdr:col>
      <xdr:colOff>685800</xdr:colOff>
      <xdr:row>10</xdr:row>
      <xdr:rowOff>438151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2369344"/>
          <a:ext cx="1995488" cy="2509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ty.bas@mail.ru" TargetMode="External"/><Relationship Id="rId2" Type="http://schemas.openxmlformats.org/officeDocument/2006/relationships/hyperlink" Target="http://www.hneu.edu.ua/Elective_component_of_educational_and_professional_programs" TargetMode="External"/><Relationship Id="rId1" Type="http://schemas.openxmlformats.org/officeDocument/2006/relationships/hyperlink" Target="http://www.hneu.edu.ua/Elective_component_of_educational_and_professional_program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showZeros="0" tabSelected="1" view="pageBreakPreview" topLeftCell="A4" zoomScale="80" zoomScaleNormal="90" zoomScaleSheetLayoutView="80" workbookViewId="0">
      <selection activeCell="C14" sqref="C14:E14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53.42578125" style="1" customWidth="1"/>
    <col min="16" max="16" width="48.710937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1" ht="54" customHeight="1" x14ac:dyDescent="0.25">
      <c r="A4" s="70" t="s">
        <v>31</v>
      </c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 ht="23.25" customHeight="1" x14ac:dyDescent="0.25"/>
    <row r="6" spans="1:11" ht="33" customHeight="1" x14ac:dyDescent="0.4">
      <c r="B6" s="43" t="s">
        <v>32</v>
      </c>
      <c r="C6" s="64" t="s">
        <v>90</v>
      </c>
      <c r="D6" s="64"/>
      <c r="E6" s="64"/>
      <c r="F6" s="64"/>
      <c r="G6" s="64"/>
      <c r="H6" s="64"/>
    </row>
    <row r="7" spans="1:11" ht="27.75" customHeight="1" x14ac:dyDescent="0.4">
      <c r="B7" s="44" t="s">
        <v>30</v>
      </c>
      <c r="C7" s="64" t="s">
        <v>87</v>
      </c>
      <c r="D7" s="64"/>
      <c r="E7" s="64"/>
      <c r="F7" s="64"/>
      <c r="G7" s="64"/>
      <c r="H7" s="64"/>
    </row>
    <row r="8" spans="1:11" ht="27.75" customHeight="1" x14ac:dyDescent="0.4">
      <c r="B8" s="44" t="s">
        <v>93</v>
      </c>
      <c r="C8" s="71" t="s">
        <v>91</v>
      </c>
      <c r="D8" s="71"/>
      <c r="E8" s="71"/>
      <c r="F8" s="71"/>
      <c r="G8" s="71"/>
      <c r="H8" s="71"/>
    </row>
    <row r="9" spans="1:11" ht="37.5" customHeight="1" x14ac:dyDescent="0.35">
      <c r="B9" s="43" t="s">
        <v>29</v>
      </c>
      <c r="C9" s="69" t="s">
        <v>33</v>
      </c>
      <c r="D9" s="69"/>
      <c r="E9" s="69"/>
      <c r="F9" s="69"/>
      <c r="G9" s="69"/>
      <c r="H9" s="69"/>
    </row>
    <row r="10" spans="1:11" ht="30" customHeight="1" x14ac:dyDescent="0.35">
      <c r="B10" s="43" t="s">
        <v>28</v>
      </c>
      <c r="C10" s="67">
        <v>2015</v>
      </c>
      <c r="D10" s="67"/>
      <c r="E10" s="67"/>
      <c r="F10" s="67"/>
      <c r="G10" s="67"/>
      <c r="H10" s="67"/>
    </row>
    <row r="11" spans="1:11" s="42" customFormat="1" ht="37.5" customHeight="1" x14ac:dyDescent="0.35">
      <c r="B11" s="43" t="s">
        <v>27</v>
      </c>
      <c r="C11" s="68" t="s">
        <v>88</v>
      </c>
      <c r="D11" s="68"/>
      <c r="E11" s="68"/>
      <c r="F11" s="68"/>
      <c r="G11" s="68"/>
      <c r="H11" s="68"/>
    </row>
    <row r="12" spans="1:11" ht="26.25" customHeight="1" x14ac:dyDescent="0.35">
      <c r="B12" s="41"/>
      <c r="C12" s="69" t="s">
        <v>89</v>
      </c>
      <c r="D12" s="69"/>
      <c r="E12" s="69"/>
      <c r="F12" s="69"/>
      <c r="G12" s="69"/>
      <c r="H12" s="69"/>
    </row>
    <row r="13" spans="1:11" ht="29.25" customHeight="1" x14ac:dyDescent="0.4">
      <c r="A13" s="63" t="s">
        <v>26</v>
      </c>
      <c r="B13" s="63"/>
      <c r="C13" s="64" t="s">
        <v>34</v>
      </c>
      <c r="D13" s="64"/>
      <c r="E13" s="64"/>
      <c r="F13" s="64"/>
      <c r="G13" s="64"/>
      <c r="H13" s="64"/>
      <c r="I13" s="65"/>
      <c r="J13" s="65"/>
      <c r="K13" s="40"/>
    </row>
    <row r="14" spans="1:11" ht="24.75" customHeight="1" x14ac:dyDescent="0.35">
      <c r="B14" s="46" t="s">
        <v>92</v>
      </c>
      <c r="C14" s="66" t="s">
        <v>94</v>
      </c>
      <c r="D14" s="66"/>
      <c r="E14" s="66"/>
      <c r="F14" s="39"/>
      <c r="G14" s="39"/>
      <c r="H14" s="39"/>
    </row>
    <row r="15" spans="1:11" s="14" customFormat="1" ht="52.5" customHeight="1" x14ac:dyDescent="0.25">
      <c r="A15" s="36" t="s">
        <v>25</v>
      </c>
      <c r="B15" s="38" t="s">
        <v>24</v>
      </c>
      <c r="C15" s="37" t="s">
        <v>23</v>
      </c>
      <c r="D15" s="37" t="s">
        <v>22</v>
      </c>
      <c r="E15" s="36" t="s">
        <v>21</v>
      </c>
      <c r="G15" s="36" t="s">
        <v>25</v>
      </c>
      <c r="H15" s="38" t="s">
        <v>24</v>
      </c>
      <c r="I15" s="37" t="s">
        <v>23</v>
      </c>
      <c r="J15" s="37" t="s">
        <v>22</v>
      </c>
      <c r="K15" s="36" t="s">
        <v>21</v>
      </c>
    </row>
    <row r="16" spans="1:11" s="14" customFormat="1" ht="4.5" customHeight="1" thickBot="1" x14ac:dyDescent="0.3">
      <c r="A16" s="29"/>
      <c r="B16" s="16"/>
      <c r="C16" s="30"/>
      <c r="D16" s="30"/>
      <c r="E16" s="29"/>
      <c r="G16" s="29"/>
      <c r="H16" s="16"/>
      <c r="I16" s="30"/>
      <c r="J16" s="30"/>
      <c r="K16" s="29"/>
    </row>
    <row r="17" spans="1:11" s="14" customFormat="1" ht="25.5" customHeight="1" x14ac:dyDescent="0.25">
      <c r="A17" s="52" t="s">
        <v>20</v>
      </c>
      <c r="B17" s="53"/>
      <c r="C17" s="53"/>
      <c r="D17" s="53"/>
      <c r="E17" s="53"/>
      <c r="F17" s="53"/>
      <c r="G17" s="53"/>
      <c r="H17" s="53"/>
      <c r="I17" s="53"/>
      <c r="J17" s="53"/>
      <c r="K17" s="54"/>
    </row>
    <row r="18" spans="1:11" s="14" customFormat="1" ht="21" customHeight="1" x14ac:dyDescent="0.25">
      <c r="A18" s="47" t="s">
        <v>19</v>
      </c>
      <c r="B18" s="48"/>
      <c r="C18" s="48"/>
      <c r="D18" s="48"/>
      <c r="E18" s="48"/>
      <c r="G18" s="48" t="s">
        <v>18</v>
      </c>
      <c r="H18" s="48"/>
      <c r="I18" s="48"/>
      <c r="J18" s="48"/>
      <c r="K18" s="55"/>
    </row>
    <row r="19" spans="1:11" s="14" customFormat="1" ht="30" customHeight="1" x14ac:dyDescent="0.35">
      <c r="A19" s="56" t="s">
        <v>1</v>
      </c>
      <c r="B19" s="57"/>
      <c r="C19" s="57"/>
      <c r="D19" s="57"/>
      <c r="E19" s="57"/>
      <c r="F19" s="26"/>
      <c r="G19" s="57" t="s">
        <v>1</v>
      </c>
      <c r="H19" s="57"/>
      <c r="I19" s="57"/>
      <c r="J19" s="57"/>
      <c r="K19" s="58"/>
    </row>
    <row r="20" spans="1:11" s="14" customFormat="1" ht="33.75" customHeight="1" x14ac:dyDescent="0.25">
      <c r="A20" s="23">
        <f>IF(B20=0,0,1)</f>
        <v>1</v>
      </c>
      <c r="B20" s="28" t="s">
        <v>35</v>
      </c>
      <c r="C20" s="21">
        <v>1</v>
      </c>
      <c r="D20" s="20" t="s">
        <v>9</v>
      </c>
      <c r="E20" s="19" t="s">
        <v>85</v>
      </c>
      <c r="G20" s="20">
        <f>IF(H20=0,0,1)</f>
        <v>1</v>
      </c>
      <c r="H20" s="28" t="s">
        <v>38</v>
      </c>
      <c r="I20" s="21">
        <v>5</v>
      </c>
      <c r="J20" s="20" t="s">
        <v>37</v>
      </c>
      <c r="K20" s="27" t="s">
        <v>85</v>
      </c>
    </row>
    <row r="21" spans="1:11" s="14" customFormat="1" ht="33.75" customHeight="1" x14ac:dyDescent="0.25">
      <c r="A21" s="23">
        <f t="shared" ref="A21:A23" si="0">IF(B21=0,0,A20+1)</f>
        <v>2</v>
      </c>
      <c r="B21" s="28" t="s">
        <v>36</v>
      </c>
      <c r="C21" s="21">
        <v>5</v>
      </c>
      <c r="D21" s="20" t="s">
        <v>37</v>
      </c>
      <c r="E21" s="19" t="s">
        <v>85</v>
      </c>
      <c r="G21" s="20">
        <f>IF(H21=0,0,G20+1)</f>
        <v>2</v>
      </c>
      <c r="H21" s="28" t="s">
        <v>43</v>
      </c>
      <c r="I21" s="21">
        <v>5</v>
      </c>
      <c r="J21" s="20" t="s">
        <v>37</v>
      </c>
      <c r="K21" s="27" t="s">
        <v>85</v>
      </c>
    </row>
    <row r="22" spans="1:11" s="14" customFormat="1" ht="33.75" customHeight="1" x14ac:dyDescent="0.25">
      <c r="A22" s="23">
        <f t="shared" si="0"/>
        <v>3</v>
      </c>
      <c r="B22" s="28" t="s">
        <v>38</v>
      </c>
      <c r="C22" s="21">
        <v>4</v>
      </c>
      <c r="D22" s="20" t="s">
        <v>9</v>
      </c>
      <c r="E22" s="19" t="s">
        <v>85</v>
      </c>
      <c r="G22" s="20">
        <f>IF(H22=0,0,G21+1)</f>
        <v>3</v>
      </c>
      <c r="H22" s="28" t="s">
        <v>41</v>
      </c>
      <c r="I22" s="21">
        <v>5</v>
      </c>
      <c r="J22" s="20" t="s">
        <v>37</v>
      </c>
      <c r="K22" s="27" t="s">
        <v>85</v>
      </c>
    </row>
    <row r="23" spans="1:11" s="14" customFormat="1" ht="33.75" customHeight="1" x14ac:dyDescent="0.25">
      <c r="A23" s="23">
        <f t="shared" si="0"/>
        <v>4</v>
      </c>
      <c r="B23" s="28" t="s">
        <v>39</v>
      </c>
      <c r="C23" s="21">
        <v>4</v>
      </c>
      <c r="D23" s="20" t="s">
        <v>9</v>
      </c>
      <c r="E23" s="19" t="s">
        <v>85</v>
      </c>
      <c r="G23" s="20">
        <f>IF(H23=0,0,G22+1)</f>
        <v>4</v>
      </c>
      <c r="H23" s="28" t="s">
        <v>44</v>
      </c>
      <c r="I23" s="21">
        <v>5</v>
      </c>
      <c r="J23" s="20" t="s">
        <v>37</v>
      </c>
      <c r="K23" s="27" t="s">
        <v>85</v>
      </c>
    </row>
    <row r="24" spans="1:11" s="14" customFormat="1" ht="33.75" customHeight="1" x14ac:dyDescent="0.25">
      <c r="A24" s="23">
        <f>IF(B24=0,0,A23+1)</f>
        <v>5</v>
      </c>
      <c r="B24" s="28" t="s">
        <v>40</v>
      </c>
      <c r="C24" s="21">
        <v>7</v>
      </c>
      <c r="D24" s="20" t="s">
        <v>37</v>
      </c>
      <c r="E24" s="19" t="s">
        <v>85</v>
      </c>
      <c r="G24" s="20">
        <f>IF(H24=0,0,G23+1)</f>
        <v>5</v>
      </c>
      <c r="H24" s="28" t="s">
        <v>45</v>
      </c>
      <c r="I24" s="21">
        <v>2</v>
      </c>
      <c r="J24" s="20" t="s">
        <v>9</v>
      </c>
      <c r="K24" s="27" t="s">
        <v>85</v>
      </c>
    </row>
    <row r="25" spans="1:11" s="14" customFormat="1" ht="33.75" customHeight="1" x14ac:dyDescent="0.25">
      <c r="A25" s="23">
        <v>6</v>
      </c>
      <c r="B25" s="22" t="s">
        <v>41</v>
      </c>
      <c r="C25" s="21">
        <v>4</v>
      </c>
      <c r="D25" s="20" t="s">
        <v>9</v>
      </c>
      <c r="E25" s="19" t="s">
        <v>85</v>
      </c>
      <c r="G25" s="20">
        <v>6</v>
      </c>
      <c r="H25" s="28" t="s">
        <v>46</v>
      </c>
      <c r="I25" s="21">
        <v>2</v>
      </c>
      <c r="J25" s="20" t="s">
        <v>9</v>
      </c>
      <c r="K25" s="27" t="s">
        <v>85</v>
      </c>
    </row>
    <row r="26" spans="1:11" s="14" customFormat="1" ht="33.75" customHeight="1" x14ac:dyDescent="0.25">
      <c r="A26" s="23">
        <v>7</v>
      </c>
      <c r="B26" s="22" t="s">
        <v>42</v>
      </c>
      <c r="C26" s="21">
        <v>5</v>
      </c>
      <c r="D26" s="20" t="s">
        <v>37</v>
      </c>
      <c r="E26" s="19" t="s">
        <v>85</v>
      </c>
      <c r="G26" s="20">
        <v>7</v>
      </c>
      <c r="H26" s="28" t="s">
        <v>46</v>
      </c>
      <c r="I26" s="21">
        <v>4</v>
      </c>
      <c r="J26" s="20" t="s">
        <v>9</v>
      </c>
      <c r="K26" s="27" t="s">
        <v>85</v>
      </c>
    </row>
    <row r="27" spans="1:11" s="14" customFormat="1" ht="33.75" customHeight="1" x14ac:dyDescent="0.25">
      <c r="A27" s="47"/>
      <c r="B27" s="48"/>
      <c r="C27" s="48"/>
      <c r="D27" s="48"/>
      <c r="E27" s="48"/>
      <c r="G27" s="20">
        <v>8</v>
      </c>
      <c r="H27" s="28" t="s">
        <v>47</v>
      </c>
      <c r="I27" s="21">
        <v>2</v>
      </c>
      <c r="J27" s="20" t="s">
        <v>9</v>
      </c>
      <c r="K27" s="27" t="s">
        <v>85</v>
      </c>
    </row>
    <row r="28" spans="1:11" s="14" customFormat="1" ht="6.75" customHeight="1" x14ac:dyDescent="0.25">
      <c r="A28" s="18">
        <f>IF(B28=0,0,#REF!+1)</f>
        <v>0</v>
      </c>
      <c r="B28" s="17"/>
      <c r="C28" s="16"/>
      <c r="G28" s="14">
        <f>IF(H28=0,0,#REF!+1)</f>
        <v>0</v>
      </c>
      <c r="H28" s="17"/>
      <c r="I28" s="16"/>
      <c r="K28" s="15"/>
    </row>
    <row r="29" spans="1:11" s="8" customFormat="1" ht="28.5" customHeight="1" thickBot="1" x14ac:dyDescent="0.3">
      <c r="A29" s="13"/>
      <c r="B29" s="12" t="str">
        <f>CONCATENATE("ВСЬОГО ЗА ",A18)</f>
        <v>ВСЬОГО ЗА І СЕМЕСТР</v>
      </c>
      <c r="C29" s="11">
        <f>SUM(C18:C27)</f>
        <v>30</v>
      </c>
      <c r="D29" s="10"/>
      <c r="E29" s="10"/>
      <c r="F29" s="10"/>
      <c r="G29" s="10"/>
      <c r="H29" s="12" t="str">
        <f>CONCATENATE("ВСЬОГО ЗА ",G18)</f>
        <v>ВСЬОГО ЗА ІІ СЕМЕСТР</v>
      </c>
      <c r="I29" s="11">
        <f>SUM(I18:I27)</f>
        <v>30</v>
      </c>
      <c r="J29" s="10"/>
      <c r="K29" s="9"/>
    </row>
    <row r="30" spans="1:11" s="14" customFormat="1" ht="6.75" customHeight="1" thickBot="1" x14ac:dyDescent="0.3">
      <c r="A30" s="29"/>
      <c r="B30" s="16"/>
      <c r="C30" s="30"/>
      <c r="D30" s="30"/>
      <c r="E30" s="29"/>
      <c r="G30" s="29"/>
      <c r="H30" s="16"/>
      <c r="I30" s="30"/>
      <c r="J30" s="30"/>
      <c r="K30" s="29"/>
    </row>
    <row r="31" spans="1:11" s="14" customFormat="1" ht="25.5" customHeight="1" x14ac:dyDescent="0.25">
      <c r="A31" s="52" t="s">
        <v>17</v>
      </c>
      <c r="B31" s="53"/>
      <c r="C31" s="53"/>
      <c r="D31" s="53"/>
      <c r="E31" s="53"/>
      <c r="F31" s="53"/>
      <c r="G31" s="53"/>
      <c r="H31" s="53"/>
      <c r="I31" s="53"/>
      <c r="J31" s="53"/>
      <c r="K31" s="54"/>
    </row>
    <row r="32" spans="1:11" s="14" customFormat="1" ht="21" customHeight="1" x14ac:dyDescent="0.25">
      <c r="A32" s="47" t="s">
        <v>16</v>
      </c>
      <c r="B32" s="48"/>
      <c r="C32" s="48"/>
      <c r="D32" s="48"/>
      <c r="E32" s="48"/>
      <c r="G32" s="48" t="s">
        <v>10</v>
      </c>
      <c r="H32" s="48"/>
      <c r="I32" s="48"/>
      <c r="J32" s="48"/>
      <c r="K32" s="55"/>
    </row>
    <row r="33" spans="1:16" s="14" customFormat="1" ht="30" customHeight="1" x14ac:dyDescent="0.35">
      <c r="A33" s="56" t="s">
        <v>1</v>
      </c>
      <c r="B33" s="57"/>
      <c r="C33" s="57"/>
      <c r="D33" s="57"/>
      <c r="E33" s="57"/>
      <c r="F33" s="26"/>
      <c r="G33" s="57" t="s">
        <v>1</v>
      </c>
      <c r="H33" s="57"/>
      <c r="I33" s="57"/>
      <c r="J33" s="57"/>
      <c r="K33" s="58"/>
    </row>
    <row r="34" spans="1:16" s="14" customFormat="1" ht="33.75" customHeight="1" x14ac:dyDescent="0.25">
      <c r="A34" s="23">
        <f>IF(B34=0,0,1)</f>
        <v>1</v>
      </c>
      <c r="B34" s="28" t="s">
        <v>48</v>
      </c>
      <c r="C34" s="21">
        <v>5</v>
      </c>
      <c r="D34" s="20" t="s">
        <v>37</v>
      </c>
      <c r="E34" s="19" t="s">
        <v>85</v>
      </c>
      <c r="G34" s="20">
        <f>IF(H34=0,0,1)</f>
        <v>1</v>
      </c>
      <c r="H34" s="28" t="s">
        <v>51</v>
      </c>
      <c r="I34" s="21">
        <v>5</v>
      </c>
      <c r="J34" s="20" t="s">
        <v>37</v>
      </c>
      <c r="K34" s="27" t="s">
        <v>85</v>
      </c>
    </row>
    <row r="35" spans="1:16" s="14" customFormat="1" ht="33.75" customHeight="1" x14ac:dyDescent="0.25">
      <c r="A35" s="23">
        <f>IF(B35=0,0,A34+1)</f>
        <v>2</v>
      </c>
      <c r="B35" s="28" t="s">
        <v>49</v>
      </c>
      <c r="C35" s="21">
        <v>4</v>
      </c>
      <c r="D35" s="20" t="s">
        <v>9</v>
      </c>
      <c r="E35" s="19" t="s">
        <v>85</v>
      </c>
      <c r="G35" s="20">
        <f>IF(H35=0,0,G34+1)</f>
        <v>2</v>
      </c>
      <c r="H35" s="28" t="s">
        <v>73</v>
      </c>
      <c r="I35" s="21">
        <v>4</v>
      </c>
      <c r="J35" s="20" t="s">
        <v>9</v>
      </c>
      <c r="K35" s="27" t="s">
        <v>85</v>
      </c>
    </row>
    <row r="36" spans="1:16" s="14" customFormat="1" ht="33.75" customHeight="1" x14ac:dyDescent="0.25">
      <c r="A36" s="23">
        <f>IF(B36=0,0,A35+1)</f>
        <v>3</v>
      </c>
      <c r="B36" s="28" t="s">
        <v>50</v>
      </c>
      <c r="C36" s="21">
        <v>5</v>
      </c>
      <c r="D36" s="20" t="s">
        <v>37</v>
      </c>
      <c r="E36" s="19" t="s">
        <v>85</v>
      </c>
      <c r="G36" s="20">
        <f>IF(H36=0,0,G35+1)</f>
        <v>3</v>
      </c>
      <c r="H36" s="28" t="s">
        <v>52</v>
      </c>
      <c r="I36" s="21">
        <v>5</v>
      </c>
      <c r="J36" s="20" t="s">
        <v>37</v>
      </c>
      <c r="K36" s="27" t="s">
        <v>85</v>
      </c>
    </row>
    <row r="37" spans="1:16" s="14" customFormat="1" ht="33.75" customHeight="1" x14ac:dyDescent="0.25">
      <c r="A37" s="23">
        <f>IF(B37=0,0,A36+1)</f>
        <v>4</v>
      </c>
      <c r="B37" s="28" t="s">
        <v>45</v>
      </c>
      <c r="C37" s="21">
        <v>7</v>
      </c>
      <c r="D37" s="20" t="s">
        <v>37</v>
      </c>
      <c r="E37" s="19" t="s">
        <v>85</v>
      </c>
      <c r="G37" s="20">
        <f>IF(H37=0,0,G36+1)</f>
        <v>4</v>
      </c>
      <c r="H37" s="28" t="s">
        <v>56</v>
      </c>
      <c r="I37" s="21">
        <v>5</v>
      </c>
      <c r="J37" s="20" t="s">
        <v>37</v>
      </c>
      <c r="K37" s="27" t="s">
        <v>85</v>
      </c>
      <c r="L37" s="45"/>
      <c r="M37" s="45"/>
      <c r="N37" s="45"/>
      <c r="O37" s="45"/>
    </row>
    <row r="38" spans="1:16" s="14" customFormat="1" ht="33.75" customHeight="1" x14ac:dyDescent="0.25">
      <c r="A38" s="23">
        <f>IF(B38=0,0,A37+1)</f>
        <v>5</v>
      </c>
      <c r="B38" s="28" t="s">
        <v>71</v>
      </c>
      <c r="C38" s="21">
        <v>4</v>
      </c>
      <c r="D38" s="20" t="s">
        <v>9</v>
      </c>
      <c r="E38" s="19" t="s">
        <v>85</v>
      </c>
      <c r="G38" s="20">
        <v>5</v>
      </c>
      <c r="H38" s="28" t="s">
        <v>74</v>
      </c>
      <c r="I38" s="21">
        <v>1</v>
      </c>
      <c r="J38" s="20" t="s">
        <v>75</v>
      </c>
      <c r="K38" s="27" t="s">
        <v>85</v>
      </c>
      <c r="L38" s="45"/>
      <c r="M38" s="45"/>
      <c r="N38" s="45"/>
      <c r="O38" s="45"/>
    </row>
    <row r="39" spans="1:16" s="14" customFormat="1" ht="33.75" customHeight="1" x14ac:dyDescent="0.25">
      <c r="G39" s="20">
        <v>6</v>
      </c>
      <c r="H39" s="28" t="s">
        <v>76</v>
      </c>
      <c r="I39" s="21">
        <v>5</v>
      </c>
      <c r="J39" s="20" t="s">
        <v>9</v>
      </c>
      <c r="K39" s="27" t="s">
        <v>85</v>
      </c>
    </row>
    <row r="40" spans="1:16" s="14" customFormat="1" ht="30" customHeight="1" thickBot="1" x14ac:dyDescent="0.4">
      <c r="A40" s="56" t="s">
        <v>72</v>
      </c>
      <c r="B40" s="62"/>
      <c r="C40" s="57"/>
      <c r="D40" s="57"/>
      <c r="E40" s="57"/>
      <c r="F40" s="26"/>
      <c r="G40" s="57" t="s">
        <v>72</v>
      </c>
      <c r="H40" s="62"/>
      <c r="I40" s="57"/>
      <c r="J40" s="57"/>
      <c r="K40" s="58"/>
    </row>
    <row r="41" spans="1:16" s="14" customFormat="1" ht="33.75" customHeight="1" thickBot="1" x14ac:dyDescent="0.3">
      <c r="A41" s="33">
        <f>IF(B41=0,0,MAX(A34:A38)+1)</f>
        <v>0</v>
      </c>
      <c r="B41" s="25"/>
      <c r="C41" s="31">
        <v>5</v>
      </c>
      <c r="D41" s="20" t="s">
        <v>9</v>
      </c>
      <c r="E41" s="19" t="s">
        <v>85</v>
      </c>
      <c r="G41" s="32">
        <f>IF(H41=0,0,MAX(G34:G38)+1)</f>
        <v>0</v>
      </c>
      <c r="H41" s="25"/>
      <c r="I41" s="31">
        <v>5</v>
      </c>
      <c r="J41" s="20" t="s">
        <v>9</v>
      </c>
      <c r="K41" s="27" t="s">
        <v>85</v>
      </c>
      <c r="M41" s="24" t="s">
        <v>15</v>
      </c>
      <c r="N41" s="24" t="s">
        <v>14</v>
      </c>
      <c r="O41" s="34" t="s">
        <v>6</v>
      </c>
      <c r="P41" s="35" t="s">
        <v>5</v>
      </c>
    </row>
    <row r="42" spans="1:16" s="14" customFormat="1" ht="6.75" customHeight="1" x14ac:dyDescent="0.25">
      <c r="A42" s="18">
        <f>IF(B42=0,0,#REF!+1)</f>
        <v>0</v>
      </c>
      <c r="B42" s="17"/>
      <c r="C42" s="16"/>
      <c r="G42" s="14">
        <f>IF(H42=0,0,#REF!+1)</f>
        <v>0</v>
      </c>
      <c r="H42" s="17"/>
      <c r="I42" s="16"/>
      <c r="K42" s="15"/>
    </row>
    <row r="43" spans="1:16" s="8" customFormat="1" ht="28.5" customHeight="1" thickBot="1" x14ac:dyDescent="0.3">
      <c r="A43" s="13"/>
      <c r="B43" s="12" t="str">
        <f>CONCATENATE("ВСЬОГО ЗА ",A32)</f>
        <v>ВСЬОГО ЗА ІІІ СЕМЕСТР</v>
      </c>
      <c r="C43" s="11">
        <f>SUM(C34:C41)</f>
        <v>30</v>
      </c>
      <c r="D43" s="10"/>
      <c r="E43" s="10"/>
      <c r="F43" s="10"/>
      <c r="G43" s="10"/>
      <c r="H43" s="12" t="str">
        <f>CONCATENATE("ВСЬОГО ЗА ",G32)</f>
        <v>ВСЬОГО ЗА VІ СЕМЕСТР</v>
      </c>
      <c r="I43" s="11">
        <f>SUM(I34:I41)</f>
        <v>30</v>
      </c>
      <c r="J43" s="10"/>
      <c r="K43" s="9"/>
    </row>
    <row r="44" spans="1:16" s="14" customFormat="1" ht="6.75" customHeight="1" thickBot="1" x14ac:dyDescent="0.3">
      <c r="A44" s="29"/>
      <c r="B44" s="16"/>
      <c r="C44" s="30"/>
      <c r="D44" s="30"/>
      <c r="E44" s="29"/>
      <c r="G44" s="29"/>
      <c r="H44" s="16"/>
      <c r="I44" s="30"/>
      <c r="J44" s="30"/>
      <c r="K44" s="29"/>
    </row>
    <row r="45" spans="1:16" s="14" customFormat="1" ht="25.5" customHeight="1" x14ac:dyDescent="0.25">
      <c r="A45" s="52" t="s">
        <v>12</v>
      </c>
      <c r="B45" s="53"/>
      <c r="C45" s="53"/>
      <c r="D45" s="53"/>
      <c r="E45" s="53"/>
      <c r="F45" s="53"/>
      <c r="G45" s="53"/>
      <c r="H45" s="53"/>
      <c r="I45" s="53"/>
      <c r="J45" s="53"/>
      <c r="K45" s="54"/>
    </row>
    <row r="46" spans="1:16" s="14" customFormat="1" ht="21" customHeight="1" x14ac:dyDescent="0.25">
      <c r="A46" s="47" t="s">
        <v>11</v>
      </c>
      <c r="B46" s="48"/>
      <c r="C46" s="48"/>
      <c r="D46" s="48"/>
      <c r="E46" s="48"/>
      <c r="G46" s="48" t="s">
        <v>10</v>
      </c>
      <c r="H46" s="48"/>
      <c r="I46" s="48"/>
      <c r="J46" s="48"/>
      <c r="K46" s="55"/>
    </row>
    <row r="47" spans="1:16" s="14" customFormat="1" ht="30" customHeight="1" x14ac:dyDescent="0.35">
      <c r="A47" s="56" t="s">
        <v>1</v>
      </c>
      <c r="B47" s="57"/>
      <c r="C47" s="57"/>
      <c r="D47" s="57"/>
      <c r="E47" s="57"/>
      <c r="F47" s="26"/>
      <c r="G47" s="57" t="s">
        <v>1</v>
      </c>
      <c r="H47" s="57"/>
      <c r="I47" s="57"/>
      <c r="J47" s="57"/>
      <c r="K47" s="58"/>
    </row>
    <row r="48" spans="1:16" s="14" customFormat="1" ht="33.75" customHeight="1" x14ac:dyDescent="0.25">
      <c r="A48" s="23">
        <f>IF(B48=0,0,1)</f>
        <v>1</v>
      </c>
      <c r="B48" s="22" t="s">
        <v>54</v>
      </c>
      <c r="C48" s="21">
        <v>7</v>
      </c>
      <c r="D48" s="20" t="s">
        <v>37</v>
      </c>
      <c r="E48" s="19" t="s">
        <v>85</v>
      </c>
      <c r="G48" s="20">
        <f>IF(H48=0,0,1)</f>
        <v>1</v>
      </c>
      <c r="H48" s="28" t="s">
        <v>60</v>
      </c>
      <c r="I48" s="21">
        <v>4</v>
      </c>
      <c r="J48" s="20" t="s">
        <v>37</v>
      </c>
      <c r="K48" s="27" t="s">
        <v>85</v>
      </c>
    </row>
    <row r="49" spans="1:16" s="14" customFormat="1" ht="33.75" customHeight="1" x14ac:dyDescent="0.25">
      <c r="A49" s="23">
        <f>IF(B49=0,0,A48+1)</f>
        <v>2</v>
      </c>
      <c r="B49" s="22" t="s">
        <v>55</v>
      </c>
      <c r="C49" s="21">
        <v>5</v>
      </c>
      <c r="D49" s="20" t="s">
        <v>37</v>
      </c>
      <c r="E49" s="19" t="s">
        <v>85</v>
      </c>
      <c r="G49" s="20">
        <f>IF(H49=0,0,G48+1)</f>
        <v>2</v>
      </c>
      <c r="H49" s="28" t="s">
        <v>80</v>
      </c>
      <c r="I49" s="21">
        <v>5</v>
      </c>
      <c r="J49" s="20" t="s">
        <v>9</v>
      </c>
      <c r="K49" s="27" t="s">
        <v>85</v>
      </c>
    </row>
    <row r="50" spans="1:16" s="14" customFormat="1" ht="33.75" customHeight="1" x14ac:dyDescent="0.25">
      <c r="A50" s="23">
        <f>IF(B50=0,0,A49+1)</f>
        <v>3</v>
      </c>
      <c r="B50" s="22" t="s">
        <v>77</v>
      </c>
      <c r="C50" s="21">
        <v>4</v>
      </c>
      <c r="D50" s="20" t="s">
        <v>9</v>
      </c>
      <c r="E50" s="19" t="s">
        <v>85</v>
      </c>
      <c r="G50" s="20">
        <f>IF(H50=0,0,G49+1)</f>
        <v>3</v>
      </c>
      <c r="H50" s="28" t="s">
        <v>81</v>
      </c>
      <c r="I50" s="21">
        <v>1</v>
      </c>
      <c r="J50" s="20" t="s">
        <v>59</v>
      </c>
      <c r="K50" s="27" t="s">
        <v>85</v>
      </c>
    </row>
    <row r="51" spans="1:16" s="14" customFormat="1" ht="33.75" customHeight="1" thickBot="1" x14ac:dyDescent="0.3">
      <c r="A51" s="23">
        <f>IF(B51=0,0,A50+1)</f>
        <v>4</v>
      </c>
      <c r="B51" s="28" t="s">
        <v>53</v>
      </c>
      <c r="C51" s="21">
        <v>5</v>
      </c>
      <c r="D51" s="20" t="s">
        <v>37</v>
      </c>
      <c r="E51" s="19" t="s">
        <v>85</v>
      </c>
      <c r="G51" s="57" t="s">
        <v>82</v>
      </c>
      <c r="H51" s="62"/>
      <c r="I51" s="57"/>
      <c r="J51" s="57"/>
      <c r="K51" s="58"/>
    </row>
    <row r="52" spans="1:16" s="14" customFormat="1" ht="33.75" customHeight="1" thickBot="1" x14ac:dyDescent="0.3">
      <c r="A52" s="23">
        <f>IF(B52=0,0,A51+1)</f>
        <v>5</v>
      </c>
      <c r="B52" s="28" t="s">
        <v>58</v>
      </c>
      <c r="C52" s="21">
        <v>2</v>
      </c>
      <c r="D52" s="20" t="s">
        <v>59</v>
      </c>
      <c r="E52" s="19" t="s">
        <v>85</v>
      </c>
      <c r="G52" s="32">
        <f>IF(H52=0,0,MAX(G48:G53)+1)</f>
        <v>0</v>
      </c>
      <c r="H52" s="25"/>
      <c r="I52" s="31">
        <v>5</v>
      </c>
      <c r="J52" s="20" t="s">
        <v>9</v>
      </c>
      <c r="K52" s="27" t="s">
        <v>85</v>
      </c>
    </row>
    <row r="53" spans="1:16" s="14" customFormat="1" ht="33.75" customHeight="1" x14ac:dyDescent="0.25">
      <c r="A53" s="23">
        <v>6</v>
      </c>
      <c r="B53" s="28" t="s">
        <v>78</v>
      </c>
      <c r="C53" s="21">
        <v>2</v>
      </c>
      <c r="D53" s="20" t="s">
        <v>9</v>
      </c>
      <c r="E53" s="19" t="s">
        <v>85</v>
      </c>
      <c r="G53" s="48">
        <f>IF(H53=0,0,#REF!+1)</f>
        <v>0</v>
      </c>
      <c r="H53" s="48"/>
      <c r="I53" s="48"/>
      <c r="J53" s="48"/>
      <c r="K53" s="55"/>
    </row>
    <row r="54" spans="1:16" s="14" customFormat="1" ht="34.5" customHeight="1" thickBot="1" x14ac:dyDescent="0.4">
      <c r="A54" s="56" t="s">
        <v>79</v>
      </c>
      <c r="B54" s="62"/>
      <c r="C54" s="57"/>
      <c r="D54" s="57"/>
      <c r="E54" s="57"/>
      <c r="F54" s="26"/>
      <c r="G54" s="49" t="s">
        <v>83</v>
      </c>
      <c r="H54" s="49"/>
      <c r="I54" s="49"/>
      <c r="J54" s="49"/>
      <c r="K54" s="50"/>
    </row>
    <row r="55" spans="1:16" s="14" customFormat="1" ht="33.75" customHeight="1" thickBot="1" x14ac:dyDescent="0.3">
      <c r="A55" s="33">
        <f>IF(B55=0,0,MAX(A48:A52)+1)</f>
        <v>0</v>
      </c>
      <c r="B55" s="25"/>
      <c r="C55" s="31">
        <v>5</v>
      </c>
      <c r="D55" s="20" t="s">
        <v>9</v>
      </c>
      <c r="E55" s="19" t="s">
        <v>85</v>
      </c>
      <c r="G55" s="32"/>
      <c r="H55" s="25"/>
      <c r="I55" s="31">
        <v>5</v>
      </c>
      <c r="J55" s="20" t="s">
        <v>9</v>
      </c>
      <c r="K55" s="27"/>
      <c r="M55" s="24" t="s">
        <v>8</v>
      </c>
      <c r="N55" s="24" t="s">
        <v>7</v>
      </c>
      <c r="O55" s="34" t="s">
        <v>6</v>
      </c>
      <c r="P55" s="35" t="s">
        <v>5</v>
      </c>
    </row>
    <row r="56" spans="1:16" s="14" customFormat="1" ht="33.75" customHeight="1" thickBot="1" x14ac:dyDescent="0.3">
      <c r="A56" s="47"/>
      <c r="B56" s="48"/>
      <c r="C56" s="48"/>
      <c r="D56" s="48"/>
      <c r="E56" s="48"/>
      <c r="G56" s="32">
        <f>IF(H56=0,0,G52+1)</f>
        <v>0</v>
      </c>
      <c r="H56" s="25"/>
      <c r="I56" s="31">
        <v>5</v>
      </c>
      <c r="J56" s="20" t="s">
        <v>37</v>
      </c>
      <c r="K56" s="27"/>
      <c r="M56" s="24"/>
      <c r="N56" s="24"/>
      <c r="O56" s="34"/>
      <c r="P56" s="35"/>
    </row>
    <row r="57" spans="1:16" s="14" customFormat="1" ht="33.75" customHeight="1" thickBot="1" x14ac:dyDescent="0.3">
      <c r="A57" s="47"/>
      <c r="B57" s="48"/>
      <c r="C57" s="48"/>
      <c r="D57" s="48"/>
      <c r="E57" s="48"/>
      <c r="G57" s="32">
        <f>IF(H57=0,0,G56+1)</f>
        <v>0</v>
      </c>
      <c r="H57" s="25"/>
      <c r="I57" s="31">
        <v>5</v>
      </c>
      <c r="J57" s="20" t="s">
        <v>9</v>
      </c>
      <c r="K57" s="27"/>
      <c r="M57" s="24"/>
      <c r="N57" s="24"/>
      <c r="O57" s="34"/>
      <c r="P57" s="35"/>
    </row>
    <row r="58" spans="1:16" s="14" customFormat="1" ht="28.5" customHeight="1" thickBot="1" x14ac:dyDescent="0.3">
      <c r="A58" s="13"/>
      <c r="B58" s="12" t="str">
        <f>CONCATENATE("ВСЬОГО ЗА ",A46)</f>
        <v>ВСЬОГО ЗА V СЕМЕСТР</v>
      </c>
      <c r="C58" s="11">
        <f>SUM(C48:C57)</f>
        <v>30</v>
      </c>
      <c r="D58" s="10"/>
      <c r="E58" s="10"/>
      <c r="F58" s="10"/>
      <c r="G58" s="10"/>
      <c r="H58" s="12" t="str">
        <f>CONCATENATE("ВСЬОГО ЗА ",G46)</f>
        <v>ВСЬОГО ЗА VІ СЕМЕСТР</v>
      </c>
      <c r="I58" s="11">
        <f>SUM(I48:I57)</f>
        <v>30</v>
      </c>
      <c r="J58" s="10"/>
      <c r="K58" s="9"/>
    </row>
    <row r="59" spans="1:16" s="14" customFormat="1" ht="6.75" customHeight="1" thickBot="1" x14ac:dyDescent="0.3">
      <c r="A59" s="29"/>
      <c r="B59" s="16"/>
      <c r="C59" s="30"/>
      <c r="D59" s="30"/>
      <c r="E59" s="29"/>
      <c r="G59" s="29"/>
      <c r="H59" s="16"/>
      <c r="I59" s="30"/>
      <c r="J59" s="30"/>
      <c r="K59" s="29"/>
    </row>
    <row r="60" spans="1:16" s="8" customFormat="1" ht="28.5" customHeight="1" x14ac:dyDescent="0.25">
      <c r="A60" s="52" t="s">
        <v>4</v>
      </c>
      <c r="B60" s="53"/>
      <c r="C60" s="53"/>
      <c r="D60" s="53"/>
      <c r="E60" s="53"/>
      <c r="F60" s="53"/>
      <c r="G60" s="53"/>
      <c r="H60" s="53"/>
      <c r="I60" s="53"/>
      <c r="J60" s="53"/>
      <c r="K60" s="54"/>
    </row>
    <row r="61" spans="1:16" s="14" customFormat="1" ht="22.5" customHeight="1" x14ac:dyDescent="0.25">
      <c r="A61" s="47" t="s">
        <v>3</v>
      </c>
      <c r="B61" s="48"/>
      <c r="C61" s="48"/>
      <c r="D61" s="48"/>
      <c r="E61" s="48"/>
      <c r="G61" s="48" t="s">
        <v>2</v>
      </c>
      <c r="H61" s="48"/>
      <c r="I61" s="48"/>
      <c r="J61" s="48"/>
      <c r="K61" s="55"/>
    </row>
    <row r="62" spans="1:16" s="14" customFormat="1" ht="25.5" customHeight="1" x14ac:dyDescent="0.35">
      <c r="A62" s="56" t="s">
        <v>1</v>
      </c>
      <c r="B62" s="57"/>
      <c r="C62" s="57"/>
      <c r="D62" s="57"/>
      <c r="E62" s="57"/>
      <c r="F62" s="26"/>
      <c r="G62" s="57" t="s">
        <v>1</v>
      </c>
      <c r="H62" s="57"/>
      <c r="I62" s="57"/>
      <c r="J62" s="57"/>
      <c r="K62" s="58"/>
    </row>
    <row r="63" spans="1:16" s="14" customFormat="1" ht="30" customHeight="1" x14ac:dyDescent="0.25">
      <c r="A63" s="23">
        <f>IF(B63=0,0,1)</f>
        <v>1</v>
      </c>
      <c r="B63" s="28" t="s">
        <v>57</v>
      </c>
      <c r="C63" s="21">
        <v>5</v>
      </c>
      <c r="D63" s="20" t="s">
        <v>9</v>
      </c>
      <c r="E63" s="19" t="s">
        <v>13</v>
      </c>
      <c r="G63" s="20">
        <f>IF(H63=0,0,1)</f>
        <v>1</v>
      </c>
      <c r="H63" s="28" t="s">
        <v>63</v>
      </c>
      <c r="I63" s="21">
        <v>2</v>
      </c>
      <c r="J63" s="20" t="s">
        <v>9</v>
      </c>
      <c r="K63" s="27" t="s">
        <v>13</v>
      </c>
    </row>
    <row r="64" spans="1:16" s="14" customFormat="1" ht="31.5" customHeight="1" x14ac:dyDescent="0.25">
      <c r="A64" s="23">
        <f>IF(B64=0,0,A63+1)</f>
        <v>2</v>
      </c>
      <c r="B64" s="28" t="s">
        <v>61</v>
      </c>
      <c r="C64" s="21">
        <v>5</v>
      </c>
      <c r="D64" s="20" t="s">
        <v>37</v>
      </c>
      <c r="E64" s="19" t="s">
        <v>13</v>
      </c>
      <c r="G64" s="20">
        <f>IF(H64=0,0,G63+1)</f>
        <v>2</v>
      </c>
      <c r="H64" s="28" t="s">
        <v>64</v>
      </c>
      <c r="I64" s="21">
        <v>3</v>
      </c>
      <c r="J64" s="20" t="s">
        <v>59</v>
      </c>
      <c r="K64" s="27" t="s">
        <v>13</v>
      </c>
    </row>
    <row r="65" spans="1:11" s="14" customFormat="1" ht="31.5" customHeight="1" x14ac:dyDescent="0.25">
      <c r="A65" s="23">
        <v>3</v>
      </c>
      <c r="B65" s="28" t="s">
        <v>62</v>
      </c>
      <c r="C65" s="21">
        <v>5</v>
      </c>
      <c r="D65" s="20" t="s">
        <v>37</v>
      </c>
      <c r="E65" s="19" t="s">
        <v>13</v>
      </c>
      <c r="G65" s="20">
        <f>IF(H65=0,0,G64+1)</f>
        <v>3</v>
      </c>
      <c r="H65" s="28" t="s">
        <v>65</v>
      </c>
      <c r="I65" s="21">
        <v>5</v>
      </c>
      <c r="J65" s="20" t="s">
        <v>59</v>
      </c>
      <c r="K65" s="27" t="s">
        <v>13</v>
      </c>
    </row>
    <row r="66" spans="1:11" s="14" customFormat="1" ht="33.75" customHeight="1" thickBot="1" x14ac:dyDescent="0.3">
      <c r="A66" s="56" t="s">
        <v>84</v>
      </c>
      <c r="B66" s="62"/>
      <c r="C66" s="57"/>
      <c r="D66" s="57"/>
      <c r="E66" s="57"/>
      <c r="G66" s="20">
        <f>IF(H66=0,0,G65+1)</f>
        <v>4</v>
      </c>
      <c r="H66" s="28" t="s">
        <v>66</v>
      </c>
      <c r="I66" s="21">
        <v>2</v>
      </c>
      <c r="J66" s="20" t="s">
        <v>67</v>
      </c>
      <c r="K66" s="27" t="s">
        <v>13</v>
      </c>
    </row>
    <row r="67" spans="1:11" s="14" customFormat="1" ht="33.75" customHeight="1" thickBot="1" x14ac:dyDescent="0.3">
      <c r="A67" s="33">
        <f>IF(B67=0,0,#REF!+1)</f>
        <v>0</v>
      </c>
      <c r="B67" s="25"/>
      <c r="C67" s="31">
        <v>5</v>
      </c>
      <c r="D67" s="20" t="s">
        <v>9</v>
      </c>
      <c r="E67" s="19"/>
      <c r="G67" s="20">
        <v>5</v>
      </c>
      <c r="H67" s="28" t="s">
        <v>68</v>
      </c>
      <c r="I67" s="21">
        <v>8</v>
      </c>
      <c r="J67" s="20" t="s">
        <v>69</v>
      </c>
      <c r="K67" s="27" t="s">
        <v>13</v>
      </c>
    </row>
    <row r="68" spans="1:11" s="14" customFormat="1" ht="31.5" customHeight="1" thickBot="1" x14ac:dyDescent="0.4">
      <c r="A68" s="59" t="s">
        <v>86</v>
      </c>
      <c r="B68" s="49"/>
      <c r="C68" s="49"/>
      <c r="D68" s="49"/>
      <c r="E68" s="49"/>
      <c r="F68" s="26"/>
      <c r="G68" s="60" t="s">
        <v>86</v>
      </c>
      <c r="H68" s="60"/>
      <c r="I68" s="60"/>
      <c r="J68" s="60"/>
      <c r="K68" s="61"/>
    </row>
    <row r="69" spans="1:11" s="14" customFormat="1" ht="33.75" customHeight="1" thickBot="1" x14ac:dyDescent="0.3">
      <c r="A69" s="23">
        <f>IF(B69=0,0,MAX(A63:A67)+1)</f>
        <v>0</v>
      </c>
      <c r="B69" s="25"/>
      <c r="C69" s="21">
        <v>5</v>
      </c>
      <c r="D69" s="20" t="s">
        <v>37</v>
      </c>
      <c r="E69" s="19"/>
      <c r="G69" s="32">
        <f>IF(H69=0,0,MAX(G63:G67)+1)</f>
        <v>0</v>
      </c>
      <c r="H69" s="25"/>
      <c r="I69" s="31">
        <v>5</v>
      </c>
      <c r="J69" s="20" t="s">
        <v>37</v>
      </c>
      <c r="K69" s="27"/>
    </row>
    <row r="70" spans="1:11" s="14" customFormat="1" ht="34.5" customHeight="1" thickBot="1" x14ac:dyDescent="0.3">
      <c r="A70" s="23">
        <f>IF(B70=0,0,A69+1)</f>
        <v>0</v>
      </c>
      <c r="B70" s="25"/>
      <c r="C70" s="21">
        <v>5</v>
      </c>
      <c r="D70" s="20" t="s">
        <v>37</v>
      </c>
      <c r="E70" s="19"/>
      <c r="G70" s="32">
        <f>IF(H70=0,0,MAX(G64:G68)+1)</f>
        <v>0</v>
      </c>
      <c r="H70" s="25"/>
      <c r="I70" s="31">
        <v>5</v>
      </c>
      <c r="J70" s="20" t="s">
        <v>37</v>
      </c>
      <c r="K70" s="27"/>
    </row>
    <row r="71" spans="1:11" s="14" customFormat="1" ht="33" customHeight="1" thickBot="1" x14ac:dyDescent="0.3">
      <c r="A71" s="13"/>
      <c r="B71" s="12" t="str">
        <f>CONCATENATE("ВСЬОГО ЗА ",A61)</f>
        <v>ВСЬОГО ЗА VIІ СЕМЕСТР</v>
      </c>
      <c r="C71" s="11">
        <f>SUM(C63:C70)</f>
        <v>30</v>
      </c>
      <c r="D71" s="10"/>
      <c r="E71" s="10"/>
      <c r="F71" s="10"/>
      <c r="G71" s="10"/>
      <c r="H71" s="12" t="str">
        <f>CONCATENATE("ВСЬОГО ЗА ",G61)</f>
        <v>ВСЬОГО ЗА VIІІ СЕМЕСТР</v>
      </c>
      <c r="I71" s="11">
        <f>SUM(I63:I70)</f>
        <v>30</v>
      </c>
      <c r="J71" s="10"/>
      <c r="K71" s="9"/>
    </row>
    <row r="72" spans="1:11" s="14" customFormat="1" ht="27.75" customHeight="1" x14ac:dyDescent="0.2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</row>
    <row r="73" spans="1:11" s="8" customFormat="1" ht="28.5" customHeight="1" x14ac:dyDescent="0.2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</row>
    <row r="74" spans="1:11" ht="23.25" x14ac:dyDescent="0.35">
      <c r="A74" s="3"/>
      <c r="B74" s="7">
        <f ca="1">TODAY(  )</f>
        <v>42619</v>
      </c>
      <c r="C74" s="51" t="str">
        <f>CONCATENATE("_________________________",LEFT(C7,1)&amp;". ",C6)</f>
        <v>_________________________К. Басова</v>
      </c>
      <c r="D74" s="51"/>
      <c r="E74" s="51"/>
      <c r="F74" s="51"/>
      <c r="G74" s="51"/>
      <c r="H74" s="51"/>
      <c r="I74" s="3"/>
      <c r="J74" s="3"/>
      <c r="K74" s="3"/>
    </row>
    <row r="75" spans="1:11" ht="65.25" customHeight="1" x14ac:dyDescent="0.25">
      <c r="A75" s="3"/>
      <c r="B75" s="6"/>
      <c r="C75" s="3"/>
      <c r="D75" s="3"/>
      <c r="E75" s="3"/>
      <c r="F75" s="3"/>
      <c r="G75" s="4"/>
      <c r="H75" s="3"/>
      <c r="I75" s="3"/>
      <c r="J75" s="3"/>
      <c r="K75" s="3"/>
    </row>
    <row r="76" spans="1:11" s="3" customFormat="1" ht="28.5" customHeight="1" x14ac:dyDescent="0.25">
      <c r="B76" s="6" t="s">
        <v>0</v>
      </c>
      <c r="G76" s="4"/>
    </row>
    <row r="77" spans="1:11" s="3" customFormat="1" ht="28.5" customHeight="1" x14ac:dyDescent="0.25">
      <c r="B77" s="6" t="str">
        <f>CONCATENATE(C9," ___________________________________________")</f>
        <v>Економічної інформатики ___________________________________________</v>
      </c>
      <c r="G77" s="4"/>
      <c r="H77" s="5" t="s">
        <v>70</v>
      </c>
    </row>
    <row r="78" spans="1:11" s="3" customFormat="1" ht="23.25" x14ac:dyDescent="0.25">
      <c r="G78" s="4"/>
    </row>
    <row r="79" spans="1:11" s="3" customFormat="1" ht="23.25" x14ac:dyDescent="0.2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</row>
    <row r="80" spans="1:11" s="3" customFormat="1" ht="23.25" x14ac:dyDescent="0.2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</row>
  </sheetData>
  <mergeCells count="46">
    <mergeCell ref="G53:K53"/>
    <mergeCell ref="A17:K17"/>
    <mergeCell ref="A45:K45"/>
    <mergeCell ref="A46:E46"/>
    <mergeCell ref="G46:K46"/>
    <mergeCell ref="A40:E40"/>
    <mergeCell ref="A47:E47"/>
    <mergeCell ref="G47:K47"/>
    <mergeCell ref="A33:E33"/>
    <mergeCell ref="G33:K33"/>
    <mergeCell ref="G51:K51"/>
    <mergeCell ref="C10:H10"/>
    <mergeCell ref="C11:H11"/>
    <mergeCell ref="C12:H12"/>
    <mergeCell ref="A3:K3"/>
    <mergeCell ref="A4:K4"/>
    <mergeCell ref="C6:H6"/>
    <mergeCell ref="C7:H7"/>
    <mergeCell ref="C9:H9"/>
    <mergeCell ref="C8:H8"/>
    <mergeCell ref="A13:B13"/>
    <mergeCell ref="G40:K40"/>
    <mergeCell ref="A18:E18"/>
    <mergeCell ref="G18:K18"/>
    <mergeCell ref="A19:E19"/>
    <mergeCell ref="G19:K19"/>
    <mergeCell ref="A31:K31"/>
    <mergeCell ref="A32:E32"/>
    <mergeCell ref="G32:K32"/>
    <mergeCell ref="A27:E27"/>
    <mergeCell ref="C13:H13"/>
    <mergeCell ref="I13:J13"/>
    <mergeCell ref="C14:E14"/>
    <mergeCell ref="A56:E56"/>
    <mergeCell ref="A57:E57"/>
    <mergeCell ref="G54:K54"/>
    <mergeCell ref="C74:H74"/>
    <mergeCell ref="A60:K60"/>
    <mergeCell ref="A61:E61"/>
    <mergeCell ref="G61:K61"/>
    <mergeCell ref="A62:E62"/>
    <mergeCell ref="G62:K62"/>
    <mergeCell ref="A68:E68"/>
    <mergeCell ref="G68:K68"/>
    <mergeCell ref="A66:E66"/>
    <mergeCell ref="A54:E54"/>
  </mergeCells>
  <conditionalFormatting sqref="D51:D52 J67 D20:D26">
    <cfRule type="cellIs" dxfId="28" priority="43" operator="equal">
      <formula>"Екзамен"</formula>
    </cfRule>
  </conditionalFormatting>
  <conditionalFormatting sqref="J20:J26">
    <cfRule type="cellIs" dxfId="27" priority="42" operator="equal">
      <formula>"Екзамен"</formula>
    </cfRule>
  </conditionalFormatting>
  <conditionalFormatting sqref="D34:D38">
    <cfRule type="cellIs" dxfId="26" priority="41" operator="equal">
      <formula>"Екзамен"</formula>
    </cfRule>
  </conditionalFormatting>
  <conditionalFormatting sqref="J34:J37">
    <cfRule type="cellIs" dxfId="25" priority="40" operator="equal">
      <formula>"Екзамен"</formula>
    </cfRule>
  </conditionalFormatting>
  <conditionalFormatting sqref="J48">
    <cfRule type="cellIs" dxfId="24" priority="32" operator="equal">
      <formula>"Екзамен"</formula>
    </cfRule>
  </conditionalFormatting>
  <conditionalFormatting sqref="J63:J66">
    <cfRule type="cellIs" dxfId="23" priority="33" operator="equal">
      <formula>"Екзамен"</formula>
    </cfRule>
  </conditionalFormatting>
  <conditionalFormatting sqref="D64">
    <cfRule type="cellIs" dxfId="22" priority="39" operator="equal">
      <formula>"Екзамен"</formula>
    </cfRule>
  </conditionalFormatting>
  <conditionalFormatting sqref="D48">
    <cfRule type="cellIs" dxfId="21" priority="38" operator="equal">
      <formula>"Екзамен"</formula>
    </cfRule>
  </conditionalFormatting>
  <conditionalFormatting sqref="D49:D50">
    <cfRule type="cellIs" dxfId="20" priority="37" operator="equal">
      <formula>"Екзамен"</formula>
    </cfRule>
  </conditionalFormatting>
  <conditionalFormatting sqref="J49">
    <cfRule type="cellIs" dxfId="19" priority="36" operator="equal">
      <formula>"Екзамен"</formula>
    </cfRule>
  </conditionalFormatting>
  <conditionalFormatting sqref="J50">
    <cfRule type="cellIs" dxfId="18" priority="35" operator="equal">
      <formula>"Екзамен"</formula>
    </cfRule>
  </conditionalFormatting>
  <conditionalFormatting sqref="D69:D70">
    <cfRule type="cellIs" dxfId="17" priority="29" operator="equal">
      <formula>"Екзамен"</formula>
    </cfRule>
  </conditionalFormatting>
  <conditionalFormatting sqref="D63">
    <cfRule type="cellIs" dxfId="16" priority="31" operator="equal">
      <formula>"Екзамен"</formula>
    </cfRule>
  </conditionalFormatting>
  <conditionalFormatting sqref="J27">
    <cfRule type="cellIs" dxfId="15" priority="23" operator="equal">
      <formula>"Екзамен"</formula>
    </cfRule>
  </conditionalFormatting>
  <conditionalFormatting sqref="B69:B70 H55:H57 H52">
    <cfRule type="cellIs" dxfId="14" priority="27" operator="equal">
      <formula>0</formula>
    </cfRule>
  </conditionalFormatting>
  <conditionalFormatting sqref="C6:H6">
    <cfRule type="cellIs" dxfId="13" priority="26" operator="equal">
      <formula>0</formula>
    </cfRule>
  </conditionalFormatting>
  <conditionalFormatting sqref="C7:H7 C8">
    <cfRule type="cellIs" dxfId="12" priority="25" operator="equal">
      <formula>0</formula>
    </cfRule>
  </conditionalFormatting>
  <conditionalFormatting sqref="B41">
    <cfRule type="cellIs" dxfId="11" priority="20" operator="equal">
      <formula>0</formula>
    </cfRule>
  </conditionalFormatting>
  <conditionalFormatting sqref="H41">
    <cfRule type="cellIs" dxfId="10" priority="19" operator="equal">
      <formula>0</formula>
    </cfRule>
  </conditionalFormatting>
  <conditionalFormatting sqref="B55">
    <cfRule type="cellIs" dxfId="9" priority="14" operator="equal">
      <formula>0</formula>
    </cfRule>
  </conditionalFormatting>
  <conditionalFormatting sqref="J57">
    <cfRule type="cellIs" dxfId="8" priority="12" operator="equal">
      <formula>"Екзамен"</formula>
    </cfRule>
  </conditionalFormatting>
  <conditionalFormatting sqref="H69">
    <cfRule type="cellIs" dxfId="7" priority="8" operator="equal">
      <formula>0</formula>
    </cfRule>
  </conditionalFormatting>
  <conditionalFormatting sqref="H70">
    <cfRule type="cellIs" dxfId="6" priority="7" operator="equal">
      <formula>0</formula>
    </cfRule>
  </conditionalFormatting>
  <conditionalFormatting sqref="J69">
    <cfRule type="cellIs" dxfId="5" priority="6" operator="equal">
      <formula>"Екзамен"</formula>
    </cfRule>
  </conditionalFormatting>
  <conditionalFormatting sqref="J38">
    <cfRule type="cellIs" dxfId="4" priority="5" operator="equal">
      <formula>"Екзамен"</formula>
    </cfRule>
  </conditionalFormatting>
  <conditionalFormatting sqref="J39">
    <cfRule type="cellIs" dxfId="3" priority="4" operator="equal">
      <formula>"Екзамен"</formula>
    </cfRule>
  </conditionalFormatting>
  <conditionalFormatting sqref="D53">
    <cfRule type="cellIs" dxfId="2" priority="3" operator="equal">
      <formula>"Екзамен"</formula>
    </cfRule>
  </conditionalFormatting>
  <conditionalFormatting sqref="D65">
    <cfRule type="cellIs" dxfId="1" priority="2" operator="equal">
      <formula>"Екзамен"</formula>
    </cfRule>
  </conditionalFormatting>
  <conditionalFormatting sqref="B67">
    <cfRule type="cellIs" dxfId="0" priority="1" operator="equal">
      <formula>0</formula>
    </cfRule>
  </conditionalFormatting>
  <hyperlinks>
    <hyperlink ref="O41" r:id="rId1"/>
    <hyperlink ref="O55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rowBreaks count="1" manualBreakCount="1">
    <brk id="43" max="10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БАКАЛАВР</vt:lpstr>
      <vt:lpstr>БАКАЛАВР!Заголовки_для_печати</vt:lpstr>
      <vt:lpstr>БАКАЛАВР!Область_печати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cp:lastPrinted>2016-02-15T08:26:49Z</cp:lastPrinted>
  <dcterms:created xsi:type="dcterms:W3CDTF">2016-01-23T15:36:01Z</dcterms:created>
  <dcterms:modified xsi:type="dcterms:W3CDTF">2016-09-06T05:58:32Z</dcterms:modified>
</cp:coreProperties>
</file>